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barbara.crepet\Documents\1 - Minas Gerais\02. Semad\3. IMVC\Atualização 2024\"/>
    </mc:Choice>
  </mc:AlternateContent>
  <bookViews>
    <workbookView xWindow="0" yWindow="0" windowWidth="28800" windowHeight="11240" tabRatio="746" activeTab="7"/>
  </bookViews>
  <sheets>
    <sheet name="Escala" sheetId="6" r:id="rId1"/>
    <sheet name="Pesquisa" sheetId="8" r:id="rId2"/>
    <sheet name="Sensibilidade" sheetId="1" r:id="rId3"/>
    <sheet name="Plan2" sheetId="2" state="hidden" r:id="rId4"/>
    <sheet name="Exposição" sheetId="3" r:id="rId5"/>
    <sheet name="Capacidade de Adaptação" sheetId="4" r:id="rId6"/>
    <sheet name="Vulnerabilidade" sheetId="5" r:id="rId7"/>
    <sheet name="Global" sheetId="9" r:id="rId8"/>
    <sheet name="Metodologia" sheetId="10" r:id="rId9"/>
    <sheet name="Metadados" sheetId="11" r:id="rId10"/>
  </sheets>
  <definedNames>
    <definedName name="_xlnm._FilterDatabase" localSheetId="5" hidden="1">'Capacidade de Adaptação'!$O$1:$O$857</definedName>
    <definedName name="_xlnm._FilterDatabase" localSheetId="4" hidden="1">Exposição!$Q$1:$T$857</definedName>
    <definedName name="_xlnm._FilterDatabase" localSheetId="2" hidden="1">Sensibilidade!$S$1:$S$857</definedName>
    <definedName name="_xlnm._FilterDatabase" localSheetId="6" hidden="1">Vulnerabilidade!$H$1:$J$855</definedName>
  </definedNames>
  <calcPr calcId="162913"/>
</workbook>
</file>

<file path=xl/calcChain.xml><?xml version="1.0" encoding="utf-8"?>
<calcChain xmlns="http://schemas.openxmlformats.org/spreadsheetml/2006/main">
  <c r="L6" i="8" l="1"/>
  <c r="O6" i="1" l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5" i="1"/>
  <c r="O860" i="1"/>
  <c r="N861" i="1"/>
  <c r="M863" i="3" l="1"/>
  <c r="I858" i="4" l="1"/>
  <c r="I857" i="4"/>
  <c r="I856" i="4"/>
  <c r="I855" i="4"/>
  <c r="I854" i="4"/>
  <c r="I853" i="4"/>
  <c r="I852" i="4"/>
  <c r="I851" i="4"/>
  <c r="I850" i="4"/>
  <c r="I849" i="4"/>
  <c r="I848" i="4"/>
  <c r="I847" i="4"/>
  <c r="I846" i="4"/>
  <c r="I845" i="4"/>
  <c r="I844" i="4"/>
  <c r="I843" i="4"/>
  <c r="I842" i="4"/>
  <c r="I841" i="4"/>
  <c r="I840" i="4"/>
  <c r="I839" i="4"/>
  <c r="I838" i="4"/>
  <c r="I837" i="4"/>
  <c r="I836" i="4"/>
  <c r="I835" i="4"/>
  <c r="I834" i="4"/>
  <c r="I833" i="4"/>
  <c r="I832" i="4"/>
  <c r="I831" i="4"/>
  <c r="I830" i="4"/>
  <c r="I829" i="4"/>
  <c r="I828" i="4"/>
  <c r="I827" i="4"/>
  <c r="I826" i="4"/>
  <c r="I825" i="4"/>
  <c r="I824" i="4"/>
  <c r="I823" i="4"/>
  <c r="I822" i="4"/>
  <c r="I821" i="4"/>
  <c r="I820" i="4"/>
  <c r="I819" i="4"/>
  <c r="I818" i="4"/>
  <c r="I817" i="4"/>
  <c r="I816" i="4"/>
  <c r="I815" i="4"/>
  <c r="I814" i="4"/>
  <c r="I813" i="4"/>
  <c r="I812" i="4"/>
  <c r="I811" i="4"/>
  <c r="I810" i="4"/>
  <c r="I809" i="4"/>
  <c r="I808" i="4"/>
  <c r="I807" i="4"/>
  <c r="I806" i="4"/>
  <c r="I805" i="4"/>
  <c r="I804" i="4"/>
  <c r="I803" i="4"/>
  <c r="I802" i="4"/>
  <c r="I801" i="4"/>
  <c r="I800" i="4"/>
  <c r="I799" i="4"/>
  <c r="I798" i="4"/>
  <c r="I797" i="4"/>
  <c r="I796" i="4"/>
  <c r="I795" i="4"/>
  <c r="I794" i="4"/>
  <c r="I793" i="4"/>
  <c r="I792" i="4"/>
  <c r="I791" i="4"/>
  <c r="I790" i="4"/>
  <c r="I789" i="4"/>
  <c r="I788" i="4"/>
  <c r="I787" i="4"/>
  <c r="I786" i="4"/>
  <c r="I785" i="4"/>
  <c r="I784" i="4"/>
  <c r="I783" i="4"/>
  <c r="I782" i="4"/>
  <c r="I781" i="4"/>
  <c r="I780" i="4"/>
  <c r="I779" i="4"/>
  <c r="I778" i="4"/>
  <c r="I777" i="4"/>
  <c r="I776" i="4"/>
  <c r="I775" i="4"/>
  <c r="I774" i="4"/>
  <c r="I773" i="4"/>
  <c r="I772" i="4"/>
  <c r="I771" i="4"/>
  <c r="I770" i="4"/>
  <c r="I769" i="4"/>
  <c r="I768" i="4"/>
  <c r="I767" i="4"/>
  <c r="I766" i="4"/>
  <c r="I765" i="4"/>
  <c r="I764" i="4"/>
  <c r="I763" i="4"/>
  <c r="I762" i="4"/>
  <c r="I761" i="4"/>
  <c r="I760" i="4"/>
  <c r="I759" i="4"/>
  <c r="I758" i="4"/>
  <c r="I757" i="4"/>
  <c r="I756" i="4"/>
  <c r="I755" i="4"/>
  <c r="I754" i="4"/>
  <c r="I753" i="4"/>
  <c r="I752" i="4"/>
  <c r="I751" i="4"/>
  <c r="I750" i="4"/>
  <c r="I749" i="4"/>
  <c r="I748" i="4"/>
  <c r="I747" i="4"/>
  <c r="I746" i="4"/>
  <c r="I745" i="4"/>
  <c r="I744" i="4"/>
  <c r="I743" i="4"/>
  <c r="I742" i="4"/>
  <c r="I741" i="4"/>
  <c r="I740" i="4"/>
  <c r="I739" i="4"/>
  <c r="I738" i="4"/>
  <c r="I737" i="4"/>
  <c r="I736" i="4"/>
  <c r="I735" i="4"/>
  <c r="I734" i="4"/>
  <c r="I733" i="4"/>
  <c r="I732" i="4"/>
  <c r="I731" i="4"/>
  <c r="I730" i="4"/>
  <c r="I729" i="4"/>
  <c r="I728" i="4"/>
  <c r="I727" i="4"/>
  <c r="I726" i="4"/>
  <c r="I725" i="4"/>
  <c r="I724" i="4"/>
  <c r="I723" i="4"/>
  <c r="I722" i="4"/>
  <c r="I721" i="4"/>
  <c r="I720" i="4"/>
  <c r="I719" i="4"/>
  <c r="I718" i="4"/>
  <c r="I717" i="4"/>
  <c r="I716" i="4"/>
  <c r="I715" i="4"/>
  <c r="I714" i="4"/>
  <c r="I713" i="4"/>
  <c r="I712" i="4"/>
  <c r="I711" i="4"/>
  <c r="I710" i="4"/>
  <c r="I709" i="4"/>
  <c r="I708" i="4"/>
  <c r="I707" i="4"/>
  <c r="I706" i="4"/>
  <c r="I705" i="4"/>
  <c r="I704" i="4"/>
  <c r="I703" i="4"/>
  <c r="I702" i="4"/>
  <c r="I701" i="4"/>
  <c r="I700" i="4"/>
  <c r="I699" i="4"/>
  <c r="I698" i="4"/>
  <c r="I697" i="4"/>
  <c r="I696" i="4"/>
  <c r="I695" i="4"/>
  <c r="I694" i="4"/>
  <c r="I693" i="4"/>
  <c r="I692" i="4"/>
  <c r="I691" i="4"/>
  <c r="I690" i="4"/>
  <c r="I689" i="4"/>
  <c r="I688" i="4"/>
  <c r="I687" i="4"/>
  <c r="I686" i="4"/>
  <c r="I685" i="4"/>
  <c r="I684" i="4"/>
  <c r="I683" i="4"/>
  <c r="I682" i="4"/>
  <c r="I681" i="4"/>
  <c r="I680" i="4"/>
  <c r="I679" i="4"/>
  <c r="I678" i="4"/>
  <c r="I677" i="4"/>
  <c r="I676" i="4"/>
  <c r="I675" i="4"/>
  <c r="I674" i="4"/>
  <c r="I673" i="4"/>
  <c r="I672" i="4"/>
  <c r="I671" i="4"/>
  <c r="I670" i="4"/>
  <c r="I669" i="4"/>
  <c r="I668" i="4"/>
  <c r="I667" i="4"/>
  <c r="I666" i="4"/>
  <c r="I665" i="4"/>
  <c r="I664" i="4"/>
  <c r="I663" i="4"/>
  <c r="I662" i="4"/>
  <c r="I661" i="4"/>
  <c r="I660" i="4"/>
  <c r="I659" i="4"/>
  <c r="I658" i="4"/>
  <c r="I657" i="4"/>
  <c r="I656" i="4"/>
  <c r="I655" i="4"/>
  <c r="I654" i="4"/>
  <c r="I653" i="4"/>
  <c r="I652" i="4"/>
  <c r="I651" i="4"/>
  <c r="I650" i="4"/>
  <c r="I649" i="4"/>
  <c r="I648" i="4"/>
  <c r="I647" i="4"/>
  <c r="I646" i="4"/>
  <c r="I645" i="4"/>
  <c r="I644" i="4"/>
  <c r="I643" i="4"/>
  <c r="I642" i="4"/>
  <c r="I641" i="4"/>
  <c r="I640" i="4"/>
  <c r="I639" i="4"/>
  <c r="I638" i="4"/>
  <c r="I637" i="4"/>
  <c r="I636" i="4"/>
  <c r="I635" i="4"/>
  <c r="I634" i="4"/>
  <c r="I633" i="4"/>
  <c r="I632" i="4"/>
  <c r="I631" i="4"/>
  <c r="I630" i="4"/>
  <c r="I629" i="4"/>
  <c r="I628" i="4"/>
  <c r="I627" i="4"/>
  <c r="I626" i="4"/>
  <c r="I625" i="4"/>
  <c r="I624" i="4"/>
  <c r="I623" i="4"/>
  <c r="I622" i="4"/>
  <c r="I621" i="4"/>
  <c r="I620" i="4"/>
  <c r="I619" i="4"/>
  <c r="I618" i="4"/>
  <c r="I617" i="4"/>
  <c r="I616" i="4"/>
  <c r="I615" i="4"/>
  <c r="I614" i="4"/>
  <c r="I613" i="4"/>
  <c r="I612" i="4"/>
  <c r="I611" i="4"/>
  <c r="I610" i="4"/>
  <c r="I609" i="4"/>
  <c r="I608" i="4"/>
  <c r="I607" i="4"/>
  <c r="I606" i="4"/>
  <c r="I605" i="4"/>
  <c r="I604" i="4"/>
  <c r="I603" i="4"/>
  <c r="I602" i="4"/>
  <c r="I601" i="4"/>
  <c r="I600" i="4"/>
  <c r="I599" i="4"/>
  <c r="I598" i="4"/>
  <c r="I597" i="4"/>
  <c r="I596" i="4"/>
  <c r="I595" i="4"/>
  <c r="I594" i="4"/>
  <c r="I593" i="4"/>
  <c r="I592" i="4"/>
  <c r="I591" i="4"/>
  <c r="I590" i="4"/>
  <c r="I589" i="4"/>
  <c r="I588" i="4"/>
  <c r="I587" i="4"/>
  <c r="I586" i="4"/>
  <c r="I585" i="4"/>
  <c r="I584" i="4"/>
  <c r="I583" i="4"/>
  <c r="I582" i="4"/>
  <c r="I581" i="4"/>
  <c r="I580" i="4"/>
  <c r="I579" i="4"/>
  <c r="I578" i="4"/>
  <c r="I577" i="4"/>
  <c r="I576" i="4"/>
  <c r="I575" i="4"/>
  <c r="I574" i="4"/>
  <c r="I573" i="4"/>
  <c r="I572" i="4"/>
  <c r="I571" i="4"/>
  <c r="I570" i="4"/>
  <c r="I569" i="4"/>
  <c r="I568" i="4"/>
  <c r="I567" i="4"/>
  <c r="I566" i="4"/>
  <c r="I565" i="4"/>
  <c r="I564" i="4"/>
  <c r="I563" i="4"/>
  <c r="I562" i="4"/>
  <c r="I561" i="4"/>
  <c r="I560" i="4"/>
  <c r="I559" i="4"/>
  <c r="I558" i="4"/>
  <c r="I557" i="4"/>
  <c r="I556" i="4"/>
  <c r="I555" i="4"/>
  <c r="I554" i="4"/>
  <c r="I553" i="4"/>
  <c r="I552" i="4"/>
  <c r="I551" i="4"/>
  <c r="I550" i="4"/>
  <c r="I549" i="4"/>
  <c r="I548" i="4"/>
  <c r="I547" i="4"/>
  <c r="I546" i="4"/>
  <c r="I545" i="4"/>
  <c r="I544" i="4"/>
  <c r="I543" i="4"/>
  <c r="I542" i="4"/>
  <c r="I541" i="4"/>
  <c r="I540" i="4"/>
  <c r="I539" i="4"/>
  <c r="I538" i="4"/>
  <c r="I537" i="4"/>
  <c r="I536" i="4"/>
  <c r="I535" i="4"/>
  <c r="I534" i="4"/>
  <c r="I533" i="4"/>
  <c r="I532" i="4"/>
  <c r="I531" i="4"/>
  <c r="I530" i="4"/>
  <c r="I529" i="4"/>
  <c r="I528" i="4"/>
  <c r="I527" i="4"/>
  <c r="I526" i="4"/>
  <c r="I525" i="4"/>
  <c r="I524" i="4"/>
  <c r="I523" i="4"/>
  <c r="I522" i="4"/>
  <c r="I521" i="4"/>
  <c r="I520" i="4"/>
  <c r="I519" i="4"/>
  <c r="I518" i="4"/>
  <c r="I517" i="4"/>
  <c r="I516" i="4"/>
  <c r="I515" i="4"/>
  <c r="I514" i="4"/>
  <c r="I513" i="4"/>
  <c r="I512" i="4"/>
  <c r="I511" i="4"/>
  <c r="I510" i="4"/>
  <c r="I509" i="4"/>
  <c r="I508" i="4"/>
  <c r="I507" i="4"/>
  <c r="I506" i="4"/>
  <c r="I505" i="4"/>
  <c r="I504" i="4"/>
  <c r="I503" i="4"/>
  <c r="I502" i="4"/>
  <c r="I501" i="4"/>
  <c r="I500" i="4"/>
  <c r="I499" i="4"/>
  <c r="I498" i="4"/>
  <c r="I497" i="4"/>
  <c r="I496" i="4"/>
  <c r="I495" i="4"/>
  <c r="I494" i="4"/>
  <c r="I493" i="4"/>
  <c r="I492" i="4"/>
  <c r="I491" i="4"/>
  <c r="I490" i="4"/>
  <c r="I489" i="4"/>
  <c r="I488" i="4"/>
  <c r="I487" i="4"/>
  <c r="I486" i="4"/>
  <c r="I485" i="4"/>
  <c r="I484" i="4"/>
  <c r="I483" i="4"/>
  <c r="I482" i="4"/>
  <c r="I481" i="4"/>
  <c r="I480" i="4"/>
  <c r="I479" i="4"/>
  <c r="I478" i="4"/>
  <c r="I477" i="4"/>
  <c r="I476" i="4"/>
  <c r="I475" i="4"/>
  <c r="I474" i="4"/>
  <c r="I473" i="4"/>
  <c r="I472" i="4"/>
  <c r="I471" i="4"/>
  <c r="I470" i="4"/>
  <c r="I469" i="4"/>
  <c r="I468" i="4"/>
  <c r="I467" i="4"/>
  <c r="I466" i="4"/>
  <c r="I465" i="4"/>
  <c r="I464" i="4"/>
  <c r="I463" i="4"/>
  <c r="I462" i="4"/>
  <c r="I461" i="4"/>
  <c r="I460" i="4"/>
  <c r="I459" i="4"/>
  <c r="I458" i="4"/>
  <c r="I457" i="4"/>
  <c r="I456" i="4"/>
  <c r="I455" i="4"/>
  <c r="I454" i="4"/>
  <c r="I453" i="4"/>
  <c r="I452" i="4"/>
  <c r="I451" i="4"/>
  <c r="I450" i="4"/>
  <c r="I449" i="4"/>
  <c r="I448" i="4"/>
  <c r="I447" i="4"/>
  <c r="I446" i="4"/>
  <c r="I445" i="4"/>
  <c r="I444" i="4"/>
  <c r="I443" i="4"/>
  <c r="I442" i="4"/>
  <c r="I441" i="4"/>
  <c r="I440" i="4"/>
  <c r="I439" i="4"/>
  <c r="I438" i="4"/>
  <c r="I437" i="4"/>
  <c r="I436" i="4"/>
  <c r="I435" i="4"/>
  <c r="I434" i="4"/>
  <c r="I433" i="4"/>
  <c r="I432" i="4"/>
  <c r="I431" i="4"/>
  <c r="I430" i="4"/>
  <c r="I429" i="4"/>
  <c r="I428" i="4"/>
  <c r="I427" i="4"/>
  <c r="I426" i="4"/>
  <c r="I425" i="4"/>
  <c r="I424" i="4"/>
  <c r="I423" i="4"/>
  <c r="I422" i="4"/>
  <c r="I421" i="4"/>
  <c r="I420" i="4"/>
  <c r="I419" i="4"/>
  <c r="I418" i="4"/>
  <c r="I417" i="4"/>
  <c r="I416" i="4"/>
  <c r="I415" i="4"/>
  <c r="I414" i="4"/>
  <c r="I413" i="4"/>
  <c r="I412" i="4"/>
  <c r="I411" i="4"/>
  <c r="I410" i="4"/>
  <c r="I409" i="4"/>
  <c r="I408" i="4"/>
  <c r="I407" i="4"/>
  <c r="I406" i="4"/>
  <c r="I405" i="4"/>
  <c r="I404" i="4"/>
  <c r="I403" i="4"/>
  <c r="I402" i="4"/>
  <c r="I401" i="4"/>
  <c r="I400" i="4"/>
  <c r="I399" i="4"/>
  <c r="I398" i="4"/>
  <c r="I397" i="4"/>
  <c r="I396" i="4"/>
  <c r="I395" i="4"/>
  <c r="I394" i="4"/>
  <c r="I393" i="4"/>
  <c r="I392" i="4"/>
  <c r="I391" i="4"/>
  <c r="I390" i="4"/>
  <c r="I389" i="4"/>
  <c r="I388" i="4"/>
  <c r="I387" i="4"/>
  <c r="I386" i="4"/>
  <c r="I385" i="4"/>
  <c r="I384" i="4"/>
  <c r="I383" i="4"/>
  <c r="I382" i="4"/>
  <c r="I381" i="4"/>
  <c r="I380" i="4"/>
  <c r="I379" i="4"/>
  <c r="I378" i="4"/>
  <c r="I377" i="4"/>
  <c r="I376" i="4"/>
  <c r="I375" i="4"/>
  <c r="I374" i="4"/>
  <c r="I373" i="4"/>
  <c r="I372" i="4"/>
  <c r="I371" i="4"/>
  <c r="I370" i="4"/>
  <c r="I369" i="4"/>
  <c r="I368" i="4"/>
  <c r="I367" i="4"/>
  <c r="I366" i="4"/>
  <c r="I365" i="4"/>
  <c r="I364" i="4"/>
  <c r="I363" i="4"/>
  <c r="I362" i="4"/>
  <c r="I361" i="4"/>
  <c r="I360" i="4"/>
  <c r="I359" i="4"/>
  <c r="I358" i="4"/>
  <c r="I357" i="4"/>
  <c r="I356" i="4"/>
  <c r="I355" i="4"/>
  <c r="I354" i="4"/>
  <c r="I353" i="4"/>
  <c r="I352" i="4"/>
  <c r="I351" i="4"/>
  <c r="I350" i="4"/>
  <c r="I349" i="4"/>
  <c r="I348" i="4"/>
  <c r="I347" i="4"/>
  <c r="I346" i="4"/>
  <c r="I345" i="4"/>
  <c r="I344" i="4"/>
  <c r="I343" i="4"/>
  <c r="I342" i="4"/>
  <c r="I341" i="4"/>
  <c r="I340" i="4"/>
  <c r="I339" i="4"/>
  <c r="I338" i="4"/>
  <c r="I337" i="4"/>
  <c r="I336" i="4"/>
  <c r="I335" i="4"/>
  <c r="I334" i="4"/>
  <c r="I333" i="4"/>
  <c r="I332" i="4"/>
  <c r="I331" i="4"/>
  <c r="I330" i="4"/>
  <c r="I329" i="4"/>
  <c r="I328" i="4"/>
  <c r="I327" i="4"/>
  <c r="I326" i="4"/>
  <c r="I325" i="4"/>
  <c r="I324" i="4"/>
  <c r="I323" i="4"/>
  <c r="I322" i="4"/>
  <c r="I321" i="4"/>
  <c r="I320" i="4"/>
  <c r="I319" i="4"/>
  <c r="I318" i="4"/>
  <c r="I317" i="4"/>
  <c r="I316" i="4"/>
  <c r="I315" i="4"/>
  <c r="I314" i="4"/>
  <c r="I313" i="4"/>
  <c r="I312" i="4"/>
  <c r="I311" i="4"/>
  <c r="I310" i="4"/>
  <c r="I309" i="4"/>
  <c r="I308" i="4"/>
  <c r="I307" i="4"/>
  <c r="I306" i="4"/>
  <c r="I305" i="4"/>
  <c r="I304" i="4"/>
  <c r="I303" i="4"/>
  <c r="I302" i="4"/>
  <c r="I301" i="4"/>
  <c r="I300" i="4"/>
  <c r="I299" i="4"/>
  <c r="I298" i="4"/>
  <c r="I297" i="4"/>
  <c r="I296" i="4"/>
  <c r="I295" i="4"/>
  <c r="I294" i="4"/>
  <c r="I293" i="4"/>
  <c r="I292" i="4"/>
  <c r="I291" i="4"/>
  <c r="I290" i="4"/>
  <c r="I289" i="4"/>
  <c r="I288" i="4"/>
  <c r="I287" i="4"/>
  <c r="I286" i="4"/>
  <c r="I285" i="4"/>
  <c r="I284" i="4"/>
  <c r="I283" i="4"/>
  <c r="I282" i="4"/>
  <c r="I281" i="4"/>
  <c r="I280" i="4"/>
  <c r="I279" i="4"/>
  <c r="I278" i="4"/>
  <c r="I277" i="4"/>
  <c r="I276" i="4"/>
  <c r="I275" i="4"/>
  <c r="I274" i="4"/>
  <c r="I273" i="4"/>
  <c r="I272" i="4"/>
  <c r="I271" i="4"/>
  <c r="I270" i="4"/>
  <c r="I269" i="4"/>
  <c r="I268" i="4"/>
  <c r="I267" i="4"/>
  <c r="I266" i="4"/>
  <c r="I265" i="4"/>
  <c r="I264" i="4"/>
  <c r="I263" i="4"/>
  <c r="I262" i="4"/>
  <c r="I261" i="4"/>
  <c r="I260" i="4"/>
  <c r="I259" i="4"/>
  <c r="I258" i="4"/>
  <c r="I257" i="4"/>
  <c r="I256" i="4"/>
  <c r="I255" i="4"/>
  <c r="I254" i="4"/>
  <c r="I253" i="4"/>
  <c r="I252" i="4"/>
  <c r="I251" i="4"/>
  <c r="I250" i="4"/>
  <c r="I249" i="4"/>
  <c r="I248" i="4"/>
  <c r="I247" i="4"/>
  <c r="I246" i="4"/>
  <c r="I245" i="4"/>
  <c r="I244" i="4"/>
  <c r="I243" i="4"/>
  <c r="I242" i="4"/>
  <c r="I241" i="4"/>
  <c r="I240" i="4"/>
  <c r="I239" i="4"/>
  <c r="I238" i="4"/>
  <c r="I237" i="4"/>
  <c r="I236" i="4"/>
  <c r="I235" i="4"/>
  <c r="I234" i="4"/>
  <c r="I233" i="4"/>
  <c r="I232" i="4"/>
  <c r="I231" i="4"/>
  <c r="I230" i="4"/>
  <c r="I229" i="4"/>
  <c r="I228" i="4"/>
  <c r="I227" i="4"/>
  <c r="I226" i="4"/>
  <c r="I225" i="4"/>
  <c r="I224" i="4"/>
  <c r="I223" i="4"/>
  <c r="I222" i="4"/>
  <c r="I221" i="4"/>
  <c r="I220" i="4"/>
  <c r="I219" i="4"/>
  <c r="I218" i="4"/>
  <c r="I217" i="4"/>
  <c r="I216" i="4"/>
  <c r="I215" i="4"/>
  <c r="I214" i="4"/>
  <c r="I213" i="4"/>
  <c r="I212" i="4"/>
  <c r="I211" i="4"/>
  <c r="I210" i="4"/>
  <c r="I209" i="4"/>
  <c r="I208" i="4"/>
  <c r="I207" i="4"/>
  <c r="I206" i="4"/>
  <c r="I205" i="4"/>
  <c r="I204" i="4"/>
  <c r="I203" i="4"/>
  <c r="I202" i="4"/>
  <c r="I201" i="4"/>
  <c r="I200" i="4"/>
  <c r="I199" i="4"/>
  <c r="I198" i="4"/>
  <c r="I197" i="4"/>
  <c r="I196" i="4"/>
  <c r="I195" i="4"/>
  <c r="I194" i="4"/>
  <c r="I193" i="4"/>
  <c r="I192" i="4"/>
  <c r="I191" i="4"/>
  <c r="I190" i="4"/>
  <c r="I189" i="4"/>
  <c r="I188" i="4"/>
  <c r="I187" i="4"/>
  <c r="I186" i="4"/>
  <c r="I185" i="4"/>
  <c r="I184" i="4"/>
  <c r="I183" i="4"/>
  <c r="I182" i="4"/>
  <c r="I181" i="4"/>
  <c r="I180" i="4"/>
  <c r="I179" i="4"/>
  <c r="I178" i="4"/>
  <c r="I177" i="4"/>
  <c r="I176" i="4"/>
  <c r="I175" i="4"/>
  <c r="I174" i="4"/>
  <c r="I173" i="4"/>
  <c r="I172" i="4"/>
  <c r="I171" i="4"/>
  <c r="I170" i="4"/>
  <c r="I169" i="4"/>
  <c r="I168" i="4"/>
  <c r="I167" i="4"/>
  <c r="I166" i="4"/>
  <c r="I165" i="4"/>
  <c r="I164" i="4"/>
  <c r="I163" i="4"/>
  <c r="I162" i="4"/>
  <c r="I161" i="4"/>
  <c r="I160" i="4"/>
  <c r="I159" i="4"/>
  <c r="I158" i="4"/>
  <c r="I157" i="4"/>
  <c r="I156" i="4"/>
  <c r="I155" i="4"/>
  <c r="I154" i="4"/>
  <c r="I153" i="4"/>
  <c r="I152" i="4"/>
  <c r="I151" i="4"/>
  <c r="I150" i="4"/>
  <c r="I149" i="4"/>
  <c r="I148" i="4"/>
  <c r="I147" i="4"/>
  <c r="I146" i="4"/>
  <c r="I145" i="4"/>
  <c r="I144" i="4"/>
  <c r="I143" i="4"/>
  <c r="I142" i="4"/>
  <c r="I141" i="4"/>
  <c r="I140" i="4"/>
  <c r="I139" i="4"/>
  <c r="I138" i="4"/>
  <c r="I137" i="4"/>
  <c r="I136" i="4"/>
  <c r="I135" i="4"/>
  <c r="I134" i="4"/>
  <c r="I133" i="4"/>
  <c r="I132" i="4"/>
  <c r="I131" i="4"/>
  <c r="I130" i="4"/>
  <c r="I129" i="4"/>
  <c r="I128" i="4"/>
  <c r="I127" i="4"/>
  <c r="I126" i="4"/>
  <c r="I125" i="4"/>
  <c r="I124" i="4"/>
  <c r="I123" i="4"/>
  <c r="I122" i="4"/>
  <c r="I121" i="4"/>
  <c r="I120" i="4"/>
  <c r="I119" i="4"/>
  <c r="I118" i="4"/>
  <c r="I117" i="4"/>
  <c r="I116" i="4"/>
  <c r="I115" i="4"/>
  <c r="I114" i="4"/>
  <c r="I113" i="4"/>
  <c r="I112" i="4"/>
  <c r="I111" i="4"/>
  <c r="I110" i="4"/>
  <c r="I109" i="4"/>
  <c r="I108" i="4"/>
  <c r="I107" i="4"/>
  <c r="I106" i="4"/>
  <c r="I105" i="4"/>
  <c r="I104" i="4"/>
  <c r="I103" i="4"/>
  <c r="I102" i="4"/>
  <c r="I101" i="4"/>
  <c r="I100" i="4"/>
  <c r="I99" i="4"/>
  <c r="I98" i="4"/>
  <c r="I97" i="4"/>
  <c r="I96" i="4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82" i="4"/>
  <c r="I81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I65" i="4"/>
  <c r="I64" i="4"/>
  <c r="I63" i="4"/>
  <c r="I62" i="4"/>
  <c r="I61" i="4"/>
  <c r="I60" i="4"/>
  <c r="I59" i="4"/>
  <c r="I58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I7" i="4"/>
  <c r="I6" i="4"/>
  <c r="I5" i="4"/>
  <c r="H863" i="4" l="1"/>
  <c r="H864" i="4"/>
  <c r="H861" i="4" l="1"/>
  <c r="H860" i="4" s="1"/>
  <c r="H862" i="4"/>
  <c r="D863" i="3"/>
  <c r="F863" i="3"/>
  <c r="D864" i="3"/>
  <c r="D861" i="3" s="1"/>
  <c r="D860" i="3" s="1"/>
  <c r="F864" i="3"/>
  <c r="F861" i="3" s="1"/>
  <c r="F860" i="3" s="1"/>
  <c r="D879" i="3"/>
  <c r="F879" i="3"/>
  <c r="D880" i="3"/>
  <c r="F880" i="3"/>
  <c r="D881" i="3"/>
  <c r="F881" i="3"/>
  <c r="F882" i="3" l="1"/>
  <c r="F883" i="3" s="1"/>
  <c r="F862" i="3"/>
  <c r="G860" i="3" s="1"/>
  <c r="D882" i="3"/>
  <c r="D883" i="3" s="1"/>
  <c r="D862" i="3"/>
  <c r="E860" i="3" s="1"/>
  <c r="F884" i="3" l="1"/>
  <c r="G6" i="3"/>
  <c r="G10" i="3"/>
  <c r="G14" i="3"/>
  <c r="G18" i="3"/>
  <c r="G22" i="3"/>
  <c r="G26" i="3"/>
  <c r="G30" i="3"/>
  <c r="G34" i="3"/>
  <c r="G38" i="3"/>
  <c r="G42" i="3"/>
  <c r="G46" i="3"/>
  <c r="G50" i="3"/>
  <c r="G54" i="3"/>
  <c r="G58" i="3"/>
  <c r="G62" i="3"/>
  <c r="G66" i="3"/>
  <c r="G70" i="3"/>
  <c r="G74" i="3"/>
  <c r="G78" i="3"/>
  <c r="G82" i="3"/>
  <c r="G86" i="3"/>
  <c r="G90" i="3"/>
  <c r="G94" i="3"/>
  <c r="G98" i="3"/>
  <c r="G102" i="3"/>
  <c r="G106" i="3"/>
  <c r="G110" i="3"/>
  <c r="G114" i="3"/>
  <c r="G118" i="3"/>
  <c r="G122" i="3"/>
  <c r="G126" i="3"/>
  <c r="G130" i="3"/>
  <c r="G134" i="3"/>
  <c r="G138" i="3"/>
  <c r="G142" i="3"/>
  <c r="G146" i="3"/>
  <c r="G150" i="3"/>
  <c r="G154" i="3"/>
  <c r="G158" i="3"/>
  <c r="G162" i="3"/>
  <c r="G166" i="3"/>
  <c r="G170" i="3"/>
  <c r="G174" i="3"/>
  <c r="G178" i="3"/>
  <c r="G182" i="3"/>
  <c r="G186" i="3"/>
  <c r="G190" i="3"/>
  <c r="G194" i="3"/>
  <c r="G198" i="3"/>
  <c r="G202" i="3"/>
  <c r="G206" i="3"/>
  <c r="G210" i="3"/>
  <c r="G214" i="3"/>
  <c r="G218" i="3"/>
  <c r="G222" i="3"/>
  <c r="G226" i="3"/>
  <c r="G230" i="3"/>
  <c r="G234" i="3"/>
  <c r="G238" i="3"/>
  <c r="G242" i="3"/>
  <c r="G246" i="3"/>
  <c r="G250" i="3"/>
  <c r="G254" i="3"/>
  <c r="G258" i="3"/>
  <c r="G262" i="3"/>
  <c r="G266" i="3"/>
  <c r="G270" i="3"/>
  <c r="G274" i="3"/>
  <c r="G278" i="3"/>
  <c r="G282" i="3"/>
  <c r="G286" i="3"/>
  <c r="G290" i="3"/>
  <c r="G294" i="3"/>
  <c r="G298" i="3"/>
  <c r="G302" i="3"/>
  <c r="G306" i="3"/>
  <c r="G310" i="3"/>
  <c r="G314" i="3"/>
  <c r="G318" i="3"/>
  <c r="G322" i="3"/>
  <c r="G326" i="3"/>
  <c r="G330" i="3"/>
  <c r="G334" i="3"/>
  <c r="G338" i="3"/>
  <c r="G342" i="3"/>
  <c r="G346" i="3"/>
  <c r="G350" i="3"/>
  <c r="G354" i="3"/>
  <c r="G358" i="3"/>
  <c r="G362" i="3"/>
  <c r="G366" i="3"/>
  <c r="G370" i="3"/>
  <c r="G374" i="3"/>
  <c r="G378" i="3"/>
  <c r="G382" i="3"/>
  <c r="G386" i="3"/>
  <c r="G390" i="3"/>
  <c r="G394" i="3"/>
  <c r="G398" i="3"/>
  <c r="G402" i="3"/>
  <c r="G406" i="3"/>
  <c r="G410" i="3"/>
  <c r="G414" i="3"/>
  <c r="G418" i="3"/>
  <c r="G422" i="3"/>
  <c r="G426" i="3"/>
  <c r="G430" i="3"/>
  <c r="G434" i="3"/>
  <c r="G438" i="3"/>
  <c r="G442" i="3"/>
  <c r="G446" i="3"/>
  <c r="G450" i="3"/>
  <c r="G454" i="3"/>
  <c r="G458" i="3"/>
  <c r="G462" i="3"/>
  <c r="G466" i="3"/>
  <c r="G470" i="3"/>
  <c r="G474" i="3"/>
  <c r="G478" i="3"/>
  <c r="G482" i="3"/>
  <c r="G486" i="3"/>
  <c r="G490" i="3"/>
  <c r="G494" i="3"/>
  <c r="G498" i="3"/>
  <c r="G502" i="3"/>
  <c r="G506" i="3"/>
  <c r="G510" i="3"/>
  <c r="G514" i="3"/>
  <c r="G518" i="3"/>
  <c r="G522" i="3"/>
  <c r="G526" i="3"/>
  <c r="G530" i="3"/>
  <c r="G534" i="3"/>
  <c r="G538" i="3"/>
  <c r="G542" i="3"/>
  <c r="G546" i="3"/>
  <c r="G550" i="3"/>
  <c r="G554" i="3"/>
  <c r="G558" i="3"/>
  <c r="G562" i="3"/>
  <c r="G566" i="3"/>
  <c r="G570" i="3"/>
  <c r="G574" i="3"/>
  <c r="G578" i="3"/>
  <c r="G582" i="3"/>
  <c r="G586" i="3"/>
  <c r="G590" i="3"/>
  <c r="G7" i="3"/>
  <c r="G11" i="3"/>
  <c r="G15" i="3"/>
  <c r="G19" i="3"/>
  <c r="G23" i="3"/>
  <c r="G27" i="3"/>
  <c r="G31" i="3"/>
  <c r="G35" i="3"/>
  <c r="G39" i="3"/>
  <c r="G43" i="3"/>
  <c r="G47" i="3"/>
  <c r="G51" i="3"/>
  <c r="G55" i="3"/>
  <c r="G59" i="3"/>
  <c r="G63" i="3"/>
  <c r="G67" i="3"/>
  <c r="G71" i="3"/>
  <c r="G75" i="3"/>
  <c r="G79" i="3"/>
  <c r="G83" i="3"/>
  <c r="G87" i="3"/>
  <c r="G91" i="3"/>
  <c r="G95" i="3"/>
  <c r="G99" i="3"/>
  <c r="G103" i="3"/>
  <c r="G107" i="3"/>
  <c r="G111" i="3"/>
  <c r="G115" i="3"/>
  <c r="G119" i="3"/>
  <c r="G123" i="3"/>
  <c r="G127" i="3"/>
  <c r="G131" i="3"/>
  <c r="G135" i="3"/>
  <c r="G139" i="3"/>
  <c r="G143" i="3"/>
  <c r="G147" i="3"/>
  <c r="G151" i="3"/>
  <c r="G155" i="3"/>
  <c r="G159" i="3"/>
  <c r="G163" i="3"/>
  <c r="G167" i="3"/>
  <c r="G171" i="3"/>
  <c r="G175" i="3"/>
  <c r="G179" i="3"/>
  <c r="G183" i="3"/>
  <c r="G187" i="3"/>
  <c r="G191" i="3"/>
  <c r="G195" i="3"/>
  <c r="G199" i="3"/>
  <c r="G203" i="3"/>
  <c r="G207" i="3"/>
  <c r="G211" i="3"/>
  <c r="G215" i="3"/>
  <c r="G219" i="3"/>
  <c r="G223" i="3"/>
  <c r="G227" i="3"/>
  <c r="G231" i="3"/>
  <c r="G235" i="3"/>
  <c r="G239" i="3"/>
  <c r="G243" i="3"/>
  <c r="G247" i="3"/>
  <c r="G251" i="3"/>
  <c r="G255" i="3"/>
  <c r="G259" i="3"/>
  <c r="G263" i="3"/>
  <c r="G267" i="3"/>
  <c r="G271" i="3"/>
  <c r="G275" i="3"/>
  <c r="G279" i="3"/>
  <c r="G283" i="3"/>
  <c r="G287" i="3"/>
  <c r="G291" i="3"/>
  <c r="G295" i="3"/>
  <c r="G299" i="3"/>
  <c r="G303" i="3"/>
  <c r="G307" i="3"/>
  <c r="G311" i="3"/>
  <c r="G315" i="3"/>
  <c r="G319" i="3"/>
  <c r="G323" i="3"/>
  <c r="G327" i="3"/>
  <c r="G331" i="3"/>
  <c r="G335" i="3"/>
  <c r="G339" i="3"/>
  <c r="G343" i="3"/>
  <c r="G347" i="3"/>
  <c r="G351" i="3"/>
  <c r="G355" i="3"/>
  <c r="G359" i="3"/>
  <c r="G363" i="3"/>
  <c r="G367" i="3"/>
  <c r="G371" i="3"/>
  <c r="G375" i="3"/>
  <c r="G379" i="3"/>
  <c r="G383" i="3"/>
  <c r="G387" i="3"/>
  <c r="G391" i="3"/>
  <c r="G395" i="3"/>
  <c r="G399" i="3"/>
  <c r="G403" i="3"/>
  <c r="G407" i="3"/>
  <c r="G411" i="3"/>
  <c r="G415" i="3"/>
  <c r="G419" i="3"/>
  <c r="G423" i="3"/>
  <c r="G427" i="3"/>
  <c r="G431" i="3"/>
  <c r="G435" i="3"/>
  <c r="G439" i="3"/>
  <c r="G443" i="3"/>
  <c r="G447" i="3"/>
  <c r="G451" i="3"/>
  <c r="G455" i="3"/>
  <c r="G459" i="3"/>
  <c r="G463" i="3"/>
  <c r="G467" i="3"/>
  <c r="G471" i="3"/>
  <c r="G475" i="3"/>
  <c r="G479" i="3"/>
  <c r="G483" i="3"/>
  <c r="G487" i="3"/>
  <c r="G491" i="3"/>
  <c r="G495" i="3"/>
  <c r="G499" i="3"/>
  <c r="G503" i="3"/>
  <c r="G507" i="3"/>
  <c r="G511" i="3"/>
  <c r="G515" i="3"/>
  <c r="G519" i="3"/>
  <c r="G523" i="3"/>
  <c r="G527" i="3"/>
  <c r="G531" i="3"/>
  <c r="G535" i="3"/>
  <c r="G539" i="3"/>
  <c r="G543" i="3"/>
  <c r="G547" i="3"/>
  <c r="G551" i="3"/>
  <c r="G555" i="3"/>
  <c r="G559" i="3"/>
  <c r="G563" i="3"/>
  <c r="G567" i="3"/>
  <c r="G571" i="3"/>
  <c r="G575" i="3"/>
  <c r="G579" i="3"/>
  <c r="G583" i="3"/>
  <c r="G587" i="3"/>
  <c r="G591" i="3"/>
  <c r="G595" i="3"/>
  <c r="G599" i="3"/>
  <c r="G603" i="3"/>
  <c r="G607" i="3"/>
  <c r="G611" i="3"/>
  <c r="G615" i="3"/>
  <c r="G619" i="3"/>
  <c r="G623" i="3"/>
  <c r="G627" i="3"/>
  <c r="G631" i="3"/>
  <c r="G635" i="3"/>
  <c r="G639" i="3"/>
  <c r="G643" i="3"/>
  <c r="G647" i="3"/>
  <c r="G8" i="3"/>
  <c r="G12" i="3"/>
  <c r="G16" i="3"/>
  <c r="G20" i="3"/>
  <c r="G24" i="3"/>
  <c r="G28" i="3"/>
  <c r="G32" i="3"/>
  <c r="G36" i="3"/>
  <c r="G40" i="3"/>
  <c r="G44" i="3"/>
  <c r="G48" i="3"/>
  <c r="G52" i="3"/>
  <c r="G56" i="3"/>
  <c r="G60" i="3"/>
  <c r="G64" i="3"/>
  <c r="G68" i="3"/>
  <c r="G72" i="3"/>
  <c r="G76" i="3"/>
  <c r="G80" i="3"/>
  <c r="G84" i="3"/>
  <c r="G88" i="3"/>
  <c r="G92" i="3"/>
  <c r="G96" i="3"/>
  <c r="G100" i="3"/>
  <c r="G104" i="3"/>
  <c r="G108" i="3"/>
  <c r="G112" i="3"/>
  <c r="G116" i="3"/>
  <c r="G120" i="3"/>
  <c r="G124" i="3"/>
  <c r="G128" i="3"/>
  <c r="G132" i="3"/>
  <c r="G136" i="3"/>
  <c r="G140" i="3"/>
  <c r="G144" i="3"/>
  <c r="G148" i="3"/>
  <c r="G152" i="3"/>
  <c r="G156" i="3"/>
  <c r="G160" i="3"/>
  <c r="G164" i="3"/>
  <c r="G168" i="3"/>
  <c r="G172" i="3"/>
  <c r="G176" i="3"/>
  <c r="G180" i="3"/>
  <c r="G184" i="3"/>
  <c r="G188" i="3"/>
  <c r="G192" i="3"/>
  <c r="G196" i="3"/>
  <c r="G200" i="3"/>
  <c r="G204" i="3"/>
  <c r="G208" i="3"/>
  <c r="G212" i="3"/>
  <c r="G216" i="3"/>
  <c r="G220" i="3"/>
  <c r="G224" i="3"/>
  <c r="G228" i="3"/>
  <c r="G232" i="3"/>
  <c r="G236" i="3"/>
  <c r="G240" i="3"/>
  <c r="G244" i="3"/>
  <c r="G248" i="3"/>
  <c r="G252" i="3"/>
  <c r="G256" i="3"/>
  <c r="G260" i="3"/>
  <c r="G264" i="3"/>
  <c r="G268" i="3"/>
  <c r="G272" i="3"/>
  <c r="G276" i="3"/>
  <c r="G280" i="3"/>
  <c r="G284" i="3"/>
  <c r="G288" i="3"/>
  <c r="G292" i="3"/>
  <c r="G296" i="3"/>
  <c r="G300" i="3"/>
  <c r="G304" i="3"/>
  <c r="G308" i="3"/>
  <c r="G312" i="3"/>
  <c r="G316" i="3"/>
  <c r="G320" i="3"/>
  <c r="G324" i="3"/>
  <c r="G328" i="3"/>
  <c r="G332" i="3"/>
  <c r="G336" i="3"/>
  <c r="G340" i="3"/>
  <c r="G344" i="3"/>
  <c r="G348" i="3"/>
  <c r="G352" i="3"/>
  <c r="G356" i="3"/>
  <c r="G360" i="3"/>
  <c r="G364" i="3"/>
  <c r="G368" i="3"/>
  <c r="G372" i="3"/>
  <c r="G376" i="3"/>
  <c r="G380" i="3"/>
  <c r="G384" i="3"/>
  <c r="G388" i="3"/>
  <c r="G392" i="3"/>
  <c r="G396" i="3"/>
  <c r="G400" i="3"/>
  <c r="G404" i="3"/>
  <c r="G408" i="3"/>
  <c r="G412" i="3"/>
  <c r="G416" i="3"/>
  <c r="G420" i="3"/>
  <c r="G424" i="3"/>
  <c r="G428" i="3"/>
  <c r="G432" i="3"/>
  <c r="G436" i="3"/>
  <c r="G440" i="3"/>
  <c r="G444" i="3"/>
  <c r="G448" i="3"/>
  <c r="G452" i="3"/>
  <c r="G456" i="3"/>
  <c r="G460" i="3"/>
  <c r="G464" i="3"/>
  <c r="G468" i="3"/>
  <c r="G472" i="3"/>
  <c r="G476" i="3"/>
  <c r="G480" i="3"/>
  <c r="G484" i="3"/>
  <c r="G488" i="3"/>
  <c r="G492" i="3"/>
  <c r="G496" i="3"/>
  <c r="G500" i="3"/>
  <c r="G504" i="3"/>
  <c r="G508" i="3"/>
  <c r="G512" i="3"/>
  <c r="G516" i="3"/>
  <c r="G520" i="3"/>
  <c r="G524" i="3"/>
  <c r="G528" i="3"/>
  <c r="G532" i="3"/>
  <c r="G536" i="3"/>
  <c r="G540" i="3"/>
  <c r="G544" i="3"/>
  <c r="G548" i="3"/>
  <c r="G552" i="3"/>
  <c r="G556" i="3"/>
  <c r="G560" i="3"/>
  <c r="G564" i="3"/>
  <c r="G568" i="3"/>
  <c r="G572" i="3"/>
  <c r="G576" i="3"/>
  <c r="G580" i="3"/>
  <c r="G584" i="3"/>
  <c r="G588" i="3"/>
  <c r="G592" i="3"/>
  <c r="G596" i="3"/>
  <c r="G600" i="3"/>
  <c r="G604" i="3"/>
  <c r="G608" i="3"/>
  <c r="G612" i="3"/>
  <c r="G616" i="3"/>
  <c r="G620" i="3"/>
  <c r="G624" i="3"/>
  <c r="G628" i="3"/>
  <c r="G632" i="3"/>
  <c r="G636" i="3"/>
  <c r="G640" i="3"/>
  <c r="G644" i="3"/>
  <c r="G9" i="3"/>
  <c r="G25" i="3"/>
  <c r="G41" i="3"/>
  <c r="G57" i="3"/>
  <c r="G73" i="3"/>
  <c r="G89" i="3"/>
  <c r="G105" i="3"/>
  <c r="G121" i="3"/>
  <c r="G137" i="3"/>
  <c r="G153" i="3"/>
  <c r="G169" i="3"/>
  <c r="G185" i="3"/>
  <c r="G201" i="3"/>
  <c r="G217" i="3"/>
  <c r="G233" i="3"/>
  <c r="G249" i="3"/>
  <c r="G265" i="3"/>
  <c r="G281" i="3"/>
  <c r="G297" i="3"/>
  <c r="G313" i="3"/>
  <c r="G329" i="3"/>
  <c r="G345" i="3"/>
  <c r="G361" i="3"/>
  <c r="G377" i="3"/>
  <c r="G393" i="3"/>
  <c r="G409" i="3"/>
  <c r="G425" i="3"/>
  <c r="G441" i="3"/>
  <c r="G457" i="3"/>
  <c r="G473" i="3"/>
  <c r="G489" i="3"/>
  <c r="G505" i="3"/>
  <c r="G521" i="3"/>
  <c r="G537" i="3"/>
  <c r="G553" i="3"/>
  <c r="G569" i="3"/>
  <c r="G585" i="3"/>
  <c r="G597" i="3"/>
  <c r="G605" i="3"/>
  <c r="G613" i="3"/>
  <c r="G621" i="3"/>
  <c r="G629" i="3"/>
  <c r="G637" i="3"/>
  <c r="G645" i="3"/>
  <c r="G650" i="3"/>
  <c r="G654" i="3"/>
  <c r="G658" i="3"/>
  <c r="G662" i="3"/>
  <c r="G666" i="3"/>
  <c r="G670" i="3"/>
  <c r="G674" i="3"/>
  <c r="G678" i="3"/>
  <c r="G682" i="3"/>
  <c r="G686" i="3"/>
  <c r="G690" i="3"/>
  <c r="G694" i="3"/>
  <c r="G698" i="3"/>
  <c r="G702" i="3"/>
  <c r="G706" i="3"/>
  <c r="G710" i="3"/>
  <c r="G714" i="3"/>
  <c r="G718" i="3"/>
  <c r="G722" i="3"/>
  <c r="G726" i="3"/>
  <c r="G730" i="3"/>
  <c r="G734" i="3"/>
  <c r="G738" i="3"/>
  <c r="G742" i="3"/>
  <c r="G746" i="3"/>
  <c r="G750" i="3"/>
  <c r="G754" i="3"/>
  <c r="G758" i="3"/>
  <c r="G762" i="3"/>
  <c r="G766" i="3"/>
  <c r="G770" i="3"/>
  <c r="G774" i="3"/>
  <c r="G778" i="3"/>
  <c r="G782" i="3"/>
  <c r="G786" i="3"/>
  <c r="G790" i="3"/>
  <c r="G794" i="3"/>
  <c r="G798" i="3"/>
  <c r="G802" i="3"/>
  <c r="G806" i="3"/>
  <c r="G810" i="3"/>
  <c r="G814" i="3"/>
  <c r="G818" i="3"/>
  <c r="G822" i="3"/>
  <c r="G826" i="3"/>
  <c r="G830" i="3"/>
  <c r="G834" i="3"/>
  <c r="G838" i="3"/>
  <c r="G842" i="3"/>
  <c r="G846" i="3"/>
  <c r="G850" i="3"/>
  <c r="G854" i="3"/>
  <c r="G5" i="3"/>
  <c r="G101" i="3"/>
  <c r="G149" i="3"/>
  <c r="G197" i="3"/>
  <c r="G245" i="3"/>
  <c r="G293" i="3"/>
  <c r="G341" i="3"/>
  <c r="G389" i="3"/>
  <c r="G437" i="3"/>
  <c r="G469" i="3"/>
  <c r="G517" i="3"/>
  <c r="G549" i="3"/>
  <c r="G594" i="3"/>
  <c r="G618" i="3"/>
  <c r="G634" i="3"/>
  <c r="G653" i="3"/>
  <c r="G665" i="3"/>
  <c r="G677" i="3"/>
  <c r="G689" i="3"/>
  <c r="G697" i="3"/>
  <c r="G709" i="3"/>
  <c r="G721" i="3"/>
  <c r="G729" i="3"/>
  <c r="G737" i="3"/>
  <c r="G741" i="3"/>
  <c r="G749" i="3"/>
  <c r="G757" i="3"/>
  <c r="G769" i="3"/>
  <c r="G777" i="3"/>
  <c r="G785" i="3"/>
  <c r="G793" i="3"/>
  <c r="G805" i="3"/>
  <c r="G817" i="3"/>
  <c r="G829" i="3"/>
  <c r="G841" i="3"/>
  <c r="G849" i="3"/>
  <c r="G13" i="3"/>
  <c r="G29" i="3"/>
  <c r="G45" i="3"/>
  <c r="G61" i="3"/>
  <c r="G77" i="3"/>
  <c r="G93" i="3"/>
  <c r="G109" i="3"/>
  <c r="G125" i="3"/>
  <c r="G141" i="3"/>
  <c r="G157" i="3"/>
  <c r="G173" i="3"/>
  <c r="G189" i="3"/>
  <c r="G205" i="3"/>
  <c r="G221" i="3"/>
  <c r="G237" i="3"/>
  <c r="G253" i="3"/>
  <c r="G269" i="3"/>
  <c r="G285" i="3"/>
  <c r="G301" i="3"/>
  <c r="G317" i="3"/>
  <c r="G333" i="3"/>
  <c r="G349" i="3"/>
  <c r="G365" i="3"/>
  <c r="G381" i="3"/>
  <c r="G397" i="3"/>
  <c r="G413" i="3"/>
  <c r="G429" i="3"/>
  <c r="G445" i="3"/>
  <c r="G461" i="3"/>
  <c r="G477" i="3"/>
  <c r="G493" i="3"/>
  <c r="G509" i="3"/>
  <c r="G525" i="3"/>
  <c r="G541" i="3"/>
  <c r="G557" i="3"/>
  <c r="G573" i="3"/>
  <c r="G589" i="3"/>
  <c r="G598" i="3"/>
  <c r="G606" i="3"/>
  <c r="G614" i="3"/>
  <c r="G622" i="3"/>
  <c r="G630" i="3"/>
  <c r="G638" i="3"/>
  <c r="G646" i="3"/>
  <c r="G651" i="3"/>
  <c r="G655" i="3"/>
  <c r="G659" i="3"/>
  <c r="G663" i="3"/>
  <c r="G667" i="3"/>
  <c r="G671" i="3"/>
  <c r="G675" i="3"/>
  <c r="G679" i="3"/>
  <c r="G683" i="3"/>
  <c r="G687" i="3"/>
  <c r="G691" i="3"/>
  <c r="G695" i="3"/>
  <c r="G699" i="3"/>
  <c r="G703" i="3"/>
  <c r="G707" i="3"/>
  <c r="G711" i="3"/>
  <c r="G715" i="3"/>
  <c r="G719" i="3"/>
  <c r="G723" i="3"/>
  <c r="G727" i="3"/>
  <c r="G731" i="3"/>
  <c r="G735" i="3"/>
  <c r="G739" i="3"/>
  <c r="G743" i="3"/>
  <c r="G747" i="3"/>
  <c r="G751" i="3"/>
  <c r="G755" i="3"/>
  <c r="G759" i="3"/>
  <c r="G763" i="3"/>
  <c r="G767" i="3"/>
  <c r="G771" i="3"/>
  <c r="G775" i="3"/>
  <c r="G779" i="3"/>
  <c r="G783" i="3"/>
  <c r="G787" i="3"/>
  <c r="G791" i="3"/>
  <c r="G795" i="3"/>
  <c r="G799" i="3"/>
  <c r="G803" i="3"/>
  <c r="G807" i="3"/>
  <c r="G811" i="3"/>
  <c r="G815" i="3"/>
  <c r="G819" i="3"/>
  <c r="G823" i="3"/>
  <c r="G827" i="3"/>
  <c r="G831" i="3"/>
  <c r="G835" i="3"/>
  <c r="G839" i="3"/>
  <c r="G843" i="3"/>
  <c r="G847" i="3"/>
  <c r="G851" i="3"/>
  <c r="G855" i="3"/>
  <c r="G37" i="3"/>
  <c r="G69" i="3"/>
  <c r="G117" i="3"/>
  <c r="G165" i="3"/>
  <c r="G229" i="3"/>
  <c r="G277" i="3"/>
  <c r="G325" i="3"/>
  <c r="G373" i="3"/>
  <c r="G421" i="3"/>
  <c r="G485" i="3"/>
  <c r="G533" i="3"/>
  <c r="G581" i="3"/>
  <c r="G602" i="3"/>
  <c r="G626" i="3"/>
  <c r="G649" i="3"/>
  <c r="G657" i="3"/>
  <c r="G669" i="3"/>
  <c r="G681" i="3"/>
  <c r="G693" i="3"/>
  <c r="G705" i="3"/>
  <c r="G717" i="3"/>
  <c r="G725" i="3"/>
  <c r="G733" i="3"/>
  <c r="G745" i="3"/>
  <c r="G753" i="3"/>
  <c r="G761" i="3"/>
  <c r="G773" i="3"/>
  <c r="G789" i="3"/>
  <c r="G801" i="3"/>
  <c r="G813" i="3"/>
  <c r="G825" i="3"/>
  <c r="G837" i="3"/>
  <c r="G853" i="3"/>
  <c r="G17" i="3"/>
  <c r="G33" i="3"/>
  <c r="G49" i="3"/>
  <c r="G65" i="3"/>
  <c r="G81" i="3"/>
  <c r="G97" i="3"/>
  <c r="G113" i="3"/>
  <c r="G129" i="3"/>
  <c r="G145" i="3"/>
  <c r="G161" i="3"/>
  <c r="G177" i="3"/>
  <c r="G193" i="3"/>
  <c r="G209" i="3"/>
  <c r="G225" i="3"/>
  <c r="G241" i="3"/>
  <c r="G257" i="3"/>
  <c r="G273" i="3"/>
  <c r="G289" i="3"/>
  <c r="G305" i="3"/>
  <c r="G321" i="3"/>
  <c r="G337" i="3"/>
  <c r="G353" i="3"/>
  <c r="G369" i="3"/>
  <c r="G385" i="3"/>
  <c r="G401" i="3"/>
  <c r="G417" i="3"/>
  <c r="G433" i="3"/>
  <c r="G449" i="3"/>
  <c r="G465" i="3"/>
  <c r="G481" i="3"/>
  <c r="G497" i="3"/>
  <c r="G513" i="3"/>
  <c r="G529" i="3"/>
  <c r="G545" i="3"/>
  <c r="G561" i="3"/>
  <c r="G577" i="3"/>
  <c r="G593" i="3"/>
  <c r="G601" i="3"/>
  <c r="G609" i="3"/>
  <c r="G617" i="3"/>
  <c r="G625" i="3"/>
  <c r="G633" i="3"/>
  <c r="G641" i="3"/>
  <c r="G648" i="3"/>
  <c r="G652" i="3"/>
  <c r="G656" i="3"/>
  <c r="G660" i="3"/>
  <c r="G664" i="3"/>
  <c r="G668" i="3"/>
  <c r="G672" i="3"/>
  <c r="G676" i="3"/>
  <c r="G680" i="3"/>
  <c r="G684" i="3"/>
  <c r="G688" i="3"/>
  <c r="G692" i="3"/>
  <c r="G696" i="3"/>
  <c r="G700" i="3"/>
  <c r="G704" i="3"/>
  <c r="G708" i="3"/>
  <c r="G712" i="3"/>
  <c r="G716" i="3"/>
  <c r="G720" i="3"/>
  <c r="G724" i="3"/>
  <c r="G728" i="3"/>
  <c r="G732" i="3"/>
  <c r="G736" i="3"/>
  <c r="G740" i="3"/>
  <c r="G744" i="3"/>
  <c r="G748" i="3"/>
  <c r="G752" i="3"/>
  <c r="G756" i="3"/>
  <c r="G760" i="3"/>
  <c r="G764" i="3"/>
  <c r="G768" i="3"/>
  <c r="G772" i="3"/>
  <c r="G776" i="3"/>
  <c r="G780" i="3"/>
  <c r="G784" i="3"/>
  <c r="G788" i="3"/>
  <c r="G792" i="3"/>
  <c r="G796" i="3"/>
  <c r="G800" i="3"/>
  <c r="G804" i="3"/>
  <c r="G808" i="3"/>
  <c r="G812" i="3"/>
  <c r="G816" i="3"/>
  <c r="G820" i="3"/>
  <c r="G824" i="3"/>
  <c r="G828" i="3"/>
  <c r="G832" i="3"/>
  <c r="G836" i="3"/>
  <c r="G840" i="3"/>
  <c r="G844" i="3"/>
  <c r="G848" i="3"/>
  <c r="G852" i="3"/>
  <c r="G856" i="3"/>
  <c r="G21" i="3"/>
  <c r="G53" i="3"/>
  <c r="G85" i="3"/>
  <c r="G133" i="3"/>
  <c r="G181" i="3"/>
  <c r="G213" i="3"/>
  <c r="G261" i="3"/>
  <c r="G309" i="3"/>
  <c r="G357" i="3"/>
  <c r="G405" i="3"/>
  <c r="G453" i="3"/>
  <c r="G501" i="3"/>
  <c r="G565" i="3"/>
  <c r="G610" i="3"/>
  <c r="G642" i="3"/>
  <c r="G661" i="3"/>
  <c r="G673" i="3"/>
  <c r="G685" i="3"/>
  <c r="G701" i="3"/>
  <c r="G713" i="3"/>
  <c r="G765" i="3"/>
  <c r="G781" i="3"/>
  <c r="G797" i="3"/>
  <c r="G809" i="3"/>
  <c r="G821" i="3"/>
  <c r="G833" i="3"/>
  <c r="G845" i="3"/>
  <c r="G857" i="3"/>
  <c r="E7" i="3"/>
  <c r="E8" i="3"/>
  <c r="E12" i="3"/>
  <c r="E16" i="3"/>
  <c r="E20" i="3"/>
  <c r="E24" i="3"/>
  <c r="E28" i="3"/>
  <c r="E32" i="3"/>
  <c r="E36" i="3"/>
  <c r="E40" i="3"/>
  <c r="E44" i="3"/>
  <c r="E48" i="3"/>
  <c r="E52" i="3"/>
  <c r="E56" i="3"/>
  <c r="E60" i="3"/>
  <c r="E64" i="3"/>
  <c r="E68" i="3"/>
  <c r="E72" i="3"/>
  <c r="E76" i="3"/>
  <c r="E80" i="3"/>
  <c r="E84" i="3"/>
  <c r="E88" i="3"/>
  <c r="E92" i="3"/>
  <c r="E96" i="3"/>
  <c r="E100" i="3"/>
  <c r="E104" i="3"/>
  <c r="E108" i="3"/>
  <c r="E112" i="3"/>
  <c r="E116" i="3"/>
  <c r="E120" i="3"/>
  <c r="E124" i="3"/>
  <c r="E128" i="3"/>
  <c r="E132" i="3"/>
  <c r="E136" i="3"/>
  <c r="E140" i="3"/>
  <c r="E144" i="3"/>
  <c r="E148" i="3"/>
  <c r="E152" i="3"/>
  <c r="E156" i="3"/>
  <c r="E160" i="3"/>
  <c r="E164" i="3"/>
  <c r="E168" i="3"/>
  <c r="E172" i="3"/>
  <c r="E176" i="3"/>
  <c r="E180" i="3"/>
  <c r="E184" i="3"/>
  <c r="E188" i="3"/>
  <c r="E192" i="3"/>
  <c r="E196" i="3"/>
  <c r="E200" i="3"/>
  <c r="E204" i="3"/>
  <c r="E208" i="3"/>
  <c r="E212" i="3"/>
  <c r="E216" i="3"/>
  <c r="E220" i="3"/>
  <c r="E224" i="3"/>
  <c r="E228" i="3"/>
  <c r="E232" i="3"/>
  <c r="E236" i="3"/>
  <c r="E240" i="3"/>
  <c r="E244" i="3"/>
  <c r="E248" i="3"/>
  <c r="E252" i="3"/>
  <c r="E256" i="3"/>
  <c r="E260" i="3"/>
  <c r="E264" i="3"/>
  <c r="E268" i="3"/>
  <c r="E272" i="3"/>
  <c r="E276" i="3"/>
  <c r="E280" i="3"/>
  <c r="E284" i="3"/>
  <c r="E288" i="3"/>
  <c r="E292" i="3"/>
  <c r="E296" i="3"/>
  <c r="E300" i="3"/>
  <c r="E304" i="3"/>
  <c r="E308" i="3"/>
  <c r="E312" i="3"/>
  <c r="E316" i="3"/>
  <c r="E320" i="3"/>
  <c r="E324" i="3"/>
  <c r="E328" i="3"/>
  <c r="E332" i="3"/>
  <c r="E336" i="3"/>
  <c r="E340" i="3"/>
  <c r="E344" i="3"/>
  <c r="E9" i="3"/>
  <c r="E13" i="3"/>
  <c r="E17" i="3"/>
  <c r="E21" i="3"/>
  <c r="E25" i="3"/>
  <c r="E29" i="3"/>
  <c r="E33" i="3"/>
  <c r="E37" i="3"/>
  <c r="E41" i="3"/>
  <c r="E45" i="3"/>
  <c r="E49" i="3"/>
  <c r="E53" i="3"/>
  <c r="E57" i="3"/>
  <c r="E61" i="3"/>
  <c r="E65" i="3"/>
  <c r="E69" i="3"/>
  <c r="E73" i="3"/>
  <c r="E77" i="3"/>
  <c r="E81" i="3"/>
  <c r="E85" i="3"/>
  <c r="E89" i="3"/>
  <c r="E93" i="3"/>
  <c r="E97" i="3"/>
  <c r="E101" i="3"/>
  <c r="E105" i="3"/>
  <c r="E109" i="3"/>
  <c r="E113" i="3"/>
  <c r="E117" i="3"/>
  <c r="E121" i="3"/>
  <c r="E125" i="3"/>
  <c r="E129" i="3"/>
  <c r="E133" i="3"/>
  <c r="E137" i="3"/>
  <c r="E141" i="3"/>
  <c r="E145" i="3"/>
  <c r="E149" i="3"/>
  <c r="E153" i="3"/>
  <c r="E157" i="3"/>
  <c r="E161" i="3"/>
  <c r="E165" i="3"/>
  <c r="E169" i="3"/>
  <c r="E173" i="3"/>
  <c r="E177" i="3"/>
  <c r="E181" i="3"/>
  <c r="E185" i="3"/>
  <c r="E189" i="3"/>
  <c r="E193" i="3"/>
  <c r="E197" i="3"/>
  <c r="E201" i="3"/>
  <c r="E205" i="3"/>
  <c r="E209" i="3"/>
  <c r="E213" i="3"/>
  <c r="E217" i="3"/>
  <c r="E221" i="3"/>
  <c r="E225" i="3"/>
  <c r="E229" i="3"/>
  <c r="E233" i="3"/>
  <c r="E237" i="3"/>
  <c r="E241" i="3"/>
  <c r="E245" i="3"/>
  <c r="E249" i="3"/>
  <c r="E253" i="3"/>
  <c r="E257" i="3"/>
  <c r="E261" i="3"/>
  <c r="E265" i="3"/>
  <c r="E269" i="3"/>
  <c r="E273" i="3"/>
  <c r="E277" i="3"/>
  <c r="E281" i="3"/>
  <c r="E285" i="3"/>
  <c r="E289" i="3"/>
  <c r="E293" i="3"/>
  <c r="E297" i="3"/>
  <c r="E301" i="3"/>
  <c r="E305" i="3"/>
  <c r="E309" i="3"/>
  <c r="E313" i="3"/>
  <c r="E317" i="3"/>
  <c r="E321" i="3"/>
  <c r="E325" i="3"/>
  <c r="E10" i="3"/>
  <c r="E18" i="3"/>
  <c r="E26" i="3"/>
  <c r="E34" i="3"/>
  <c r="E42" i="3"/>
  <c r="E50" i="3"/>
  <c r="E58" i="3"/>
  <c r="E66" i="3"/>
  <c r="E74" i="3"/>
  <c r="E82" i="3"/>
  <c r="E90" i="3"/>
  <c r="E98" i="3"/>
  <c r="E106" i="3"/>
  <c r="E114" i="3"/>
  <c r="E122" i="3"/>
  <c r="E130" i="3"/>
  <c r="E138" i="3"/>
  <c r="E146" i="3"/>
  <c r="E154" i="3"/>
  <c r="E162" i="3"/>
  <c r="E170" i="3"/>
  <c r="E178" i="3"/>
  <c r="E186" i="3"/>
  <c r="E194" i="3"/>
  <c r="E202" i="3"/>
  <c r="E210" i="3"/>
  <c r="E218" i="3"/>
  <c r="E226" i="3"/>
  <c r="E234" i="3"/>
  <c r="E242" i="3"/>
  <c r="E250" i="3"/>
  <c r="E258" i="3"/>
  <c r="E266" i="3"/>
  <c r="E274" i="3"/>
  <c r="E282" i="3"/>
  <c r="E290" i="3"/>
  <c r="E298" i="3"/>
  <c r="E306" i="3"/>
  <c r="E314" i="3"/>
  <c r="E322" i="3"/>
  <c r="E329" i="3"/>
  <c r="E334" i="3"/>
  <c r="E339" i="3"/>
  <c r="E345" i="3"/>
  <c r="E349" i="3"/>
  <c r="E353" i="3"/>
  <c r="E357" i="3"/>
  <c r="E361" i="3"/>
  <c r="E365" i="3"/>
  <c r="E369" i="3"/>
  <c r="E373" i="3"/>
  <c r="E377" i="3"/>
  <c r="E381" i="3"/>
  <c r="E385" i="3"/>
  <c r="E389" i="3"/>
  <c r="E393" i="3"/>
  <c r="E397" i="3"/>
  <c r="E401" i="3"/>
  <c r="E405" i="3"/>
  <c r="E409" i="3"/>
  <c r="E413" i="3"/>
  <c r="E417" i="3"/>
  <c r="E421" i="3"/>
  <c r="E425" i="3"/>
  <c r="E429" i="3"/>
  <c r="E433" i="3"/>
  <c r="E437" i="3"/>
  <c r="E441" i="3"/>
  <c r="E445" i="3"/>
  <c r="E449" i="3"/>
  <c r="E453" i="3"/>
  <c r="E457" i="3"/>
  <c r="E461" i="3"/>
  <c r="E465" i="3"/>
  <c r="E469" i="3"/>
  <c r="E473" i="3"/>
  <c r="E477" i="3"/>
  <c r="E481" i="3"/>
  <c r="E485" i="3"/>
  <c r="E489" i="3"/>
  <c r="E493" i="3"/>
  <c r="E497" i="3"/>
  <c r="E501" i="3"/>
  <c r="E505" i="3"/>
  <c r="E509" i="3"/>
  <c r="E11" i="3"/>
  <c r="E19" i="3"/>
  <c r="E27" i="3"/>
  <c r="E35" i="3"/>
  <c r="E43" i="3"/>
  <c r="E51" i="3"/>
  <c r="E59" i="3"/>
  <c r="E67" i="3"/>
  <c r="E75" i="3"/>
  <c r="E83" i="3"/>
  <c r="E91" i="3"/>
  <c r="E99" i="3"/>
  <c r="E107" i="3"/>
  <c r="E115" i="3"/>
  <c r="E123" i="3"/>
  <c r="E131" i="3"/>
  <c r="E139" i="3"/>
  <c r="E147" i="3"/>
  <c r="E155" i="3"/>
  <c r="E163" i="3"/>
  <c r="E171" i="3"/>
  <c r="E179" i="3"/>
  <c r="E187" i="3"/>
  <c r="E195" i="3"/>
  <c r="E203" i="3"/>
  <c r="E211" i="3"/>
  <c r="E219" i="3"/>
  <c r="E227" i="3"/>
  <c r="E235" i="3"/>
  <c r="E243" i="3"/>
  <c r="E251" i="3"/>
  <c r="E259" i="3"/>
  <c r="E267" i="3"/>
  <c r="E275" i="3"/>
  <c r="E283" i="3"/>
  <c r="E291" i="3"/>
  <c r="E299" i="3"/>
  <c r="E307" i="3"/>
  <c r="E315" i="3"/>
  <c r="E323" i="3"/>
  <c r="E330" i="3"/>
  <c r="E335" i="3"/>
  <c r="E341" i="3"/>
  <c r="E346" i="3"/>
  <c r="E350" i="3"/>
  <c r="E354" i="3"/>
  <c r="E358" i="3"/>
  <c r="E362" i="3"/>
  <c r="E366" i="3"/>
  <c r="E370" i="3"/>
  <c r="E374" i="3"/>
  <c r="E378" i="3"/>
  <c r="E382" i="3"/>
  <c r="E386" i="3"/>
  <c r="E390" i="3"/>
  <c r="E394" i="3"/>
  <c r="E398" i="3"/>
  <c r="E402" i="3"/>
  <c r="E406" i="3"/>
  <c r="E410" i="3"/>
  <c r="E414" i="3"/>
  <c r="E418" i="3"/>
  <c r="E422" i="3"/>
  <c r="E426" i="3"/>
  <c r="E430" i="3"/>
  <c r="E434" i="3"/>
  <c r="E438" i="3"/>
  <c r="E442" i="3"/>
  <c r="E446" i="3"/>
  <c r="E450" i="3"/>
  <c r="E454" i="3"/>
  <c r="E458" i="3"/>
  <c r="E462" i="3"/>
  <c r="E466" i="3"/>
  <c r="E470" i="3"/>
  <c r="E474" i="3"/>
  <c r="E478" i="3"/>
  <c r="E482" i="3"/>
  <c r="E486" i="3"/>
  <c r="E490" i="3"/>
  <c r="E494" i="3"/>
  <c r="E498" i="3"/>
  <c r="E502" i="3"/>
  <c r="E506" i="3"/>
  <c r="E510" i="3"/>
  <c r="E514" i="3"/>
  <c r="E518" i="3"/>
  <c r="E522" i="3"/>
  <c r="E526" i="3"/>
  <c r="E530" i="3"/>
  <c r="E534" i="3"/>
  <c r="E538" i="3"/>
  <c r="E14" i="3"/>
  <c r="E22" i="3"/>
  <c r="E30" i="3"/>
  <c r="E38" i="3"/>
  <c r="E46" i="3"/>
  <c r="E54" i="3"/>
  <c r="E62" i="3"/>
  <c r="E70" i="3"/>
  <c r="E78" i="3"/>
  <c r="E86" i="3"/>
  <c r="E94" i="3"/>
  <c r="E102" i="3"/>
  <c r="E110" i="3"/>
  <c r="E118" i="3"/>
  <c r="E126" i="3"/>
  <c r="E134" i="3"/>
  <c r="E142" i="3"/>
  <c r="E150" i="3"/>
  <c r="E158" i="3"/>
  <c r="E166" i="3"/>
  <c r="E174" i="3"/>
  <c r="E182" i="3"/>
  <c r="E190" i="3"/>
  <c r="E198" i="3"/>
  <c r="E206" i="3"/>
  <c r="E214" i="3"/>
  <c r="E222" i="3"/>
  <c r="E230" i="3"/>
  <c r="E238" i="3"/>
  <c r="E246" i="3"/>
  <c r="E254" i="3"/>
  <c r="E262" i="3"/>
  <c r="E270" i="3"/>
  <c r="E278" i="3"/>
  <c r="E286" i="3"/>
  <c r="E294" i="3"/>
  <c r="E302" i="3"/>
  <c r="E310" i="3"/>
  <c r="E318" i="3"/>
  <c r="E326" i="3"/>
  <c r="E331" i="3"/>
  <c r="E337" i="3"/>
  <c r="E342" i="3"/>
  <c r="E347" i="3"/>
  <c r="E351" i="3"/>
  <c r="E355" i="3"/>
  <c r="E359" i="3"/>
  <c r="E363" i="3"/>
  <c r="E367" i="3"/>
  <c r="E371" i="3"/>
  <c r="E375" i="3"/>
  <c r="E379" i="3"/>
  <c r="E383" i="3"/>
  <c r="E387" i="3"/>
  <c r="E391" i="3"/>
  <c r="E395" i="3"/>
  <c r="E399" i="3"/>
  <c r="E403" i="3"/>
  <c r="E407" i="3"/>
  <c r="E411" i="3"/>
  <c r="E415" i="3"/>
  <c r="E419" i="3"/>
  <c r="E423" i="3"/>
  <c r="E427" i="3"/>
  <c r="E431" i="3"/>
  <c r="E435" i="3"/>
  <c r="E439" i="3"/>
  <c r="E443" i="3"/>
  <c r="E447" i="3"/>
  <c r="E451" i="3"/>
  <c r="E455" i="3"/>
  <c r="E459" i="3"/>
  <c r="E463" i="3"/>
  <c r="E467" i="3"/>
  <c r="E471" i="3"/>
  <c r="E475" i="3"/>
  <c r="E479" i="3"/>
  <c r="E483" i="3"/>
  <c r="E487" i="3"/>
  <c r="E15" i="3"/>
  <c r="E47" i="3"/>
  <c r="E79" i="3"/>
  <c r="E111" i="3"/>
  <c r="E143" i="3"/>
  <c r="E175" i="3"/>
  <c r="E207" i="3"/>
  <c r="E239" i="3"/>
  <c r="E271" i="3"/>
  <c r="E303" i="3"/>
  <c r="E333" i="3"/>
  <c r="E352" i="3"/>
  <c r="E368" i="3"/>
  <c r="E384" i="3"/>
  <c r="E400" i="3"/>
  <c r="E416" i="3"/>
  <c r="E432" i="3"/>
  <c r="E448" i="3"/>
  <c r="E464" i="3"/>
  <c r="E480" i="3"/>
  <c r="E492" i="3"/>
  <c r="E500" i="3"/>
  <c r="E508" i="3"/>
  <c r="E515" i="3"/>
  <c r="E520" i="3"/>
  <c r="E525" i="3"/>
  <c r="E531" i="3"/>
  <c r="E536" i="3"/>
  <c r="E541" i="3"/>
  <c r="E545" i="3"/>
  <c r="E549" i="3"/>
  <c r="E553" i="3"/>
  <c r="E557" i="3"/>
  <c r="E561" i="3"/>
  <c r="E565" i="3"/>
  <c r="E569" i="3"/>
  <c r="E573" i="3"/>
  <c r="E577" i="3"/>
  <c r="E581" i="3"/>
  <c r="E585" i="3"/>
  <c r="E589" i="3"/>
  <c r="E593" i="3"/>
  <c r="E597" i="3"/>
  <c r="E601" i="3"/>
  <c r="E605" i="3"/>
  <c r="E609" i="3"/>
  <c r="E613" i="3"/>
  <c r="E617" i="3"/>
  <c r="E621" i="3"/>
  <c r="E625" i="3"/>
  <c r="E629" i="3"/>
  <c r="E633" i="3"/>
  <c r="E637" i="3"/>
  <c r="E641" i="3"/>
  <c r="E645" i="3"/>
  <c r="E649" i="3"/>
  <c r="E653" i="3"/>
  <c r="E657" i="3"/>
  <c r="E661" i="3"/>
  <c r="E665" i="3"/>
  <c r="E669" i="3"/>
  <c r="E673" i="3"/>
  <c r="E677" i="3"/>
  <c r="E681" i="3"/>
  <c r="E685" i="3"/>
  <c r="E689" i="3"/>
  <c r="E693" i="3"/>
  <c r="E697" i="3"/>
  <c r="E701" i="3"/>
  <c r="E705" i="3"/>
  <c r="E709" i="3"/>
  <c r="E713" i="3"/>
  <c r="E717" i="3"/>
  <c r="E721" i="3"/>
  <c r="E725" i="3"/>
  <c r="E729" i="3"/>
  <c r="E733" i="3"/>
  <c r="E737" i="3"/>
  <c r="E741" i="3"/>
  <c r="E745" i="3"/>
  <c r="E749" i="3"/>
  <c r="E753" i="3"/>
  <c r="E757" i="3"/>
  <c r="E761" i="3"/>
  <c r="E765" i="3"/>
  <c r="E769" i="3"/>
  <c r="E773" i="3"/>
  <c r="E777" i="3"/>
  <c r="E781" i="3"/>
  <c r="E785" i="3"/>
  <c r="E789" i="3"/>
  <c r="E793" i="3"/>
  <c r="E797" i="3"/>
  <c r="E801" i="3"/>
  <c r="E805" i="3"/>
  <c r="E809" i="3"/>
  <c r="E23" i="3"/>
  <c r="E55" i="3"/>
  <c r="E87" i="3"/>
  <c r="E119" i="3"/>
  <c r="E151" i="3"/>
  <c r="E183" i="3"/>
  <c r="E215" i="3"/>
  <c r="E247" i="3"/>
  <c r="E279" i="3"/>
  <c r="E311" i="3"/>
  <c r="E338" i="3"/>
  <c r="E356" i="3"/>
  <c r="E372" i="3"/>
  <c r="E388" i="3"/>
  <c r="E404" i="3"/>
  <c r="E420" i="3"/>
  <c r="E436" i="3"/>
  <c r="E452" i="3"/>
  <c r="E468" i="3"/>
  <c r="E484" i="3"/>
  <c r="E495" i="3"/>
  <c r="E503" i="3"/>
  <c r="E511" i="3"/>
  <c r="E516" i="3"/>
  <c r="E521" i="3"/>
  <c r="E527" i="3"/>
  <c r="E532" i="3"/>
  <c r="E537" i="3"/>
  <c r="E542" i="3"/>
  <c r="E546" i="3"/>
  <c r="E550" i="3"/>
  <c r="E554" i="3"/>
  <c r="E558" i="3"/>
  <c r="E562" i="3"/>
  <c r="E566" i="3"/>
  <c r="E570" i="3"/>
  <c r="E574" i="3"/>
  <c r="E578" i="3"/>
  <c r="E582" i="3"/>
  <c r="E586" i="3"/>
  <c r="E590" i="3"/>
  <c r="E594" i="3"/>
  <c r="E598" i="3"/>
  <c r="E602" i="3"/>
  <c r="E606" i="3"/>
  <c r="E610" i="3"/>
  <c r="E614" i="3"/>
  <c r="E618" i="3"/>
  <c r="E622" i="3"/>
  <c r="E626" i="3"/>
  <c r="E630" i="3"/>
  <c r="E634" i="3"/>
  <c r="E638" i="3"/>
  <c r="E642" i="3"/>
  <c r="E646" i="3"/>
  <c r="E650" i="3"/>
  <c r="E654" i="3"/>
  <c r="E658" i="3"/>
  <c r="E662" i="3"/>
  <c r="E666" i="3"/>
  <c r="E670" i="3"/>
  <c r="E674" i="3"/>
  <c r="E678" i="3"/>
  <c r="E682" i="3"/>
  <c r="E686" i="3"/>
  <c r="E690" i="3"/>
  <c r="E694" i="3"/>
  <c r="E698" i="3"/>
  <c r="E702" i="3"/>
  <c r="E706" i="3"/>
  <c r="E710" i="3"/>
  <c r="E714" i="3"/>
  <c r="E718" i="3"/>
  <c r="E722" i="3"/>
  <c r="E726" i="3"/>
  <c r="E730" i="3"/>
  <c r="E734" i="3"/>
  <c r="E738" i="3"/>
  <c r="E742" i="3"/>
  <c r="E746" i="3"/>
  <c r="E750" i="3"/>
  <c r="E754" i="3"/>
  <c r="E758" i="3"/>
  <c r="E762" i="3"/>
  <c r="E766" i="3"/>
  <c r="E770" i="3"/>
  <c r="E774" i="3"/>
  <c r="E778" i="3"/>
  <c r="E782" i="3"/>
  <c r="E786" i="3"/>
  <c r="E790" i="3"/>
  <c r="E794" i="3"/>
  <c r="E798" i="3"/>
  <c r="E802" i="3"/>
  <c r="E806" i="3"/>
  <c r="E810" i="3"/>
  <c r="E31" i="3"/>
  <c r="E63" i="3"/>
  <c r="E95" i="3"/>
  <c r="E127" i="3"/>
  <c r="E159" i="3"/>
  <c r="E191" i="3"/>
  <c r="E223" i="3"/>
  <c r="E255" i="3"/>
  <c r="E287" i="3"/>
  <c r="E319" i="3"/>
  <c r="E343" i="3"/>
  <c r="E360" i="3"/>
  <c r="E376" i="3"/>
  <c r="E392" i="3"/>
  <c r="E408" i="3"/>
  <c r="E424" i="3"/>
  <c r="E440" i="3"/>
  <c r="E456" i="3"/>
  <c r="E472" i="3"/>
  <c r="E488" i="3"/>
  <c r="E496" i="3"/>
  <c r="E504" i="3"/>
  <c r="E512" i="3"/>
  <c r="E517" i="3"/>
  <c r="E523" i="3"/>
  <c r="E528" i="3"/>
  <c r="E533" i="3"/>
  <c r="E539" i="3"/>
  <c r="E543" i="3"/>
  <c r="E547" i="3"/>
  <c r="E551" i="3"/>
  <c r="E555" i="3"/>
  <c r="E559" i="3"/>
  <c r="E563" i="3"/>
  <c r="E567" i="3"/>
  <c r="E571" i="3"/>
  <c r="E575" i="3"/>
  <c r="E579" i="3"/>
  <c r="E583" i="3"/>
  <c r="E587" i="3"/>
  <c r="E591" i="3"/>
  <c r="E595" i="3"/>
  <c r="E599" i="3"/>
  <c r="E603" i="3"/>
  <c r="E607" i="3"/>
  <c r="E611" i="3"/>
  <c r="E615" i="3"/>
  <c r="E619" i="3"/>
  <c r="E623" i="3"/>
  <c r="E627" i="3"/>
  <c r="E631" i="3"/>
  <c r="E635" i="3"/>
  <c r="E639" i="3"/>
  <c r="E643" i="3"/>
  <c r="E647" i="3"/>
  <c r="E651" i="3"/>
  <c r="E655" i="3"/>
  <c r="E659" i="3"/>
  <c r="E663" i="3"/>
  <c r="E667" i="3"/>
  <c r="E671" i="3"/>
  <c r="E675" i="3"/>
  <c r="E679" i="3"/>
  <c r="E683" i="3"/>
  <c r="E687" i="3"/>
  <c r="E691" i="3"/>
  <c r="E695" i="3"/>
  <c r="E699" i="3"/>
  <c r="E703" i="3"/>
  <c r="E707" i="3"/>
  <c r="E711" i="3"/>
  <c r="E715" i="3"/>
  <c r="E719" i="3"/>
  <c r="E723" i="3"/>
  <c r="E727" i="3"/>
  <c r="E731" i="3"/>
  <c r="E735" i="3"/>
  <c r="E739" i="3"/>
  <c r="E743" i="3"/>
  <c r="E747" i="3"/>
  <c r="E751" i="3"/>
  <c r="E755" i="3"/>
  <c r="E759" i="3"/>
  <c r="E763" i="3"/>
  <c r="E767" i="3"/>
  <c r="E39" i="3"/>
  <c r="E167" i="3"/>
  <c r="E295" i="3"/>
  <c r="E380" i="3"/>
  <c r="E444" i="3"/>
  <c r="E499" i="3"/>
  <c r="E524" i="3"/>
  <c r="E544" i="3"/>
  <c r="E560" i="3"/>
  <c r="E576" i="3"/>
  <c r="E592" i="3"/>
  <c r="E608" i="3"/>
  <c r="E624" i="3"/>
  <c r="E640" i="3"/>
  <c r="E656" i="3"/>
  <c r="E672" i="3"/>
  <c r="E688" i="3"/>
  <c r="E704" i="3"/>
  <c r="E720" i="3"/>
  <c r="E736" i="3"/>
  <c r="E752" i="3"/>
  <c r="E768" i="3"/>
  <c r="E776" i="3"/>
  <c r="E784" i="3"/>
  <c r="E792" i="3"/>
  <c r="E800" i="3"/>
  <c r="E808" i="3"/>
  <c r="E814" i="3"/>
  <c r="E818" i="3"/>
  <c r="E822" i="3"/>
  <c r="E826" i="3"/>
  <c r="E830" i="3"/>
  <c r="E834" i="3"/>
  <c r="E838" i="3"/>
  <c r="E842" i="3"/>
  <c r="E846" i="3"/>
  <c r="E850" i="3"/>
  <c r="E854" i="3"/>
  <c r="E5" i="3"/>
  <c r="E135" i="3"/>
  <c r="E540" i="3"/>
  <c r="E572" i="3"/>
  <c r="E604" i="3"/>
  <c r="E652" i="3"/>
  <c r="E668" i="3"/>
  <c r="E700" i="3"/>
  <c r="E732" i="3"/>
  <c r="E783" i="3"/>
  <c r="E791" i="3"/>
  <c r="E807" i="3"/>
  <c r="E825" i="3"/>
  <c r="E837" i="3"/>
  <c r="E849" i="3"/>
  <c r="E71" i="3"/>
  <c r="E199" i="3"/>
  <c r="E327" i="3"/>
  <c r="E396" i="3"/>
  <c r="E460" i="3"/>
  <c r="E507" i="3"/>
  <c r="E529" i="3"/>
  <c r="E548" i="3"/>
  <c r="E564" i="3"/>
  <c r="E580" i="3"/>
  <c r="E596" i="3"/>
  <c r="E612" i="3"/>
  <c r="E628" i="3"/>
  <c r="E644" i="3"/>
  <c r="E660" i="3"/>
  <c r="E676" i="3"/>
  <c r="E692" i="3"/>
  <c r="E708" i="3"/>
  <c r="E724" i="3"/>
  <c r="E740" i="3"/>
  <c r="E756" i="3"/>
  <c r="E771" i="3"/>
  <c r="E779" i="3"/>
  <c r="E787" i="3"/>
  <c r="E795" i="3"/>
  <c r="E803" i="3"/>
  <c r="E811" i="3"/>
  <c r="E815" i="3"/>
  <c r="E819" i="3"/>
  <c r="E823" i="3"/>
  <c r="E827" i="3"/>
  <c r="E831" i="3"/>
  <c r="E835" i="3"/>
  <c r="E839" i="3"/>
  <c r="E843" i="3"/>
  <c r="E847" i="3"/>
  <c r="E851" i="3"/>
  <c r="E855" i="3"/>
  <c r="E772" i="3"/>
  <c r="E788" i="3"/>
  <c r="E804" i="3"/>
  <c r="E816" i="3"/>
  <c r="E820" i="3"/>
  <c r="E828" i="3"/>
  <c r="E832" i="3"/>
  <c r="E836" i="3"/>
  <c r="E844" i="3"/>
  <c r="E852" i="3"/>
  <c r="E263" i="3"/>
  <c r="E364" i="3"/>
  <c r="E519" i="3"/>
  <c r="E556" i="3"/>
  <c r="E588" i="3"/>
  <c r="E620" i="3"/>
  <c r="E636" i="3"/>
  <c r="E684" i="3"/>
  <c r="E716" i="3"/>
  <c r="E748" i="3"/>
  <c r="E764" i="3"/>
  <c r="E799" i="3"/>
  <c r="E813" i="3"/>
  <c r="E821" i="3"/>
  <c r="E833" i="3"/>
  <c r="E845" i="3"/>
  <c r="E857" i="3"/>
  <c r="E103" i="3"/>
  <c r="E231" i="3"/>
  <c r="E348" i="3"/>
  <c r="E412" i="3"/>
  <c r="E476" i="3"/>
  <c r="E513" i="3"/>
  <c r="E535" i="3"/>
  <c r="E552" i="3"/>
  <c r="E568" i="3"/>
  <c r="E584" i="3"/>
  <c r="E600" i="3"/>
  <c r="E616" i="3"/>
  <c r="E632" i="3"/>
  <c r="E648" i="3"/>
  <c r="E664" i="3"/>
  <c r="E680" i="3"/>
  <c r="E696" i="3"/>
  <c r="E712" i="3"/>
  <c r="E728" i="3"/>
  <c r="E744" i="3"/>
  <c r="E760" i="3"/>
  <c r="E780" i="3"/>
  <c r="E796" i="3"/>
  <c r="E812" i="3"/>
  <c r="E824" i="3"/>
  <c r="E840" i="3"/>
  <c r="E848" i="3"/>
  <c r="E856" i="3"/>
  <c r="E6" i="3"/>
  <c r="E428" i="3"/>
  <c r="E491" i="3"/>
  <c r="E775" i="3"/>
  <c r="E817" i="3"/>
  <c r="E829" i="3"/>
  <c r="E841" i="3"/>
  <c r="E853" i="3"/>
  <c r="D884" i="3"/>
  <c r="M864" i="3"/>
  <c r="M862" i="3" s="1"/>
  <c r="N860" i="3" s="1"/>
  <c r="M861" i="3" l="1"/>
  <c r="M860" i="3" s="1"/>
  <c r="K863" i="3"/>
  <c r="J864" i="1"/>
  <c r="J863" i="1"/>
  <c r="J864" i="4"/>
  <c r="J863" i="4"/>
  <c r="D864" i="4"/>
  <c r="D863" i="4"/>
  <c r="R6" i="4"/>
  <c r="R7" i="4"/>
  <c r="R8" i="4"/>
  <c r="S6" i="3"/>
  <c r="S7" i="3"/>
  <c r="S8" i="3"/>
  <c r="V6" i="1"/>
  <c r="V7" i="1"/>
  <c r="V8" i="1"/>
  <c r="F864" i="4"/>
  <c r="F863" i="4"/>
  <c r="K864" i="3"/>
  <c r="N864" i="1"/>
  <c r="L864" i="1"/>
  <c r="H864" i="1"/>
  <c r="H863" i="1"/>
  <c r="F864" i="1"/>
  <c r="D864" i="1"/>
  <c r="N863" i="1"/>
  <c r="N862" i="1" s="1"/>
  <c r="N860" i="1" s="1"/>
  <c r="L863" i="1"/>
  <c r="F863" i="1"/>
  <c r="D863" i="1"/>
  <c r="F1" i="5"/>
  <c r="E1" i="5"/>
  <c r="D1" i="5"/>
  <c r="V9" i="1"/>
  <c r="R9" i="4"/>
  <c r="S9" i="3"/>
  <c r="M881" i="3"/>
  <c r="M879" i="3"/>
  <c r="M880" i="3"/>
  <c r="K879" i="3"/>
  <c r="K881" i="3"/>
  <c r="K880" i="3"/>
  <c r="I860" i="4"/>
  <c r="F862" i="1" l="1"/>
  <c r="G860" i="1" s="1"/>
  <c r="D861" i="1"/>
  <c r="D860" i="1" s="1"/>
  <c r="N453" i="3"/>
  <c r="N745" i="3"/>
  <c r="N134" i="3"/>
  <c r="N469" i="3"/>
  <c r="N792" i="3"/>
  <c r="N621" i="3"/>
  <c r="N513" i="3"/>
  <c r="N855" i="3"/>
  <c r="N684" i="3"/>
  <c r="N599" i="3"/>
  <c r="N445" i="3"/>
  <c r="N747" i="3"/>
  <c r="N661" i="3"/>
  <c r="N576" i="3"/>
  <c r="N377" i="3"/>
  <c r="N512" i="3"/>
  <c r="N448" i="3"/>
  <c r="N384" i="3"/>
  <c r="N242" i="3"/>
  <c r="N543" i="3"/>
  <c r="N479" i="3"/>
  <c r="N415" i="3"/>
  <c r="N351" i="3"/>
  <c r="N110" i="3"/>
  <c r="N822" i="3"/>
  <c r="N758" i="3"/>
  <c r="N694" i="3"/>
  <c r="N630" i="3"/>
  <c r="N566" i="3"/>
  <c r="N502" i="3"/>
  <c r="N438" i="3"/>
  <c r="N374" i="3"/>
  <c r="N202" i="3"/>
  <c r="N333" i="3"/>
  <c r="N269" i="3"/>
  <c r="N205" i="3"/>
  <c r="N141" i="3"/>
  <c r="N77" i="3"/>
  <c r="N13" i="3"/>
  <c r="N288" i="3"/>
  <c r="N224" i="3"/>
  <c r="N160" i="3"/>
  <c r="N96" i="3"/>
  <c r="N32" i="3"/>
  <c r="N307" i="3"/>
  <c r="N243" i="3"/>
  <c r="N179" i="3"/>
  <c r="N115" i="3"/>
  <c r="N51" i="3"/>
  <c r="N580" i="3"/>
  <c r="N660" i="3"/>
  <c r="N719" i="3"/>
  <c r="N777" i="3"/>
  <c r="N856" i="3"/>
  <c r="N771" i="3"/>
  <c r="N685" i="3"/>
  <c r="N600" i="3"/>
  <c r="N449" i="3"/>
  <c r="N833" i="3"/>
  <c r="N748" i="3"/>
  <c r="N663" i="3"/>
  <c r="N577" i="3"/>
  <c r="N381" i="3"/>
  <c r="N811" i="3"/>
  <c r="N725" i="3"/>
  <c r="N640" i="3"/>
  <c r="N555" i="3"/>
  <c r="N214" i="3"/>
  <c r="N496" i="3"/>
  <c r="N432" i="3"/>
  <c r="N368" i="3"/>
  <c r="N178" i="3"/>
  <c r="N527" i="3"/>
  <c r="N463" i="3"/>
  <c r="N399" i="3"/>
  <c r="N302" i="3"/>
  <c r="N46" i="3"/>
  <c r="N806" i="3"/>
  <c r="N742" i="3"/>
  <c r="N678" i="3"/>
  <c r="N614" i="3"/>
  <c r="N550" i="3"/>
  <c r="N486" i="3"/>
  <c r="N422" i="3"/>
  <c r="N358" i="3"/>
  <c r="N138" i="3"/>
  <c r="N317" i="3"/>
  <c r="N253" i="3"/>
  <c r="N189" i="3"/>
  <c r="N125" i="3"/>
  <c r="N61" i="3"/>
  <c r="N336" i="3"/>
  <c r="N272" i="3"/>
  <c r="N208" i="3"/>
  <c r="N144" i="3"/>
  <c r="N80" i="3"/>
  <c r="N16" i="3"/>
  <c r="N291" i="3"/>
  <c r="N227" i="3"/>
  <c r="N163" i="3"/>
  <c r="N99" i="3"/>
  <c r="N35" i="3"/>
  <c r="N793" i="3"/>
  <c r="N644" i="3"/>
  <c r="N575" i="3"/>
  <c r="N633" i="3"/>
  <c r="N692" i="3"/>
  <c r="N835" i="3"/>
  <c r="N749" i="3"/>
  <c r="N664" i="3"/>
  <c r="N579" i="3"/>
  <c r="N385" i="3"/>
  <c r="N812" i="3"/>
  <c r="N727" i="3"/>
  <c r="N641" i="3"/>
  <c r="N556" i="3"/>
  <c r="N230" i="3"/>
  <c r="N789" i="3"/>
  <c r="N704" i="3"/>
  <c r="N619" i="3"/>
  <c r="N505" i="3"/>
  <c r="N544" i="3"/>
  <c r="N480" i="3"/>
  <c r="N416" i="3"/>
  <c r="N352" i="3"/>
  <c r="N114" i="3"/>
  <c r="N511" i="3"/>
  <c r="N447" i="3"/>
  <c r="N383" i="3"/>
  <c r="N238" i="3"/>
  <c r="N854" i="3"/>
  <c r="N790" i="3"/>
  <c r="N726" i="3"/>
  <c r="N662" i="3"/>
  <c r="N598" i="3"/>
  <c r="N534" i="3"/>
  <c r="N470" i="3"/>
  <c r="N406" i="3"/>
  <c r="N330" i="3"/>
  <c r="N74" i="3"/>
  <c r="N301" i="3"/>
  <c r="N237" i="3"/>
  <c r="N173" i="3"/>
  <c r="N109" i="3"/>
  <c r="N45" i="3"/>
  <c r="N320" i="3"/>
  <c r="N256" i="3"/>
  <c r="N192" i="3"/>
  <c r="N128" i="3"/>
  <c r="N64" i="3"/>
  <c r="N339" i="3"/>
  <c r="N275" i="3"/>
  <c r="N211" i="3"/>
  <c r="N147" i="3"/>
  <c r="N83" i="3"/>
  <c r="N19" i="3"/>
  <c r="N708" i="3"/>
  <c r="N772" i="3"/>
  <c r="N836" i="3"/>
  <c r="N389" i="3"/>
  <c r="N559" i="3"/>
  <c r="N809" i="3"/>
  <c r="N724" i="3"/>
  <c r="N639" i="3"/>
  <c r="N553" i="3"/>
  <c r="N198" i="3"/>
  <c r="N783" i="3"/>
  <c r="N697" i="3"/>
  <c r="N612" i="3"/>
  <c r="N485" i="3"/>
  <c r="N841" i="3"/>
  <c r="N756" i="3"/>
  <c r="N671" i="3"/>
  <c r="N585" i="3"/>
  <c r="N405" i="3"/>
  <c r="N851" i="3"/>
  <c r="N829" i="3"/>
  <c r="N808" i="3"/>
  <c r="N787" i="3"/>
  <c r="N765" i="3"/>
  <c r="N744" i="3"/>
  <c r="N723" i="3"/>
  <c r="N701" i="3"/>
  <c r="N680" i="3"/>
  <c r="N659" i="3"/>
  <c r="N637" i="3"/>
  <c r="N616" i="3"/>
  <c r="N595" i="3"/>
  <c r="N573" i="3"/>
  <c r="N552" i="3"/>
  <c r="N497" i="3"/>
  <c r="N433" i="3"/>
  <c r="N369" i="3"/>
  <c r="N182" i="3"/>
  <c r="N849" i="3"/>
  <c r="N828" i="3"/>
  <c r="N807" i="3"/>
  <c r="N785" i="3"/>
  <c r="N764" i="3"/>
  <c r="N743" i="3"/>
  <c r="N721" i="3"/>
  <c r="N700" i="3"/>
  <c r="N679" i="3"/>
  <c r="N657" i="3"/>
  <c r="N636" i="3"/>
  <c r="N615" i="3"/>
  <c r="N593" i="3"/>
  <c r="N572" i="3"/>
  <c r="N551" i="3"/>
  <c r="N493" i="3"/>
  <c r="N429" i="3"/>
  <c r="N365" i="3"/>
  <c r="N166" i="3"/>
  <c r="N848" i="3"/>
  <c r="N827" i="3"/>
  <c r="N805" i="3"/>
  <c r="N784" i="3"/>
  <c r="N763" i="3"/>
  <c r="N741" i="3"/>
  <c r="N720" i="3"/>
  <c r="N699" i="3"/>
  <c r="N677" i="3"/>
  <c r="N656" i="3"/>
  <c r="N635" i="3"/>
  <c r="N613" i="3"/>
  <c r="N592" i="3"/>
  <c r="N571" i="3"/>
  <c r="N549" i="3"/>
  <c r="N489" i="3"/>
  <c r="N425" i="3"/>
  <c r="N361" i="3"/>
  <c r="N150" i="3"/>
  <c r="N540" i="3"/>
  <c r="N524" i="3"/>
  <c r="N508" i="3"/>
  <c r="N492" i="3"/>
  <c r="N476" i="3"/>
  <c r="N460" i="3"/>
  <c r="N444" i="3"/>
  <c r="N428" i="3"/>
  <c r="N412" i="3"/>
  <c r="N396" i="3"/>
  <c r="N380" i="3"/>
  <c r="N364" i="3"/>
  <c r="N348" i="3"/>
  <c r="N290" i="3"/>
  <c r="N226" i="3"/>
  <c r="N162" i="3"/>
  <c r="N98" i="3"/>
  <c r="N34" i="3"/>
  <c r="N539" i="3"/>
  <c r="N523" i="3"/>
  <c r="N507" i="3"/>
  <c r="N491" i="3"/>
  <c r="N475" i="3"/>
  <c r="N459" i="3"/>
  <c r="N443" i="3"/>
  <c r="N427" i="3"/>
  <c r="N411" i="3"/>
  <c r="N395" i="3"/>
  <c r="N379" i="3"/>
  <c r="N363" i="3"/>
  <c r="N347" i="3"/>
  <c r="N286" i="3"/>
  <c r="N222" i="3"/>
  <c r="N158" i="3"/>
  <c r="N94" i="3"/>
  <c r="N30" i="3"/>
  <c r="N850" i="3"/>
  <c r="N834" i="3"/>
  <c r="N818" i="3"/>
  <c r="N802" i="3"/>
  <c r="N786" i="3"/>
  <c r="N770" i="3"/>
  <c r="N754" i="3"/>
  <c r="N738" i="3"/>
  <c r="N722" i="3"/>
  <c r="N706" i="3"/>
  <c r="N690" i="3"/>
  <c r="N674" i="3"/>
  <c r="N658" i="3"/>
  <c r="N642" i="3"/>
  <c r="N626" i="3"/>
  <c r="N610" i="3"/>
  <c r="N594" i="3"/>
  <c r="N578" i="3"/>
  <c r="N562" i="3"/>
  <c r="N546" i="3"/>
  <c r="N530" i="3"/>
  <c r="N514" i="3"/>
  <c r="N498" i="3"/>
  <c r="N482" i="3"/>
  <c r="N466" i="3"/>
  <c r="N450" i="3"/>
  <c r="N434" i="3"/>
  <c r="N418" i="3"/>
  <c r="N402" i="3"/>
  <c r="N386" i="3"/>
  <c r="N370" i="3"/>
  <c r="N354" i="3"/>
  <c r="N314" i="3"/>
  <c r="N250" i="3"/>
  <c r="N186" i="3"/>
  <c r="N122" i="3"/>
  <c r="N58" i="3"/>
  <c r="N345" i="3"/>
  <c r="N329" i="3"/>
  <c r="N313" i="3"/>
  <c r="N297" i="3"/>
  <c r="N281" i="3"/>
  <c r="N265" i="3"/>
  <c r="N249" i="3"/>
  <c r="N233" i="3"/>
  <c r="N217" i="3"/>
  <c r="N201" i="3"/>
  <c r="N185" i="3"/>
  <c r="N169" i="3"/>
  <c r="N153" i="3"/>
  <c r="N137" i="3"/>
  <c r="N121" i="3"/>
  <c r="N105" i="3"/>
  <c r="N89" i="3"/>
  <c r="N73" i="3"/>
  <c r="N57" i="3"/>
  <c r="N41" i="3"/>
  <c r="N25" i="3"/>
  <c r="N9" i="3"/>
  <c r="N332" i="3"/>
  <c r="N316" i="3"/>
  <c r="N300" i="3"/>
  <c r="N284" i="3"/>
  <c r="N268" i="3"/>
  <c r="N252" i="3"/>
  <c r="N236" i="3"/>
  <c r="N220" i="3"/>
  <c r="N204" i="3"/>
  <c r="N188" i="3"/>
  <c r="N172" i="3"/>
  <c r="N156" i="3"/>
  <c r="N140" i="3"/>
  <c r="N124" i="3"/>
  <c r="N108" i="3"/>
  <c r="N92" i="3"/>
  <c r="N76" i="3"/>
  <c r="N60" i="3"/>
  <c r="N44" i="3"/>
  <c r="N28" i="3"/>
  <c r="N12" i="3"/>
  <c r="N335" i="3"/>
  <c r="N319" i="3"/>
  <c r="N303" i="3"/>
  <c r="N287" i="3"/>
  <c r="N271" i="3"/>
  <c r="N255" i="3"/>
  <c r="N239" i="3"/>
  <c r="N223" i="3"/>
  <c r="N207" i="3"/>
  <c r="N191" i="3"/>
  <c r="N175" i="3"/>
  <c r="N159" i="3"/>
  <c r="N143" i="3"/>
  <c r="N127" i="3"/>
  <c r="N111" i="3"/>
  <c r="N95" i="3"/>
  <c r="N79" i="3"/>
  <c r="N63" i="3"/>
  <c r="N47" i="3"/>
  <c r="N31" i="3"/>
  <c r="N15" i="3"/>
  <c r="N623" i="3"/>
  <c r="N687" i="3"/>
  <c r="N751" i="3"/>
  <c r="N815" i="3"/>
  <c r="N262" i="3"/>
  <c r="N788" i="3"/>
  <c r="N703" i="3"/>
  <c r="N617" i="3"/>
  <c r="N501" i="3"/>
  <c r="N847" i="3"/>
  <c r="N761" i="3"/>
  <c r="N676" i="3"/>
  <c r="N591" i="3"/>
  <c r="N421" i="3"/>
  <c r="N820" i="3"/>
  <c r="N735" i="3"/>
  <c r="N649" i="3"/>
  <c r="N564" i="3"/>
  <c r="N326" i="3"/>
  <c r="N845" i="3"/>
  <c r="N824" i="3"/>
  <c r="N803" i="3"/>
  <c r="N781" i="3"/>
  <c r="N760" i="3"/>
  <c r="N739" i="3"/>
  <c r="N717" i="3"/>
  <c r="N696" i="3"/>
  <c r="N675" i="3"/>
  <c r="N653" i="3"/>
  <c r="N632" i="3"/>
  <c r="N611" i="3"/>
  <c r="N589" i="3"/>
  <c r="N568" i="3"/>
  <c r="N545" i="3"/>
  <c r="N481" i="3"/>
  <c r="N417" i="3"/>
  <c r="N353" i="3"/>
  <c r="N118" i="3"/>
  <c r="N844" i="3"/>
  <c r="N823" i="3"/>
  <c r="N801" i="3"/>
  <c r="N780" i="3"/>
  <c r="N759" i="3"/>
  <c r="N737" i="3"/>
  <c r="N716" i="3"/>
  <c r="N695" i="3"/>
  <c r="N673" i="3"/>
  <c r="N652" i="3"/>
  <c r="N631" i="3"/>
  <c r="N609" i="3"/>
  <c r="N588" i="3"/>
  <c r="N567" i="3"/>
  <c r="N541" i="3"/>
  <c r="N477" i="3"/>
  <c r="N413" i="3"/>
  <c r="N349" i="3"/>
  <c r="N102" i="3"/>
  <c r="N843" i="3"/>
  <c r="N821" i="3"/>
  <c r="N800" i="3"/>
  <c r="N779" i="3"/>
  <c r="N757" i="3"/>
  <c r="N736" i="3"/>
  <c r="N715" i="3"/>
  <c r="N693" i="3"/>
  <c r="N672" i="3"/>
  <c r="N651" i="3"/>
  <c r="N629" i="3"/>
  <c r="N608" i="3"/>
  <c r="N587" i="3"/>
  <c r="N565" i="3"/>
  <c r="N537" i="3"/>
  <c r="N473" i="3"/>
  <c r="N409" i="3"/>
  <c r="N342" i="3"/>
  <c r="N86" i="3"/>
  <c r="N536" i="3"/>
  <c r="N520" i="3"/>
  <c r="N504" i="3"/>
  <c r="N488" i="3"/>
  <c r="N472" i="3"/>
  <c r="N456" i="3"/>
  <c r="N440" i="3"/>
  <c r="N424" i="3"/>
  <c r="N408" i="3"/>
  <c r="N392" i="3"/>
  <c r="N376" i="3"/>
  <c r="N360" i="3"/>
  <c r="N338" i="3"/>
  <c r="N274" i="3"/>
  <c r="N210" i="3"/>
  <c r="N146" i="3"/>
  <c r="N82" i="3"/>
  <c r="N18" i="3"/>
  <c r="N535" i="3"/>
  <c r="N519" i="3"/>
  <c r="N503" i="3"/>
  <c r="N487" i="3"/>
  <c r="N471" i="3"/>
  <c r="N455" i="3"/>
  <c r="N439" i="3"/>
  <c r="N423" i="3"/>
  <c r="N407" i="3"/>
  <c r="N391" i="3"/>
  <c r="N375" i="3"/>
  <c r="N359" i="3"/>
  <c r="N334" i="3"/>
  <c r="N270" i="3"/>
  <c r="N206" i="3"/>
  <c r="N142" i="3"/>
  <c r="N78" i="3"/>
  <c r="N14" i="3"/>
  <c r="N846" i="3"/>
  <c r="N830" i="3"/>
  <c r="N814" i="3"/>
  <c r="N798" i="3"/>
  <c r="N782" i="3"/>
  <c r="N766" i="3"/>
  <c r="N750" i="3"/>
  <c r="N734" i="3"/>
  <c r="N718" i="3"/>
  <c r="N702" i="3"/>
  <c r="N686" i="3"/>
  <c r="N670" i="3"/>
  <c r="N654" i="3"/>
  <c r="N638" i="3"/>
  <c r="N622" i="3"/>
  <c r="N606" i="3"/>
  <c r="N590" i="3"/>
  <c r="N574" i="3"/>
  <c r="N558" i="3"/>
  <c r="N542" i="3"/>
  <c r="N526" i="3"/>
  <c r="N510" i="3"/>
  <c r="N494" i="3"/>
  <c r="N478" i="3"/>
  <c r="N462" i="3"/>
  <c r="N446" i="3"/>
  <c r="N430" i="3"/>
  <c r="N414" i="3"/>
  <c r="N398" i="3"/>
  <c r="N382" i="3"/>
  <c r="N366" i="3"/>
  <c r="N350" i="3"/>
  <c r="N298" i="3"/>
  <c r="N234" i="3"/>
  <c r="N170" i="3"/>
  <c r="N106" i="3"/>
  <c r="N42" i="3"/>
  <c r="N341" i="3"/>
  <c r="N325" i="3"/>
  <c r="N309" i="3"/>
  <c r="N293" i="3"/>
  <c r="N277" i="3"/>
  <c r="N261" i="3"/>
  <c r="N245" i="3"/>
  <c r="N229" i="3"/>
  <c r="N213" i="3"/>
  <c r="N197" i="3"/>
  <c r="N181" i="3"/>
  <c r="N165" i="3"/>
  <c r="N149" i="3"/>
  <c r="N133" i="3"/>
  <c r="N117" i="3"/>
  <c r="N101" i="3"/>
  <c r="N85" i="3"/>
  <c r="N69" i="3"/>
  <c r="N53" i="3"/>
  <c r="N37" i="3"/>
  <c r="N21" i="3"/>
  <c r="N344" i="3"/>
  <c r="N328" i="3"/>
  <c r="N312" i="3"/>
  <c r="N296" i="3"/>
  <c r="N280" i="3"/>
  <c r="N264" i="3"/>
  <c r="N248" i="3"/>
  <c r="N232" i="3"/>
  <c r="N216" i="3"/>
  <c r="N200" i="3"/>
  <c r="N184" i="3"/>
  <c r="N168" i="3"/>
  <c r="N152" i="3"/>
  <c r="N136" i="3"/>
  <c r="N120" i="3"/>
  <c r="N104" i="3"/>
  <c r="N88" i="3"/>
  <c r="N72" i="3"/>
  <c r="N56" i="3"/>
  <c r="N40" i="3"/>
  <c r="N24" i="3"/>
  <c r="N8" i="3"/>
  <c r="N331" i="3"/>
  <c r="N315" i="3"/>
  <c r="N299" i="3"/>
  <c r="N283" i="3"/>
  <c r="N267" i="3"/>
  <c r="N251" i="3"/>
  <c r="N235" i="3"/>
  <c r="N219" i="3"/>
  <c r="N203" i="3"/>
  <c r="N187" i="3"/>
  <c r="N171" i="3"/>
  <c r="N155" i="3"/>
  <c r="N139" i="3"/>
  <c r="N123" i="3"/>
  <c r="N107" i="3"/>
  <c r="N91" i="3"/>
  <c r="N75" i="3"/>
  <c r="N59" i="3"/>
  <c r="N43" i="3"/>
  <c r="N27" i="3"/>
  <c r="N11" i="3"/>
  <c r="N6" i="3"/>
  <c r="N517" i="3"/>
  <c r="N601" i="3"/>
  <c r="N665" i="3"/>
  <c r="N729" i="3"/>
  <c r="N852" i="3"/>
  <c r="N767" i="3"/>
  <c r="N681" i="3"/>
  <c r="N596" i="3"/>
  <c r="N437" i="3"/>
  <c r="N825" i="3"/>
  <c r="N740" i="3"/>
  <c r="N655" i="3"/>
  <c r="N569" i="3"/>
  <c r="N357" i="3"/>
  <c r="N799" i="3"/>
  <c r="N713" i="3"/>
  <c r="N628" i="3"/>
  <c r="N533" i="3"/>
  <c r="N70" i="3"/>
  <c r="N840" i="3"/>
  <c r="N819" i="3"/>
  <c r="N797" i="3"/>
  <c r="N776" i="3"/>
  <c r="N755" i="3"/>
  <c r="N733" i="3"/>
  <c r="N712" i="3"/>
  <c r="N691" i="3"/>
  <c r="N669" i="3"/>
  <c r="N648" i="3"/>
  <c r="N627" i="3"/>
  <c r="N605" i="3"/>
  <c r="N584" i="3"/>
  <c r="N563" i="3"/>
  <c r="N529" i="3"/>
  <c r="N465" i="3"/>
  <c r="N401" i="3"/>
  <c r="N310" i="3"/>
  <c r="N54" i="3"/>
  <c r="N839" i="3"/>
  <c r="N817" i="3"/>
  <c r="N796" i="3"/>
  <c r="N775" i="3"/>
  <c r="N753" i="3"/>
  <c r="N732" i="3"/>
  <c r="N711" i="3"/>
  <c r="N689" i="3"/>
  <c r="N668" i="3"/>
  <c r="N647" i="3"/>
  <c r="N625" i="3"/>
  <c r="N604" i="3"/>
  <c r="N583" i="3"/>
  <c r="N561" i="3"/>
  <c r="N525" i="3"/>
  <c r="N461" i="3"/>
  <c r="N397" i="3"/>
  <c r="N294" i="3"/>
  <c r="N38" i="3"/>
  <c r="N837" i="3"/>
  <c r="N816" i="3"/>
  <c r="N795" i="3"/>
  <c r="N773" i="3"/>
  <c r="N752" i="3"/>
  <c r="N731" i="3"/>
  <c r="N709" i="3"/>
  <c r="N688" i="3"/>
  <c r="N667" i="3"/>
  <c r="N645" i="3"/>
  <c r="N624" i="3"/>
  <c r="N603" i="3"/>
  <c r="N581" i="3"/>
  <c r="N560" i="3"/>
  <c r="N521" i="3"/>
  <c r="N457" i="3"/>
  <c r="N393" i="3"/>
  <c r="N278" i="3"/>
  <c r="N22" i="3"/>
  <c r="N532" i="3"/>
  <c r="N516" i="3"/>
  <c r="N500" i="3"/>
  <c r="N484" i="3"/>
  <c r="N468" i="3"/>
  <c r="N452" i="3"/>
  <c r="N436" i="3"/>
  <c r="N420" i="3"/>
  <c r="N404" i="3"/>
  <c r="N388" i="3"/>
  <c r="N372" i="3"/>
  <c r="N356" i="3"/>
  <c r="N322" i="3"/>
  <c r="N258" i="3"/>
  <c r="N194" i="3"/>
  <c r="N130" i="3"/>
  <c r="N66" i="3"/>
  <c r="N547" i="3"/>
  <c r="N531" i="3"/>
  <c r="N515" i="3"/>
  <c r="N499" i="3"/>
  <c r="N483" i="3"/>
  <c r="N467" i="3"/>
  <c r="N451" i="3"/>
  <c r="N435" i="3"/>
  <c r="N419" i="3"/>
  <c r="N403" i="3"/>
  <c r="N387" i="3"/>
  <c r="N371" i="3"/>
  <c r="N355" i="3"/>
  <c r="N318" i="3"/>
  <c r="N254" i="3"/>
  <c r="N190" i="3"/>
  <c r="N126" i="3"/>
  <c r="N62" i="3"/>
  <c r="N5" i="3"/>
  <c r="N842" i="3"/>
  <c r="N826" i="3"/>
  <c r="N810" i="3"/>
  <c r="N794" i="3"/>
  <c r="N778" i="3"/>
  <c r="N762" i="3"/>
  <c r="N746" i="3"/>
  <c r="N730" i="3"/>
  <c r="N714" i="3"/>
  <c r="N698" i="3"/>
  <c r="N682" i="3"/>
  <c r="N666" i="3"/>
  <c r="N650" i="3"/>
  <c r="N634" i="3"/>
  <c r="N618" i="3"/>
  <c r="N602" i="3"/>
  <c r="N586" i="3"/>
  <c r="N570" i="3"/>
  <c r="N554" i="3"/>
  <c r="N538" i="3"/>
  <c r="N522" i="3"/>
  <c r="N506" i="3"/>
  <c r="N490" i="3"/>
  <c r="N474" i="3"/>
  <c r="N458" i="3"/>
  <c r="N442" i="3"/>
  <c r="N426" i="3"/>
  <c r="N410" i="3"/>
  <c r="N394" i="3"/>
  <c r="N378" i="3"/>
  <c r="N362" i="3"/>
  <c r="N346" i="3"/>
  <c r="N282" i="3"/>
  <c r="N218" i="3"/>
  <c r="N154" i="3"/>
  <c r="N90" i="3"/>
  <c r="N26" i="3"/>
  <c r="N337" i="3"/>
  <c r="N321" i="3"/>
  <c r="N305" i="3"/>
  <c r="N289" i="3"/>
  <c r="N273" i="3"/>
  <c r="N257" i="3"/>
  <c r="N241" i="3"/>
  <c r="N225" i="3"/>
  <c r="N209" i="3"/>
  <c r="N193" i="3"/>
  <c r="N177" i="3"/>
  <c r="N161" i="3"/>
  <c r="N145" i="3"/>
  <c r="N129" i="3"/>
  <c r="N113" i="3"/>
  <c r="N97" i="3"/>
  <c r="N81" i="3"/>
  <c r="N65" i="3"/>
  <c r="N49" i="3"/>
  <c r="N33" i="3"/>
  <c r="N17" i="3"/>
  <c r="N340" i="3"/>
  <c r="N324" i="3"/>
  <c r="N308" i="3"/>
  <c r="N292" i="3"/>
  <c r="N276" i="3"/>
  <c r="N260" i="3"/>
  <c r="N244" i="3"/>
  <c r="N228" i="3"/>
  <c r="N212" i="3"/>
  <c r="N196" i="3"/>
  <c r="N180" i="3"/>
  <c r="N164" i="3"/>
  <c r="N148" i="3"/>
  <c r="N132" i="3"/>
  <c r="N116" i="3"/>
  <c r="N100" i="3"/>
  <c r="N84" i="3"/>
  <c r="N68" i="3"/>
  <c r="N52" i="3"/>
  <c r="N36" i="3"/>
  <c r="N20" i="3"/>
  <c r="N343" i="3"/>
  <c r="N327" i="3"/>
  <c r="N311" i="3"/>
  <c r="N295" i="3"/>
  <c r="N279" i="3"/>
  <c r="N263" i="3"/>
  <c r="N247" i="3"/>
  <c r="N231" i="3"/>
  <c r="N215" i="3"/>
  <c r="N199" i="3"/>
  <c r="N183" i="3"/>
  <c r="N167" i="3"/>
  <c r="N151" i="3"/>
  <c r="N135" i="3"/>
  <c r="N119" i="3"/>
  <c r="N103" i="3"/>
  <c r="N87" i="3"/>
  <c r="N71" i="3"/>
  <c r="N55" i="3"/>
  <c r="N39" i="3"/>
  <c r="N23" i="3"/>
  <c r="L862" i="1"/>
  <c r="M860" i="1" s="1"/>
  <c r="L861" i="1"/>
  <c r="L860" i="1" s="1"/>
  <c r="D862" i="1"/>
  <c r="E860" i="1" s="1"/>
  <c r="F861" i="4"/>
  <c r="F860" i="4" s="1"/>
  <c r="F862" i="4"/>
  <c r="G860" i="4" s="1"/>
  <c r="D861" i="4"/>
  <c r="D860" i="4" s="1"/>
  <c r="J861" i="4"/>
  <c r="J860" i="4" s="1"/>
  <c r="J862" i="4"/>
  <c r="K860" i="4" s="1"/>
  <c r="F861" i="1"/>
  <c r="F860" i="1" s="1"/>
  <c r="G19" i="1" s="1"/>
  <c r="J862" i="1"/>
  <c r="K860" i="1" s="1"/>
  <c r="J861" i="1"/>
  <c r="J860" i="1" s="1"/>
  <c r="K861" i="3"/>
  <c r="K860" i="3" s="1"/>
  <c r="H861" i="1"/>
  <c r="H860" i="1" s="1"/>
  <c r="H862" i="1"/>
  <c r="I860" i="1" s="1"/>
  <c r="K882" i="3"/>
  <c r="K883" i="3" s="1"/>
  <c r="M882" i="3"/>
  <c r="M883" i="3" s="1"/>
  <c r="K862" i="3"/>
  <c r="L860" i="3" s="1"/>
  <c r="D862" i="4"/>
  <c r="E860" i="4" s="1"/>
  <c r="K6" i="1" l="1"/>
  <c r="K10" i="1"/>
  <c r="K14" i="1"/>
  <c r="K18" i="1"/>
  <c r="K22" i="1"/>
  <c r="K26" i="1"/>
  <c r="K30" i="1"/>
  <c r="K34" i="1"/>
  <c r="K38" i="1"/>
  <c r="K42" i="1"/>
  <c r="K46" i="1"/>
  <c r="K50" i="1"/>
  <c r="K54" i="1"/>
  <c r="K58" i="1"/>
  <c r="K62" i="1"/>
  <c r="K66" i="1"/>
  <c r="K70" i="1"/>
  <c r="K74" i="1"/>
  <c r="K78" i="1"/>
  <c r="K82" i="1"/>
  <c r="K86" i="1"/>
  <c r="K90" i="1"/>
  <c r="K94" i="1"/>
  <c r="K98" i="1"/>
  <c r="K102" i="1"/>
  <c r="K106" i="1"/>
  <c r="K110" i="1"/>
  <c r="K114" i="1"/>
  <c r="K118" i="1"/>
  <c r="K122" i="1"/>
  <c r="K126" i="1"/>
  <c r="K130" i="1"/>
  <c r="K134" i="1"/>
  <c r="K138" i="1"/>
  <c r="K142" i="1"/>
  <c r="K146" i="1"/>
  <c r="K150" i="1"/>
  <c r="K154" i="1"/>
  <c r="K158" i="1"/>
  <c r="K162" i="1"/>
  <c r="K166" i="1"/>
  <c r="K170" i="1"/>
  <c r="K174" i="1"/>
  <c r="K178" i="1"/>
  <c r="K182" i="1"/>
  <c r="K186" i="1"/>
  <c r="K190" i="1"/>
  <c r="K194" i="1"/>
  <c r="K198" i="1"/>
  <c r="K202" i="1"/>
  <c r="K206" i="1"/>
  <c r="K210" i="1"/>
  <c r="K214" i="1"/>
  <c r="K218" i="1"/>
  <c r="K222" i="1"/>
  <c r="K226" i="1"/>
  <c r="K230" i="1"/>
  <c r="K234" i="1"/>
  <c r="K238" i="1"/>
  <c r="K242" i="1"/>
  <c r="K246" i="1"/>
  <c r="K250" i="1"/>
  <c r="K254" i="1"/>
  <c r="K258" i="1"/>
  <c r="K262" i="1"/>
  <c r="K266" i="1"/>
  <c r="K270" i="1"/>
  <c r="K274" i="1"/>
  <c r="K278" i="1"/>
  <c r="K282" i="1"/>
  <c r="K286" i="1"/>
  <c r="K290" i="1"/>
  <c r="K294" i="1"/>
  <c r="K298" i="1"/>
  <c r="K302" i="1"/>
  <c r="K306" i="1"/>
  <c r="K310" i="1"/>
  <c r="K314" i="1"/>
  <c r="K318" i="1"/>
  <c r="K322" i="1"/>
  <c r="K326" i="1"/>
  <c r="K330" i="1"/>
  <c r="K334" i="1"/>
  <c r="K338" i="1"/>
  <c r="K342" i="1"/>
  <c r="K346" i="1"/>
  <c r="K350" i="1"/>
  <c r="K354" i="1"/>
  <c r="K358" i="1"/>
  <c r="K362" i="1"/>
  <c r="K366" i="1"/>
  <c r="K370" i="1"/>
  <c r="K374" i="1"/>
  <c r="K378" i="1"/>
  <c r="K382" i="1"/>
  <c r="K386" i="1"/>
  <c r="K390" i="1"/>
  <c r="K394" i="1"/>
  <c r="K398" i="1"/>
  <c r="K402" i="1"/>
  <c r="K406" i="1"/>
  <c r="K410" i="1"/>
  <c r="K414" i="1"/>
  <c r="K418" i="1"/>
  <c r="K422" i="1"/>
  <c r="K426" i="1"/>
  <c r="K430" i="1"/>
  <c r="K434" i="1"/>
  <c r="K438" i="1"/>
  <c r="K442" i="1"/>
  <c r="K446" i="1"/>
  <c r="K450" i="1"/>
  <c r="K454" i="1"/>
  <c r="K458" i="1"/>
  <c r="K462" i="1"/>
  <c r="K466" i="1"/>
  <c r="K470" i="1"/>
  <c r="K474" i="1"/>
  <c r="K478" i="1"/>
  <c r="K482" i="1"/>
  <c r="K486" i="1"/>
  <c r="K490" i="1"/>
  <c r="K494" i="1"/>
  <c r="K498" i="1"/>
  <c r="K502" i="1"/>
  <c r="K506" i="1"/>
  <c r="K510" i="1"/>
  <c r="K514" i="1"/>
  <c r="K518" i="1"/>
  <c r="K522" i="1"/>
  <c r="K526" i="1"/>
  <c r="K530" i="1"/>
  <c r="K534" i="1"/>
  <c r="K538" i="1"/>
  <c r="K542" i="1"/>
  <c r="K546" i="1"/>
  <c r="K550" i="1"/>
  <c r="K554" i="1"/>
  <c r="K558" i="1"/>
  <c r="K562" i="1"/>
  <c r="K566" i="1"/>
  <c r="K570" i="1"/>
  <c r="K574" i="1"/>
  <c r="K578" i="1"/>
  <c r="K582" i="1"/>
  <c r="K7" i="1"/>
  <c r="K11" i="1"/>
  <c r="K15" i="1"/>
  <c r="K19" i="1"/>
  <c r="K23" i="1"/>
  <c r="K27" i="1"/>
  <c r="K31" i="1"/>
  <c r="K35" i="1"/>
  <c r="K39" i="1"/>
  <c r="K43" i="1"/>
  <c r="K47" i="1"/>
  <c r="K51" i="1"/>
  <c r="K55" i="1"/>
  <c r="K59" i="1"/>
  <c r="K63" i="1"/>
  <c r="K67" i="1"/>
  <c r="K71" i="1"/>
  <c r="K75" i="1"/>
  <c r="K79" i="1"/>
  <c r="K83" i="1"/>
  <c r="K87" i="1"/>
  <c r="K91" i="1"/>
  <c r="K95" i="1"/>
  <c r="K99" i="1"/>
  <c r="K103" i="1"/>
  <c r="K107" i="1"/>
  <c r="K111" i="1"/>
  <c r="K115" i="1"/>
  <c r="K119" i="1"/>
  <c r="K123" i="1"/>
  <c r="K127" i="1"/>
  <c r="K131" i="1"/>
  <c r="K135" i="1"/>
  <c r="K139" i="1"/>
  <c r="K143" i="1"/>
  <c r="K147" i="1"/>
  <c r="K151" i="1"/>
  <c r="K155" i="1"/>
  <c r="K159" i="1"/>
  <c r="K163" i="1"/>
  <c r="K167" i="1"/>
  <c r="K171" i="1"/>
  <c r="K175" i="1"/>
  <c r="K179" i="1"/>
  <c r="K183" i="1"/>
  <c r="K187" i="1"/>
  <c r="K191" i="1"/>
  <c r="K195" i="1"/>
  <c r="K199" i="1"/>
  <c r="K203" i="1"/>
  <c r="K207" i="1"/>
  <c r="K211" i="1"/>
  <c r="K215" i="1"/>
  <c r="K219" i="1"/>
  <c r="K223" i="1"/>
  <c r="K227" i="1"/>
  <c r="K231" i="1"/>
  <c r="K235" i="1"/>
  <c r="K239" i="1"/>
  <c r="K243" i="1"/>
  <c r="K247" i="1"/>
  <c r="K251" i="1"/>
  <c r="K255" i="1"/>
  <c r="K259" i="1"/>
  <c r="K263" i="1"/>
  <c r="K267" i="1"/>
  <c r="K271" i="1"/>
  <c r="K275" i="1"/>
  <c r="K279" i="1"/>
  <c r="K283" i="1"/>
  <c r="K287" i="1"/>
  <c r="K291" i="1"/>
  <c r="K295" i="1"/>
  <c r="K299" i="1"/>
  <c r="K303" i="1"/>
  <c r="K307" i="1"/>
  <c r="K311" i="1"/>
  <c r="K315" i="1"/>
  <c r="K319" i="1"/>
  <c r="K323" i="1"/>
  <c r="K327" i="1"/>
  <c r="K331" i="1"/>
  <c r="K335" i="1"/>
  <c r="K339" i="1"/>
  <c r="K343" i="1"/>
  <c r="K347" i="1"/>
  <c r="K351" i="1"/>
  <c r="K355" i="1"/>
  <c r="K359" i="1"/>
  <c r="K363" i="1"/>
  <c r="K367" i="1"/>
  <c r="K371" i="1"/>
  <c r="K375" i="1"/>
  <c r="K379" i="1"/>
  <c r="K383" i="1"/>
  <c r="K387" i="1"/>
  <c r="K391" i="1"/>
  <c r="K395" i="1"/>
  <c r="K399" i="1"/>
  <c r="K403" i="1"/>
  <c r="K407" i="1"/>
  <c r="K411" i="1"/>
  <c r="K415" i="1"/>
  <c r="K419" i="1"/>
  <c r="K423" i="1"/>
  <c r="K427" i="1"/>
  <c r="K431" i="1"/>
  <c r="K435" i="1"/>
  <c r="K439" i="1"/>
  <c r="K443" i="1"/>
  <c r="K447" i="1"/>
  <c r="K451" i="1"/>
  <c r="K455" i="1"/>
  <c r="K459" i="1"/>
  <c r="K463" i="1"/>
  <c r="K467" i="1"/>
  <c r="K471" i="1"/>
  <c r="K475" i="1"/>
  <c r="K479" i="1"/>
  <c r="K483" i="1"/>
  <c r="K487" i="1"/>
  <c r="K491" i="1"/>
  <c r="K495" i="1"/>
  <c r="K499" i="1"/>
  <c r="K503" i="1"/>
  <c r="K507" i="1"/>
  <c r="K511" i="1"/>
  <c r="K515" i="1"/>
  <c r="K519" i="1"/>
  <c r="K523" i="1"/>
  <c r="K527" i="1"/>
  <c r="K531" i="1"/>
  <c r="K535" i="1"/>
  <c r="K539" i="1"/>
  <c r="K543" i="1"/>
  <c r="K9" i="1"/>
  <c r="K13" i="1"/>
  <c r="K17" i="1"/>
  <c r="K21" i="1"/>
  <c r="K25" i="1"/>
  <c r="K29" i="1"/>
  <c r="K33" i="1"/>
  <c r="K37" i="1"/>
  <c r="K41" i="1"/>
  <c r="K45" i="1"/>
  <c r="K49" i="1"/>
  <c r="K53" i="1"/>
  <c r="K57" i="1"/>
  <c r="K61" i="1"/>
  <c r="K65" i="1"/>
  <c r="K69" i="1"/>
  <c r="K73" i="1"/>
  <c r="K77" i="1"/>
  <c r="K81" i="1"/>
  <c r="K85" i="1"/>
  <c r="K89" i="1"/>
  <c r="K93" i="1"/>
  <c r="K97" i="1"/>
  <c r="K101" i="1"/>
  <c r="K105" i="1"/>
  <c r="K109" i="1"/>
  <c r="K113" i="1"/>
  <c r="K117" i="1"/>
  <c r="K121" i="1"/>
  <c r="K125" i="1"/>
  <c r="K129" i="1"/>
  <c r="K133" i="1"/>
  <c r="K137" i="1"/>
  <c r="K141" i="1"/>
  <c r="K145" i="1"/>
  <c r="K149" i="1"/>
  <c r="K153" i="1"/>
  <c r="K157" i="1"/>
  <c r="K161" i="1"/>
  <c r="K165" i="1"/>
  <c r="K169" i="1"/>
  <c r="K173" i="1"/>
  <c r="K177" i="1"/>
  <c r="K181" i="1"/>
  <c r="K185" i="1"/>
  <c r="K189" i="1"/>
  <c r="K193" i="1"/>
  <c r="K197" i="1"/>
  <c r="K201" i="1"/>
  <c r="K205" i="1"/>
  <c r="K209" i="1"/>
  <c r="K213" i="1"/>
  <c r="K217" i="1"/>
  <c r="K221" i="1"/>
  <c r="K225" i="1"/>
  <c r="K229" i="1"/>
  <c r="K233" i="1"/>
  <c r="K237" i="1"/>
  <c r="K241" i="1"/>
  <c r="K245" i="1"/>
  <c r="K249" i="1"/>
  <c r="K253" i="1"/>
  <c r="K257" i="1"/>
  <c r="K261" i="1"/>
  <c r="K265" i="1"/>
  <c r="K269" i="1"/>
  <c r="K273" i="1"/>
  <c r="K277" i="1"/>
  <c r="K281" i="1"/>
  <c r="K285" i="1"/>
  <c r="K289" i="1"/>
  <c r="K293" i="1"/>
  <c r="K297" i="1"/>
  <c r="K301" i="1"/>
  <c r="K305" i="1"/>
  <c r="K309" i="1"/>
  <c r="K313" i="1"/>
  <c r="K317" i="1"/>
  <c r="K321" i="1"/>
  <c r="K325" i="1"/>
  <c r="K329" i="1"/>
  <c r="K333" i="1"/>
  <c r="K337" i="1"/>
  <c r="K341" i="1"/>
  <c r="K345" i="1"/>
  <c r="K349" i="1"/>
  <c r="K353" i="1"/>
  <c r="K357" i="1"/>
  <c r="K361" i="1"/>
  <c r="K365" i="1"/>
  <c r="K369" i="1"/>
  <c r="K373" i="1"/>
  <c r="K377" i="1"/>
  <c r="K381" i="1"/>
  <c r="K385" i="1"/>
  <c r="K389" i="1"/>
  <c r="K393" i="1"/>
  <c r="K397" i="1"/>
  <c r="K401" i="1"/>
  <c r="K405" i="1"/>
  <c r="K409" i="1"/>
  <c r="K413" i="1"/>
  <c r="K417" i="1"/>
  <c r="K421" i="1"/>
  <c r="K425" i="1"/>
  <c r="K429" i="1"/>
  <c r="K433" i="1"/>
  <c r="K437" i="1"/>
  <c r="K441" i="1"/>
  <c r="K445" i="1"/>
  <c r="K449" i="1"/>
  <c r="K453" i="1"/>
  <c r="K457" i="1"/>
  <c r="K461" i="1"/>
  <c r="K465" i="1"/>
  <c r="K469" i="1"/>
  <c r="K473" i="1"/>
  <c r="K477" i="1"/>
  <c r="K481" i="1"/>
  <c r="K485" i="1"/>
  <c r="K489" i="1"/>
  <c r="K493" i="1"/>
  <c r="K497" i="1"/>
  <c r="K501" i="1"/>
  <c r="K505" i="1"/>
  <c r="K509" i="1"/>
  <c r="K513" i="1"/>
  <c r="K517" i="1"/>
  <c r="K521" i="1"/>
  <c r="K525" i="1"/>
  <c r="K529" i="1"/>
  <c r="K533" i="1"/>
  <c r="K537" i="1"/>
  <c r="K541" i="1"/>
  <c r="K545" i="1"/>
  <c r="K549" i="1"/>
  <c r="K553" i="1"/>
  <c r="K557" i="1"/>
  <c r="K561" i="1"/>
  <c r="K565" i="1"/>
  <c r="K569" i="1"/>
  <c r="K573" i="1"/>
  <c r="K577" i="1"/>
  <c r="K581" i="1"/>
  <c r="K585" i="1"/>
  <c r="K589" i="1"/>
  <c r="K593" i="1"/>
  <c r="K597" i="1"/>
  <c r="K601" i="1"/>
  <c r="K605" i="1"/>
  <c r="K609" i="1"/>
  <c r="K613" i="1"/>
  <c r="K617" i="1"/>
  <c r="K621" i="1"/>
  <c r="K625" i="1"/>
  <c r="K629" i="1"/>
  <c r="K633" i="1"/>
  <c r="K637" i="1"/>
  <c r="K641" i="1"/>
  <c r="K645" i="1"/>
  <c r="K649" i="1"/>
  <c r="K653" i="1"/>
  <c r="K657" i="1"/>
  <c r="K661" i="1"/>
  <c r="K665" i="1"/>
  <c r="K669" i="1"/>
  <c r="K673" i="1"/>
  <c r="K677" i="1"/>
  <c r="K681" i="1"/>
  <c r="K685" i="1"/>
  <c r="K8" i="1"/>
  <c r="K24" i="1"/>
  <c r="K40" i="1"/>
  <c r="K56" i="1"/>
  <c r="K72" i="1"/>
  <c r="K88" i="1"/>
  <c r="K104" i="1"/>
  <c r="K120" i="1"/>
  <c r="K136" i="1"/>
  <c r="K152" i="1"/>
  <c r="K168" i="1"/>
  <c r="K184" i="1"/>
  <c r="K200" i="1"/>
  <c r="K216" i="1"/>
  <c r="K232" i="1"/>
  <c r="K248" i="1"/>
  <c r="K264" i="1"/>
  <c r="K280" i="1"/>
  <c r="K296" i="1"/>
  <c r="K312" i="1"/>
  <c r="K328" i="1"/>
  <c r="K344" i="1"/>
  <c r="K360" i="1"/>
  <c r="K376" i="1"/>
  <c r="K392" i="1"/>
  <c r="K408" i="1"/>
  <c r="K424" i="1"/>
  <c r="K440" i="1"/>
  <c r="K456" i="1"/>
  <c r="K472" i="1"/>
  <c r="K488" i="1"/>
  <c r="K504" i="1"/>
  <c r="K520" i="1"/>
  <c r="K536" i="1"/>
  <c r="K548" i="1"/>
  <c r="K556" i="1"/>
  <c r="K564" i="1"/>
  <c r="K572" i="1"/>
  <c r="K580" i="1"/>
  <c r="K587" i="1"/>
  <c r="K592" i="1"/>
  <c r="K598" i="1"/>
  <c r="K603" i="1"/>
  <c r="K608" i="1"/>
  <c r="K614" i="1"/>
  <c r="K619" i="1"/>
  <c r="K624" i="1"/>
  <c r="K630" i="1"/>
  <c r="K635" i="1"/>
  <c r="K640" i="1"/>
  <c r="K646" i="1"/>
  <c r="K651" i="1"/>
  <c r="K656" i="1"/>
  <c r="K662" i="1"/>
  <c r="K667" i="1"/>
  <c r="K672" i="1"/>
  <c r="K678" i="1"/>
  <c r="K683" i="1"/>
  <c r="K688" i="1"/>
  <c r="K692" i="1"/>
  <c r="K696" i="1"/>
  <c r="K700" i="1"/>
  <c r="K704" i="1"/>
  <c r="K708" i="1"/>
  <c r="K712" i="1"/>
  <c r="K716" i="1"/>
  <c r="K720" i="1"/>
  <c r="K724" i="1"/>
  <c r="K728" i="1"/>
  <c r="K732" i="1"/>
  <c r="K736" i="1"/>
  <c r="K740" i="1"/>
  <c r="K744" i="1"/>
  <c r="K748" i="1"/>
  <c r="K752" i="1"/>
  <c r="K756" i="1"/>
  <c r="K760" i="1"/>
  <c r="K764" i="1"/>
  <c r="K768" i="1"/>
  <c r="K772" i="1"/>
  <c r="K776" i="1"/>
  <c r="K780" i="1"/>
  <c r="K784" i="1"/>
  <c r="K788" i="1"/>
  <c r="K792" i="1"/>
  <c r="K796" i="1"/>
  <c r="K800" i="1"/>
  <c r="K804" i="1"/>
  <c r="K808" i="1"/>
  <c r="K812" i="1"/>
  <c r="K816" i="1"/>
  <c r="K820" i="1"/>
  <c r="K824" i="1"/>
  <c r="K828" i="1"/>
  <c r="K832" i="1"/>
  <c r="K836" i="1"/>
  <c r="K840" i="1"/>
  <c r="K844" i="1"/>
  <c r="K848" i="1"/>
  <c r="K852" i="1"/>
  <c r="K856" i="1"/>
  <c r="K12" i="1"/>
  <c r="K28" i="1"/>
  <c r="K44" i="1"/>
  <c r="K60" i="1"/>
  <c r="K76" i="1"/>
  <c r="K92" i="1"/>
  <c r="K108" i="1"/>
  <c r="K124" i="1"/>
  <c r="K140" i="1"/>
  <c r="K156" i="1"/>
  <c r="K172" i="1"/>
  <c r="K188" i="1"/>
  <c r="K204" i="1"/>
  <c r="K220" i="1"/>
  <c r="K236" i="1"/>
  <c r="K252" i="1"/>
  <c r="K268" i="1"/>
  <c r="K284" i="1"/>
  <c r="K300" i="1"/>
  <c r="K316" i="1"/>
  <c r="K332" i="1"/>
  <c r="K348" i="1"/>
  <c r="K364" i="1"/>
  <c r="K380" i="1"/>
  <c r="K396" i="1"/>
  <c r="K412" i="1"/>
  <c r="K428" i="1"/>
  <c r="K444" i="1"/>
  <c r="K460" i="1"/>
  <c r="K476" i="1"/>
  <c r="K492" i="1"/>
  <c r="K508" i="1"/>
  <c r="K524" i="1"/>
  <c r="K540" i="1"/>
  <c r="K551" i="1"/>
  <c r="K559" i="1"/>
  <c r="K567" i="1"/>
  <c r="K575" i="1"/>
  <c r="K583" i="1"/>
  <c r="K588" i="1"/>
  <c r="K594" i="1"/>
  <c r="K599" i="1"/>
  <c r="K604" i="1"/>
  <c r="K610" i="1"/>
  <c r="K615" i="1"/>
  <c r="K620" i="1"/>
  <c r="K626" i="1"/>
  <c r="K631" i="1"/>
  <c r="K636" i="1"/>
  <c r="K642" i="1"/>
  <c r="K647" i="1"/>
  <c r="K652" i="1"/>
  <c r="K658" i="1"/>
  <c r="K663" i="1"/>
  <c r="K668" i="1"/>
  <c r="K674" i="1"/>
  <c r="K679" i="1"/>
  <c r="K684" i="1"/>
  <c r="K689" i="1"/>
  <c r="K693" i="1"/>
  <c r="K697" i="1"/>
  <c r="K701" i="1"/>
  <c r="K705" i="1"/>
  <c r="K709" i="1"/>
  <c r="K713" i="1"/>
  <c r="K717" i="1"/>
  <c r="K721" i="1"/>
  <c r="K725" i="1"/>
  <c r="K729" i="1"/>
  <c r="K733" i="1"/>
  <c r="K737" i="1"/>
  <c r="K741" i="1"/>
  <c r="K745" i="1"/>
  <c r="K749" i="1"/>
  <c r="K753" i="1"/>
  <c r="K757" i="1"/>
  <c r="K761" i="1"/>
  <c r="K765" i="1"/>
  <c r="K769" i="1"/>
  <c r="K773" i="1"/>
  <c r="K777" i="1"/>
  <c r="K781" i="1"/>
  <c r="K785" i="1"/>
  <c r="K789" i="1"/>
  <c r="K793" i="1"/>
  <c r="K797" i="1"/>
  <c r="K801" i="1"/>
  <c r="K805" i="1"/>
  <c r="K809" i="1"/>
  <c r="K813" i="1"/>
  <c r="K817" i="1"/>
  <c r="K821" i="1"/>
  <c r="K825" i="1"/>
  <c r="K829" i="1"/>
  <c r="K833" i="1"/>
  <c r="K837" i="1"/>
  <c r="K841" i="1"/>
  <c r="K845" i="1"/>
  <c r="K849" i="1"/>
  <c r="K853" i="1"/>
  <c r="K857" i="1"/>
  <c r="K20" i="1"/>
  <c r="K36" i="1"/>
  <c r="K52" i="1"/>
  <c r="K68" i="1"/>
  <c r="K84" i="1"/>
  <c r="K100" i="1"/>
  <c r="K116" i="1"/>
  <c r="K132" i="1"/>
  <c r="K148" i="1"/>
  <c r="K164" i="1"/>
  <c r="K180" i="1"/>
  <c r="K196" i="1"/>
  <c r="K212" i="1"/>
  <c r="K228" i="1"/>
  <c r="K244" i="1"/>
  <c r="K260" i="1"/>
  <c r="K276" i="1"/>
  <c r="K292" i="1"/>
  <c r="K308" i="1"/>
  <c r="K324" i="1"/>
  <c r="K340" i="1"/>
  <c r="K356" i="1"/>
  <c r="K372" i="1"/>
  <c r="K388" i="1"/>
  <c r="K404" i="1"/>
  <c r="K420" i="1"/>
  <c r="K436" i="1"/>
  <c r="K452" i="1"/>
  <c r="K468" i="1"/>
  <c r="K484" i="1"/>
  <c r="K500" i="1"/>
  <c r="K516" i="1"/>
  <c r="K532" i="1"/>
  <c r="K547" i="1"/>
  <c r="K555" i="1"/>
  <c r="K563" i="1"/>
  <c r="K571" i="1"/>
  <c r="K579" i="1"/>
  <c r="K586" i="1"/>
  <c r="K591" i="1"/>
  <c r="K596" i="1"/>
  <c r="K602" i="1"/>
  <c r="K607" i="1"/>
  <c r="K612" i="1"/>
  <c r="K618" i="1"/>
  <c r="K623" i="1"/>
  <c r="K628" i="1"/>
  <c r="K634" i="1"/>
  <c r="K639" i="1"/>
  <c r="K644" i="1"/>
  <c r="K650" i="1"/>
  <c r="K655" i="1"/>
  <c r="K660" i="1"/>
  <c r="K666" i="1"/>
  <c r="K671" i="1"/>
  <c r="K676" i="1"/>
  <c r="K682" i="1"/>
  <c r="K687" i="1"/>
  <c r="K691" i="1"/>
  <c r="K695" i="1"/>
  <c r="K699" i="1"/>
  <c r="K703" i="1"/>
  <c r="K707" i="1"/>
  <c r="K711" i="1"/>
  <c r="K715" i="1"/>
  <c r="K719" i="1"/>
  <c r="K723" i="1"/>
  <c r="K727" i="1"/>
  <c r="K731" i="1"/>
  <c r="K735" i="1"/>
  <c r="K739" i="1"/>
  <c r="K743" i="1"/>
  <c r="K747" i="1"/>
  <c r="K751" i="1"/>
  <c r="K755" i="1"/>
  <c r="K759" i="1"/>
  <c r="K763" i="1"/>
  <c r="K767" i="1"/>
  <c r="K771" i="1"/>
  <c r="K775" i="1"/>
  <c r="K779" i="1"/>
  <c r="K783" i="1"/>
  <c r="K787" i="1"/>
  <c r="K791" i="1"/>
  <c r="K795" i="1"/>
  <c r="K799" i="1"/>
  <c r="K803" i="1"/>
  <c r="K807" i="1"/>
  <c r="K811" i="1"/>
  <c r="K815" i="1"/>
  <c r="K819" i="1"/>
  <c r="K823" i="1"/>
  <c r="K827" i="1"/>
  <c r="K831" i="1"/>
  <c r="K835" i="1"/>
  <c r="K839" i="1"/>
  <c r="K843" i="1"/>
  <c r="K847" i="1"/>
  <c r="K851" i="1"/>
  <c r="K855" i="1"/>
  <c r="K16" i="1"/>
  <c r="K80" i="1"/>
  <c r="K144" i="1"/>
  <c r="K208" i="1"/>
  <c r="K272" i="1"/>
  <c r="K336" i="1"/>
  <c r="K400" i="1"/>
  <c r="K464" i="1"/>
  <c r="K528" i="1"/>
  <c r="K568" i="1"/>
  <c r="K595" i="1"/>
  <c r="K616" i="1"/>
  <c r="K638" i="1"/>
  <c r="K659" i="1"/>
  <c r="K680" i="1"/>
  <c r="K698" i="1"/>
  <c r="K714" i="1"/>
  <c r="K730" i="1"/>
  <c r="K746" i="1"/>
  <c r="K762" i="1"/>
  <c r="K778" i="1"/>
  <c r="K794" i="1"/>
  <c r="K810" i="1"/>
  <c r="K826" i="1"/>
  <c r="K842" i="1"/>
  <c r="K5" i="1"/>
  <c r="K648" i="1"/>
  <c r="K32" i="1"/>
  <c r="K96" i="1"/>
  <c r="K160" i="1"/>
  <c r="K224" i="1"/>
  <c r="K288" i="1"/>
  <c r="K352" i="1"/>
  <c r="K416" i="1"/>
  <c r="K480" i="1"/>
  <c r="K544" i="1"/>
  <c r="K576" i="1"/>
  <c r="K600" i="1"/>
  <c r="K622" i="1"/>
  <c r="K643" i="1"/>
  <c r="K664" i="1"/>
  <c r="K686" i="1"/>
  <c r="K702" i="1"/>
  <c r="K718" i="1"/>
  <c r="K734" i="1"/>
  <c r="K750" i="1"/>
  <c r="K766" i="1"/>
  <c r="K782" i="1"/>
  <c r="K798" i="1"/>
  <c r="K814" i="1"/>
  <c r="K830" i="1"/>
  <c r="K846" i="1"/>
  <c r="K48" i="1"/>
  <c r="K112" i="1"/>
  <c r="K176" i="1"/>
  <c r="K240" i="1"/>
  <c r="K304" i="1"/>
  <c r="K368" i="1"/>
  <c r="K432" i="1"/>
  <c r="K496" i="1"/>
  <c r="K552" i="1"/>
  <c r="K584" i="1"/>
  <c r="K606" i="1"/>
  <c r="K627" i="1"/>
  <c r="K670" i="1"/>
  <c r="K706" i="1"/>
  <c r="K722" i="1"/>
  <c r="K738" i="1"/>
  <c r="K754" i="1"/>
  <c r="K770" i="1"/>
  <c r="K786" i="1"/>
  <c r="K802" i="1"/>
  <c r="K818" i="1"/>
  <c r="K834" i="1"/>
  <c r="K850" i="1"/>
  <c r="K64" i="1"/>
  <c r="K128" i="1"/>
  <c r="K192" i="1"/>
  <c r="K256" i="1"/>
  <c r="K320" i="1"/>
  <c r="K384" i="1"/>
  <c r="K448" i="1"/>
  <c r="K512" i="1"/>
  <c r="K560" i="1"/>
  <c r="K590" i="1"/>
  <c r="K611" i="1"/>
  <c r="K632" i="1"/>
  <c r="K654" i="1"/>
  <c r="K675" i="1"/>
  <c r="K694" i="1"/>
  <c r="K710" i="1"/>
  <c r="K726" i="1"/>
  <c r="K742" i="1"/>
  <c r="K758" i="1"/>
  <c r="K774" i="1"/>
  <c r="K790" i="1"/>
  <c r="K806" i="1"/>
  <c r="K822" i="1"/>
  <c r="K838" i="1"/>
  <c r="K854" i="1"/>
  <c r="K690" i="1"/>
  <c r="I6" i="1"/>
  <c r="I10" i="1"/>
  <c r="I14" i="1"/>
  <c r="I18" i="1"/>
  <c r="I22" i="1"/>
  <c r="I26" i="1"/>
  <c r="I30" i="1"/>
  <c r="I34" i="1"/>
  <c r="I38" i="1"/>
  <c r="I42" i="1"/>
  <c r="I46" i="1"/>
  <c r="I50" i="1"/>
  <c r="I54" i="1"/>
  <c r="I58" i="1"/>
  <c r="I62" i="1"/>
  <c r="I66" i="1"/>
  <c r="I70" i="1"/>
  <c r="I74" i="1"/>
  <c r="I78" i="1"/>
  <c r="I82" i="1"/>
  <c r="I86" i="1"/>
  <c r="I90" i="1"/>
  <c r="I94" i="1"/>
  <c r="I98" i="1"/>
  <c r="I102" i="1"/>
  <c r="I106" i="1"/>
  <c r="I110" i="1"/>
  <c r="I114" i="1"/>
  <c r="I118" i="1"/>
  <c r="I122" i="1"/>
  <c r="I126" i="1"/>
  <c r="I130" i="1"/>
  <c r="I134" i="1"/>
  <c r="I138" i="1"/>
  <c r="I142" i="1"/>
  <c r="I146" i="1"/>
  <c r="I150" i="1"/>
  <c r="I154" i="1"/>
  <c r="I158" i="1"/>
  <c r="I162" i="1"/>
  <c r="I166" i="1"/>
  <c r="I170" i="1"/>
  <c r="I174" i="1"/>
  <c r="I178" i="1"/>
  <c r="I182" i="1"/>
  <c r="I186" i="1"/>
  <c r="I190" i="1"/>
  <c r="I194" i="1"/>
  <c r="I198" i="1"/>
  <c r="I202" i="1"/>
  <c r="I206" i="1"/>
  <c r="I210" i="1"/>
  <c r="I214" i="1"/>
  <c r="I218" i="1"/>
  <c r="I222" i="1"/>
  <c r="I226" i="1"/>
  <c r="I7" i="1"/>
  <c r="I11" i="1"/>
  <c r="I15" i="1"/>
  <c r="I19" i="1"/>
  <c r="I23" i="1"/>
  <c r="I27" i="1"/>
  <c r="I31" i="1"/>
  <c r="I35" i="1"/>
  <c r="I39" i="1"/>
  <c r="I43" i="1"/>
  <c r="I47" i="1"/>
  <c r="I51" i="1"/>
  <c r="I55" i="1"/>
  <c r="I59" i="1"/>
  <c r="I63" i="1"/>
  <c r="I67" i="1"/>
  <c r="I71" i="1"/>
  <c r="I75" i="1"/>
  <c r="I79" i="1"/>
  <c r="I83" i="1"/>
  <c r="I87" i="1"/>
  <c r="I91" i="1"/>
  <c r="I95" i="1"/>
  <c r="I99" i="1"/>
  <c r="I103" i="1"/>
  <c r="I107" i="1"/>
  <c r="I111" i="1"/>
  <c r="I115" i="1"/>
  <c r="I119" i="1"/>
  <c r="I123" i="1"/>
  <c r="I127" i="1"/>
  <c r="I131" i="1"/>
  <c r="I135" i="1"/>
  <c r="I139" i="1"/>
  <c r="I143" i="1"/>
  <c r="I147" i="1"/>
  <c r="I151" i="1"/>
  <c r="I155" i="1"/>
  <c r="I159" i="1"/>
  <c r="I163" i="1"/>
  <c r="I167" i="1"/>
  <c r="I171" i="1"/>
  <c r="I175" i="1"/>
  <c r="I179" i="1"/>
  <c r="I183" i="1"/>
  <c r="I187" i="1"/>
  <c r="I191" i="1"/>
  <c r="I195" i="1"/>
  <c r="I199" i="1"/>
  <c r="I203" i="1"/>
  <c r="I207" i="1"/>
  <c r="I211" i="1"/>
  <c r="I215" i="1"/>
  <c r="I219" i="1"/>
  <c r="I223" i="1"/>
  <c r="I227" i="1"/>
  <c r="I231" i="1"/>
  <c r="I235" i="1"/>
  <c r="I239" i="1"/>
  <c r="I243" i="1"/>
  <c r="I247" i="1"/>
  <c r="I251" i="1"/>
  <c r="I255" i="1"/>
  <c r="I259" i="1"/>
  <c r="I263" i="1"/>
  <c r="I267" i="1"/>
  <c r="I271" i="1"/>
  <c r="I275" i="1"/>
  <c r="I279" i="1"/>
  <c r="I283" i="1"/>
  <c r="I287" i="1"/>
  <c r="I291" i="1"/>
  <c r="I295" i="1"/>
  <c r="I299" i="1"/>
  <c r="I303" i="1"/>
  <c r="I9" i="1"/>
  <c r="I13" i="1"/>
  <c r="I17" i="1"/>
  <c r="I21" i="1"/>
  <c r="I25" i="1"/>
  <c r="I29" i="1"/>
  <c r="I33" i="1"/>
  <c r="I37" i="1"/>
  <c r="I41" i="1"/>
  <c r="I45" i="1"/>
  <c r="I49" i="1"/>
  <c r="I53" i="1"/>
  <c r="I57" i="1"/>
  <c r="I61" i="1"/>
  <c r="I65" i="1"/>
  <c r="I69" i="1"/>
  <c r="I73" i="1"/>
  <c r="I77" i="1"/>
  <c r="I81" i="1"/>
  <c r="I85" i="1"/>
  <c r="I89" i="1"/>
  <c r="I93" i="1"/>
  <c r="I97" i="1"/>
  <c r="I101" i="1"/>
  <c r="I105" i="1"/>
  <c r="I109" i="1"/>
  <c r="I113" i="1"/>
  <c r="I117" i="1"/>
  <c r="I121" i="1"/>
  <c r="I125" i="1"/>
  <c r="I129" i="1"/>
  <c r="I133" i="1"/>
  <c r="I137" i="1"/>
  <c r="I141" i="1"/>
  <c r="I145" i="1"/>
  <c r="I149" i="1"/>
  <c r="I153" i="1"/>
  <c r="I157" i="1"/>
  <c r="I161" i="1"/>
  <c r="I165" i="1"/>
  <c r="I169" i="1"/>
  <c r="I173" i="1"/>
  <c r="I177" i="1"/>
  <c r="I181" i="1"/>
  <c r="I185" i="1"/>
  <c r="I189" i="1"/>
  <c r="I193" i="1"/>
  <c r="I197" i="1"/>
  <c r="I201" i="1"/>
  <c r="I205" i="1"/>
  <c r="I209" i="1"/>
  <c r="I213" i="1"/>
  <c r="I217" i="1"/>
  <c r="I221" i="1"/>
  <c r="I225" i="1"/>
  <c r="I229" i="1"/>
  <c r="I233" i="1"/>
  <c r="I237" i="1"/>
  <c r="I241" i="1"/>
  <c r="I245" i="1"/>
  <c r="I249" i="1"/>
  <c r="I253" i="1"/>
  <c r="I257" i="1"/>
  <c r="I261" i="1"/>
  <c r="I265" i="1"/>
  <c r="I269" i="1"/>
  <c r="I273" i="1"/>
  <c r="I277" i="1"/>
  <c r="I281" i="1"/>
  <c r="I285" i="1"/>
  <c r="I289" i="1"/>
  <c r="I293" i="1"/>
  <c r="I297" i="1"/>
  <c r="I301" i="1"/>
  <c r="I305" i="1"/>
  <c r="I309" i="1"/>
  <c r="I313" i="1"/>
  <c r="I317" i="1"/>
  <c r="I321" i="1"/>
  <c r="I325" i="1"/>
  <c r="I329" i="1"/>
  <c r="I333" i="1"/>
  <c r="I337" i="1"/>
  <c r="I341" i="1"/>
  <c r="I345" i="1"/>
  <c r="I8" i="1"/>
  <c r="I24" i="1"/>
  <c r="I40" i="1"/>
  <c r="I56" i="1"/>
  <c r="I72" i="1"/>
  <c r="I88" i="1"/>
  <c r="I104" i="1"/>
  <c r="I120" i="1"/>
  <c r="I136" i="1"/>
  <c r="I152" i="1"/>
  <c r="I168" i="1"/>
  <c r="I184" i="1"/>
  <c r="I200" i="1"/>
  <c r="I216" i="1"/>
  <c r="I230" i="1"/>
  <c r="I238" i="1"/>
  <c r="I246" i="1"/>
  <c r="I254" i="1"/>
  <c r="I262" i="1"/>
  <c r="I270" i="1"/>
  <c r="I278" i="1"/>
  <c r="I286" i="1"/>
  <c r="I294" i="1"/>
  <c r="I302" i="1"/>
  <c r="I308" i="1"/>
  <c r="I314" i="1"/>
  <c r="I319" i="1"/>
  <c r="I324" i="1"/>
  <c r="I330" i="1"/>
  <c r="I335" i="1"/>
  <c r="I340" i="1"/>
  <c r="I346" i="1"/>
  <c r="I350" i="1"/>
  <c r="I354" i="1"/>
  <c r="I358" i="1"/>
  <c r="I362" i="1"/>
  <c r="I366" i="1"/>
  <c r="I370" i="1"/>
  <c r="I374" i="1"/>
  <c r="I378" i="1"/>
  <c r="I382" i="1"/>
  <c r="I386" i="1"/>
  <c r="I390" i="1"/>
  <c r="I394" i="1"/>
  <c r="I398" i="1"/>
  <c r="I402" i="1"/>
  <c r="I406" i="1"/>
  <c r="I410" i="1"/>
  <c r="I414" i="1"/>
  <c r="I418" i="1"/>
  <c r="I422" i="1"/>
  <c r="I426" i="1"/>
  <c r="I430" i="1"/>
  <c r="I434" i="1"/>
  <c r="I438" i="1"/>
  <c r="I442" i="1"/>
  <c r="I446" i="1"/>
  <c r="I450" i="1"/>
  <c r="I454" i="1"/>
  <c r="I458" i="1"/>
  <c r="I462" i="1"/>
  <c r="I466" i="1"/>
  <c r="I470" i="1"/>
  <c r="I474" i="1"/>
  <c r="I478" i="1"/>
  <c r="I482" i="1"/>
  <c r="I486" i="1"/>
  <c r="I490" i="1"/>
  <c r="I494" i="1"/>
  <c r="I498" i="1"/>
  <c r="I502" i="1"/>
  <c r="I506" i="1"/>
  <c r="I510" i="1"/>
  <c r="I514" i="1"/>
  <c r="I12" i="1"/>
  <c r="I28" i="1"/>
  <c r="I44" i="1"/>
  <c r="I60" i="1"/>
  <c r="I76" i="1"/>
  <c r="I92" i="1"/>
  <c r="I108" i="1"/>
  <c r="I124" i="1"/>
  <c r="I140" i="1"/>
  <c r="I156" i="1"/>
  <c r="I172" i="1"/>
  <c r="I188" i="1"/>
  <c r="I204" i="1"/>
  <c r="I220" i="1"/>
  <c r="I232" i="1"/>
  <c r="I240" i="1"/>
  <c r="I248" i="1"/>
  <c r="I256" i="1"/>
  <c r="I264" i="1"/>
  <c r="I272" i="1"/>
  <c r="I280" i="1"/>
  <c r="I288" i="1"/>
  <c r="I296" i="1"/>
  <c r="I304" i="1"/>
  <c r="I310" i="1"/>
  <c r="I315" i="1"/>
  <c r="I320" i="1"/>
  <c r="I326" i="1"/>
  <c r="I331" i="1"/>
  <c r="I336" i="1"/>
  <c r="I342" i="1"/>
  <c r="I347" i="1"/>
  <c r="I351" i="1"/>
  <c r="I355" i="1"/>
  <c r="I359" i="1"/>
  <c r="I363" i="1"/>
  <c r="I367" i="1"/>
  <c r="I371" i="1"/>
  <c r="I375" i="1"/>
  <c r="I379" i="1"/>
  <c r="I383" i="1"/>
  <c r="I387" i="1"/>
  <c r="I391" i="1"/>
  <c r="I395" i="1"/>
  <c r="I399" i="1"/>
  <c r="I403" i="1"/>
  <c r="I407" i="1"/>
  <c r="I411" i="1"/>
  <c r="I415" i="1"/>
  <c r="I419" i="1"/>
  <c r="I423" i="1"/>
  <c r="I427" i="1"/>
  <c r="I431" i="1"/>
  <c r="I435" i="1"/>
  <c r="I439" i="1"/>
  <c r="I443" i="1"/>
  <c r="I447" i="1"/>
  <c r="I451" i="1"/>
  <c r="I455" i="1"/>
  <c r="I459" i="1"/>
  <c r="I463" i="1"/>
  <c r="I467" i="1"/>
  <c r="I471" i="1"/>
  <c r="I475" i="1"/>
  <c r="I479" i="1"/>
  <c r="I483" i="1"/>
  <c r="I487" i="1"/>
  <c r="I491" i="1"/>
  <c r="I495" i="1"/>
  <c r="I499" i="1"/>
  <c r="I503" i="1"/>
  <c r="I507" i="1"/>
  <c r="I511" i="1"/>
  <c r="I515" i="1"/>
  <c r="I519" i="1"/>
  <c r="I523" i="1"/>
  <c r="I527" i="1"/>
  <c r="I531" i="1"/>
  <c r="I535" i="1"/>
  <c r="I539" i="1"/>
  <c r="I543" i="1"/>
  <c r="I547" i="1"/>
  <c r="I551" i="1"/>
  <c r="I555" i="1"/>
  <c r="I559" i="1"/>
  <c r="I20" i="1"/>
  <c r="I36" i="1"/>
  <c r="I52" i="1"/>
  <c r="I68" i="1"/>
  <c r="I84" i="1"/>
  <c r="I100" i="1"/>
  <c r="I116" i="1"/>
  <c r="I132" i="1"/>
  <c r="I148" i="1"/>
  <c r="I164" i="1"/>
  <c r="I180" i="1"/>
  <c r="I196" i="1"/>
  <c r="I212" i="1"/>
  <c r="I228" i="1"/>
  <c r="I236" i="1"/>
  <c r="I244" i="1"/>
  <c r="I252" i="1"/>
  <c r="I260" i="1"/>
  <c r="I268" i="1"/>
  <c r="I276" i="1"/>
  <c r="I284" i="1"/>
  <c r="I292" i="1"/>
  <c r="I300" i="1"/>
  <c r="I307" i="1"/>
  <c r="I312" i="1"/>
  <c r="I318" i="1"/>
  <c r="I323" i="1"/>
  <c r="I328" i="1"/>
  <c r="I334" i="1"/>
  <c r="I339" i="1"/>
  <c r="I344" i="1"/>
  <c r="I349" i="1"/>
  <c r="I353" i="1"/>
  <c r="I357" i="1"/>
  <c r="I361" i="1"/>
  <c r="I365" i="1"/>
  <c r="I369" i="1"/>
  <c r="I373" i="1"/>
  <c r="I377" i="1"/>
  <c r="I381" i="1"/>
  <c r="I385" i="1"/>
  <c r="I389" i="1"/>
  <c r="I393" i="1"/>
  <c r="I397" i="1"/>
  <c r="I401" i="1"/>
  <c r="I405" i="1"/>
  <c r="I409" i="1"/>
  <c r="I413" i="1"/>
  <c r="I417" i="1"/>
  <c r="I421" i="1"/>
  <c r="I425" i="1"/>
  <c r="I429" i="1"/>
  <c r="I433" i="1"/>
  <c r="I437" i="1"/>
  <c r="I441" i="1"/>
  <c r="I445" i="1"/>
  <c r="I449" i="1"/>
  <c r="I453" i="1"/>
  <c r="I457" i="1"/>
  <c r="I461" i="1"/>
  <c r="I465" i="1"/>
  <c r="I469" i="1"/>
  <c r="I473" i="1"/>
  <c r="I477" i="1"/>
  <c r="I481" i="1"/>
  <c r="I485" i="1"/>
  <c r="I489" i="1"/>
  <c r="I493" i="1"/>
  <c r="I497" i="1"/>
  <c r="I501" i="1"/>
  <c r="I505" i="1"/>
  <c r="I509" i="1"/>
  <c r="I513" i="1"/>
  <c r="I517" i="1"/>
  <c r="I521" i="1"/>
  <c r="I525" i="1"/>
  <c r="I529" i="1"/>
  <c r="I533" i="1"/>
  <c r="I537" i="1"/>
  <c r="I541" i="1"/>
  <c r="I545" i="1"/>
  <c r="I549" i="1"/>
  <c r="I553" i="1"/>
  <c r="I557" i="1"/>
  <c r="I561" i="1"/>
  <c r="I565" i="1"/>
  <c r="I569" i="1"/>
  <c r="I573" i="1"/>
  <c r="I577" i="1"/>
  <c r="I581" i="1"/>
  <c r="I585" i="1"/>
  <c r="I589" i="1"/>
  <c r="I593" i="1"/>
  <c r="I597" i="1"/>
  <c r="I601" i="1"/>
  <c r="I605" i="1"/>
  <c r="I609" i="1"/>
  <c r="I613" i="1"/>
  <c r="I617" i="1"/>
  <c r="I621" i="1"/>
  <c r="I625" i="1"/>
  <c r="I629" i="1"/>
  <c r="I633" i="1"/>
  <c r="I637" i="1"/>
  <c r="I641" i="1"/>
  <c r="I645" i="1"/>
  <c r="I649" i="1"/>
  <c r="I653" i="1"/>
  <c r="I16" i="1"/>
  <c r="I80" i="1"/>
  <c r="I144" i="1"/>
  <c r="I208" i="1"/>
  <c r="I250" i="1"/>
  <c r="I282" i="1"/>
  <c r="I311" i="1"/>
  <c r="I332" i="1"/>
  <c r="I352" i="1"/>
  <c r="I368" i="1"/>
  <c r="I384" i="1"/>
  <c r="I400" i="1"/>
  <c r="I416" i="1"/>
  <c r="I432" i="1"/>
  <c r="I448" i="1"/>
  <c r="I464" i="1"/>
  <c r="I480" i="1"/>
  <c r="I496" i="1"/>
  <c r="I512" i="1"/>
  <c r="I522" i="1"/>
  <c r="I530" i="1"/>
  <c r="I538" i="1"/>
  <c r="I546" i="1"/>
  <c r="I554" i="1"/>
  <c r="I562" i="1"/>
  <c r="I567" i="1"/>
  <c r="I572" i="1"/>
  <c r="I578" i="1"/>
  <c r="I583" i="1"/>
  <c r="I588" i="1"/>
  <c r="I594" i="1"/>
  <c r="I599" i="1"/>
  <c r="I604" i="1"/>
  <c r="I610" i="1"/>
  <c r="I615" i="1"/>
  <c r="I620" i="1"/>
  <c r="I626" i="1"/>
  <c r="I631" i="1"/>
  <c r="I636" i="1"/>
  <c r="I642" i="1"/>
  <c r="I647" i="1"/>
  <c r="I652" i="1"/>
  <c r="I657" i="1"/>
  <c r="I661" i="1"/>
  <c r="I665" i="1"/>
  <c r="I669" i="1"/>
  <c r="I673" i="1"/>
  <c r="I677" i="1"/>
  <c r="I681" i="1"/>
  <c r="I685" i="1"/>
  <c r="I689" i="1"/>
  <c r="I693" i="1"/>
  <c r="I697" i="1"/>
  <c r="I701" i="1"/>
  <c r="I705" i="1"/>
  <c r="I709" i="1"/>
  <c r="I713" i="1"/>
  <c r="I717" i="1"/>
  <c r="I721" i="1"/>
  <c r="I725" i="1"/>
  <c r="I729" i="1"/>
  <c r="I733" i="1"/>
  <c r="I741" i="1"/>
  <c r="I749" i="1"/>
  <c r="I757" i="1"/>
  <c r="I769" i="1"/>
  <c r="I777" i="1"/>
  <c r="I789" i="1"/>
  <c r="I797" i="1"/>
  <c r="I809" i="1"/>
  <c r="I821" i="1"/>
  <c r="I833" i="1"/>
  <c r="I841" i="1"/>
  <c r="I849" i="1"/>
  <c r="I857" i="1"/>
  <c r="I818" i="1"/>
  <c r="I830" i="1"/>
  <c r="I834" i="1"/>
  <c r="I846" i="1"/>
  <c r="I48" i="1"/>
  <c r="I234" i="1"/>
  <c r="I322" i="1"/>
  <c r="I376" i="1"/>
  <c r="I424" i="1"/>
  <c r="I488" i="1"/>
  <c r="I32" i="1"/>
  <c r="I96" i="1"/>
  <c r="I160" i="1"/>
  <c r="I224" i="1"/>
  <c r="I258" i="1"/>
  <c r="I290" i="1"/>
  <c r="I316" i="1"/>
  <c r="I338" i="1"/>
  <c r="I356" i="1"/>
  <c r="I372" i="1"/>
  <c r="I388" i="1"/>
  <c r="I404" i="1"/>
  <c r="I420" i="1"/>
  <c r="I436" i="1"/>
  <c r="I452" i="1"/>
  <c r="I468" i="1"/>
  <c r="I484" i="1"/>
  <c r="I500" i="1"/>
  <c r="I516" i="1"/>
  <c r="I524" i="1"/>
  <c r="I532" i="1"/>
  <c r="I540" i="1"/>
  <c r="I548" i="1"/>
  <c r="I556" i="1"/>
  <c r="I563" i="1"/>
  <c r="I568" i="1"/>
  <c r="I574" i="1"/>
  <c r="I579" i="1"/>
  <c r="I584" i="1"/>
  <c r="I590" i="1"/>
  <c r="I595" i="1"/>
  <c r="I600" i="1"/>
  <c r="I606" i="1"/>
  <c r="I611" i="1"/>
  <c r="I616" i="1"/>
  <c r="I622" i="1"/>
  <c r="I627" i="1"/>
  <c r="I632" i="1"/>
  <c r="I638" i="1"/>
  <c r="I643" i="1"/>
  <c r="I648" i="1"/>
  <c r="I654" i="1"/>
  <c r="I658" i="1"/>
  <c r="I662" i="1"/>
  <c r="I666" i="1"/>
  <c r="I670" i="1"/>
  <c r="I674" i="1"/>
  <c r="I678" i="1"/>
  <c r="I682" i="1"/>
  <c r="I686" i="1"/>
  <c r="I690" i="1"/>
  <c r="I694" i="1"/>
  <c r="I698" i="1"/>
  <c r="I702" i="1"/>
  <c r="I706" i="1"/>
  <c r="I710" i="1"/>
  <c r="I714" i="1"/>
  <c r="I718" i="1"/>
  <c r="I722" i="1"/>
  <c r="I726" i="1"/>
  <c r="I730" i="1"/>
  <c r="I734" i="1"/>
  <c r="I738" i="1"/>
  <c r="I742" i="1"/>
  <c r="I746" i="1"/>
  <c r="I750" i="1"/>
  <c r="I754" i="1"/>
  <c r="I758" i="1"/>
  <c r="I762" i="1"/>
  <c r="I766" i="1"/>
  <c r="I770" i="1"/>
  <c r="I774" i="1"/>
  <c r="I778" i="1"/>
  <c r="I782" i="1"/>
  <c r="I786" i="1"/>
  <c r="I790" i="1"/>
  <c r="I794" i="1"/>
  <c r="I798" i="1"/>
  <c r="I802" i="1"/>
  <c r="I806" i="1"/>
  <c r="I814" i="1"/>
  <c r="I822" i="1"/>
  <c r="I842" i="1"/>
  <c r="I854" i="1"/>
  <c r="I112" i="1"/>
  <c r="I266" i="1"/>
  <c r="I360" i="1"/>
  <c r="I408" i="1"/>
  <c r="I456" i="1"/>
  <c r="I518" i="1"/>
  <c r="I64" i="1"/>
  <c r="I128" i="1"/>
  <c r="I192" i="1"/>
  <c r="I242" i="1"/>
  <c r="I274" i="1"/>
  <c r="I306" i="1"/>
  <c r="I327" i="1"/>
  <c r="I348" i="1"/>
  <c r="I364" i="1"/>
  <c r="I380" i="1"/>
  <c r="I396" i="1"/>
  <c r="I412" i="1"/>
  <c r="I428" i="1"/>
  <c r="I444" i="1"/>
  <c r="I460" i="1"/>
  <c r="I476" i="1"/>
  <c r="I492" i="1"/>
  <c r="I508" i="1"/>
  <c r="I520" i="1"/>
  <c r="I528" i="1"/>
  <c r="I536" i="1"/>
  <c r="I544" i="1"/>
  <c r="I552" i="1"/>
  <c r="I560" i="1"/>
  <c r="I566" i="1"/>
  <c r="I571" i="1"/>
  <c r="I576" i="1"/>
  <c r="I582" i="1"/>
  <c r="I587" i="1"/>
  <c r="I592" i="1"/>
  <c r="I598" i="1"/>
  <c r="I603" i="1"/>
  <c r="I608" i="1"/>
  <c r="I614" i="1"/>
  <c r="I619" i="1"/>
  <c r="I624" i="1"/>
  <c r="I630" i="1"/>
  <c r="I635" i="1"/>
  <c r="I640" i="1"/>
  <c r="I646" i="1"/>
  <c r="I651" i="1"/>
  <c r="I656" i="1"/>
  <c r="I660" i="1"/>
  <c r="I664" i="1"/>
  <c r="I668" i="1"/>
  <c r="I672" i="1"/>
  <c r="I676" i="1"/>
  <c r="I680" i="1"/>
  <c r="I684" i="1"/>
  <c r="I688" i="1"/>
  <c r="I692" i="1"/>
  <c r="I696" i="1"/>
  <c r="I700" i="1"/>
  <c r="I704" i="1"/>
  <c r="I708" i="1"/>
  <c r="I712" i="1"/>
  <c r="I716" i="1"/>
  <c r="I720" i="1"/>
  <c r="I724" i="1"/>
  <c r="I728" i="1"/>
  <c r="I732" i="1"/>
  <c r="I736" i="1"/>
  <c r="I740" i="1"/>
  <c r="I744" i="1"/>
  <c r="I748" i="1"/>
  <c r="I752" i="1"/>
  <c r="I756" i="1"/>
  <c r="I760" i="1"/>
  <c r="I764" i="1"/>
  <c r="I768" i="1"/>
  <c r="I772" i="1"/>
  <c r="I776" i="1"/>
  <c r="I780" i="1"/>
  <c r="I784" i="1"/>
  <c r="I788" i="1"/>
  <c r="I792" i="1"/>
  <c r="I796" i="1"/>
  <c r="I800" i="1"/>
  <c r="I804" i="1"/>
  <c r="I808" i="1"/>
  <c r="I812" i="1"/>
  <c r="I816" i="1"/>
  <c r="I820" i="1"/>
  <c r="I824" i="1"/>
  <c r="I828" i="1"/>
  <c r="I832" i="1"/>
  <c r="I836" i="1"/>
  <c r="I840" i="1"/>
  <c r="I844" i="1"/>
  <c r="I848" i="1"/>
  <c r="I852" i="1"/>
  <c r="I856" i="1"/>
  <c r="I737" i="1"/>
  <c r="I745" i="1"/>
  <c r="I753" i="1"/>
  <c r="I761" i="1"/>
  <c r="I765" i="1"/>
  <c r="I773" i="1"/>
  <c r="I781" i="1"/>
  <c r="I785" i="1"/>
  <c r="I793" i="1"/>
  <c r="I801" i="1"/>
  <c r="I805" i="1"/>
  <c r="I813" i="1"/>
  <c r="I817" i="1"/>
  <c r="I825" i="1"/>
  <c r="I829" i="1"/>
  <c r="I837" i="1"/>
  <c r="I845" i="1"/>
  <c r="I853" i="1"/>
  <c r="I810" i="1"/>
  <c r="I826" i="1"/>
  <c r="I838" i="1"/>
  <c r="I850" i="1"/>
  <c r="I5" i="1"/>
  <c r="I176" i="1"/>
  <c r="I298" i="1"/>
  <c r="I343" i="1"/>
  <c r="I392" i="1"/>
  <c r="I440" i="1"/>
  <c r="I472" i="1"/>
  <c r="I504" i="1"/>
  <c r="I526" i="1"/>
  <c r="I558" i="1"/>
  <c r="I580" i="1"/>
  <c r="I602" i="1"/>
  <c r="I623" i="1"/>
  <c r="I644" i="1"/>
  <c r="I663" i="1"/>
  <c r="I679" i="1"/>
  <c r="I695" i="1"/>
  <c r="I711" i="1"/>
  <c r="I727" i="1"/>
  <c r="I743" i="1"/>
  <c r="I759" i="1"/>
  <c r="I775" i="1"/>
  <c r="I791" i="1"/>
  <c r="I807" i="1"/>
  <c r="I839" i="1"/>
  <c r="I542" i="1"/>
  <c r="I591" i="1"/>
  <c r="I655" i="1"/>
  <c r="I687" i="1"/>
  <c r="I719" i="1"/>
  <c r="I751" i="1"/>
  <c r="I783" i="1"/>
  <c r="I815" i="1"/>
  <c r="I847" i="1"/>
  <c r="I534" i="1"/>
  <c r="I564" i="1"/>
  <c r="I586" i="1"/>
  <c r="I607" i="1"/>
  <c r="I628" i="1"/>
  <c r="I650" i="1"/>
  <c r="I667" i="1"/>
  <c r="I683" i="1"/>
  <c r="I699" i="1"/>
  <c r="I715" i="1"/>
  <c r="I731" i="1"/>
  <c r="I747" i="1"/>
  <c r="I763" i="1"/>
  <c r="I779" i="1"/>
  <c r="I795" i="1"/>
  <c r="I811" i="1"/>
  <c r="I827" i="1"/>
  <c r="I843" i="1"/>
  <c r="I550" i="1"/>
  <c r="I575" i="1"/>
  <c r="I596" i="1"/>
  <c r="I618" i="1"/>
  <c r="I639" i="1"/>
  <c r="I659" i="1"/>
  <c r="I675" i="1"/>
  <c r="I691" i="1"/>
  <c r="I707" i="1"/>
  <c r="I723" i="1"/>
  <c r="I739" i="1"/>
  <c r="I755" i="1"/>
  <c r="I771" i="1"/>
  <c r="I787" i="1"/>
  <c r="I803" i="1"/>
  <c r="I819" i="1"/>
  <c r="I835" i="1"/>
  <c r="I851" i="1"/>
  <c r="I823" i="1"/>
  <c r="I855" i="1"/>
  <c r="I570" i="1"/>
  <c r="I612" i="1"/>
  <c r="I634" i="1"/>
  <c r="I671" i="1"/>
  <c r="I703" i="1"/>
  <c r="I735" i="1"/>
  <c r="I767" i="1"/>
  <c r="I799" i="1"/>
  <c r="I831" i="1"/>
  <c r="G213" i="4"/>
  <c r="M7" i="1"/>
  <c r="M11" i="1"/>
  <c r="M15" i="1"/>
  <c r="M19" i="1"/>
  <c r="M23" i="1"/>
  <c r="M27" i="1"/>
  <c r="M31" i="1"/>
  <c r="M35" i="1"/>
  <c r="M39" i="1"/>
  <c r="M43" i="1"/>
  <c r="M47" i="1"/>
  <c r="M51" i="1"/>
  <c r="M55" i="1"/>
  <c r="M59" i="1"/>
  <c r="M63" i="1"/>
  <c r="M67" i="1"/>
  <c r="M71" i="1"/>
  <c r="M75" i="1"/>
  <c r="M79" i="1"/>
  <c r="M83" i="1"/>
  <c r="M87" i="1"/>
  <c r="M91" i="1"/>
  <c r="M95" i="1"/>
  <c r="M99" i="1"/>
  <c r="M8" i="1"/>
  <c r="M12" i="1"/>
  <c r="M16" i="1"/>
  <c r="M20" i="1"/>
  <c r="M24" i="1"/>
  <c r="M28" i="1"/>
  <c r="M32" i="1"/>
  <c r="M36" i="1"/>
  <c r="M40" i="1"/>
  <c r="M44" i="1"/>
  <c r="M48" i="1"/>
  <c r="M52" i="1"/>
  <c r="M56" i="1"/>
  <c r="M60" i="1"/>
  <c r="M64" i="1"/>
  <c r="M68" i="1"/>
  <c r="M72" i="1"/>
  <c r="M76" i="1"/>
  <c r="M80" i="1"/>
  <c r="M84" i="1"/>
  <c r="M88" i="1"/>
  <c r="M92" i="1"/>
  <c r="M96" i="1"/>
  <c r="M100" i="1"/>
  <c r="M104" i="1"/>
  <c r="M108" i="1"/>
  <c r="M112" i="1"/>
  <c r="M116" i="1"/>
  <c r="M120" i="1"/>
  <c r="M124" i="1"/>
  <c r="M128" i="1"/>
  <c r="M132" i="1"/>
  <c r="M136" i="1"/>
  <c r="M140" i="1"/>
  <c r="M144" i="1"/>
  <c r="M148" i="1"/>
  <c r="M152" i="1"/>
  <c r="M156" i="1"/>
  <c r="M160" i="1"/>
  <c r="M164" i="1"/>
  <c r="M168" i="1"/>
  <c r="M172" i="1"/>
  <c r="M176" i="1"/>
  <c r="M180" i="1"/>
  <c r="M184" i="1"/>
  <c r="M188" i="1"/>
  <c r="M192" i="1"/>
  <c r="M196" i="1"/>
  <c r="M200" i="1"/>
  <c r="M204" i="1"/>
  <c r="M208" i="1"/>
  <c r="M212" i="1"/>
  <c r="M216" i="1"/>
  <c r="M220" i="1"/>
  <c r="M224" i="1"/>
  <c r="M228" i="1"/>
  <c r="M232" i="1"/>
  <c r="M236" i="1"/>
  <c r="M240" i="1"/>
  <c r="M244" i="1"/>
  <c r="M248" i="1"/>
  <c r="M252" i="1"/>
  <c r="M256" i="1"/>
  <c r="M260" i="1"/>
  <c r="M264" i="1"/>
  <c r="M268" i="1"/>
  <c r="M272" i="1"/>
  <c r="M276" i="1"/>
  <c r="M280" i="1"/>
  <c r="M6" i="1"/>
  <c r="M10" i="1"/>
  <c r="M14" i="1"/>
  <c r="M18" i="1"/>
  <c r="M22" i="1"/>
  <c r="M26" i="1"/>
  <c r="M30" i="1"/>
  <c r="M34" i="1"/>
  <c r="M38" i="1"/>
  <c r="M42" i="1"/>
  <c r="M46" i="1"/>
  <c r="M50" i="1"/>
  <c r="M54" i="1"/>
  <c r="M58" i="1"/>
  <c r="M62" i="1"/>
  <c r="M66" i="1"/>
  <c r="M70" i="1"/>
  <c r="M74" i="1"/>
  <c r="M78" i="1"/>
  <c r="M82" i="1"/>
  <c r="M86" i="1"/>
  <c r="M90" i="1"/>
  <c r="M94" i="1"/>
  <c r="M98" i="1"/>
  <c r="M102" i="1"/>
  <c r="M106" i="1"/>
  <c r="M110" i="1"/>
  <c r="M114" i="1"/>
  <c r="M118" i="1"/>
  <c r="M122" i="1"/>
  <c r="M126" i="1"/>
  <c r="M130" i="1"/>
  <c r="M134" i="1"/>
  <c r="M138" i="1"/>
  <c r="M142" i="1"/>
  <c r="M146" i="1"/>
  <c r="M150" i="1"/>
  <c r="M154" i="1"/>
  <c r="M158" i="1"/>
  <c r="M162" i="1"/>
  <c r="M166" i="1"/>
  <c r="M170" i="1"/>
  <c r="M174" i="1"/>
  <c r="M178" i="1"/>
  <c r="M182" i="1"/>
  <c r="M186" i="1"/>
  <c r="M190" i="1"/>
  <c r="M194" i="1"/>
  <c r="M198" i="1"/>
  <c r="M202" i="1"/>
  <c r="M206" i="1"/>
  <c r="M210" i="1"/>
  <c r="M214" i="1"/>
  <c r="M218" i="1"/>
  <c r="M222" i="1"/>
  <c r="M226" i="1"/>
  <c r="M230" i="1"/>
  <c r="M234" i="1"/>
  <c r="M238" i="1"/>
  <c r="M242" i="1"/>
  <c r="M246" i="1"/>
  <c r="M250" i="1"/>
  <c r="M254" i="1"/>
  <c r="M258" i="1"/>
  <c r="M262" i="1"/>
  <c r="M266" i="1"/>
  <c r="M270" i="1"/>
  <c r="M274" i="1"/>
  <c r="M278" i="1"/>
  <c r="M282" i="1"/>
  <c r="M286" i="1"/>
  <c r="M290" i="1"/>
  <c r="M294" i="1"/>
  <c r="M298" i="1"/>
  <c r="M302" i="1"/>
  <c r="M306" i="1"/>
  <c r="M310" i="1"/>
  <c r="M314" i="1"/>
  <c r="M318" i="1"/>
  <c r="M322" i="1"/>
  <c r="M326" i="1"/>
  <c r="M330" i="1"/>
  <c r="M334" i="1"/>
  <c r="M338" i="1"/>
  <c r="M342" i="1"/>
  <c r="M346" i="1"/>
  <c r="M350" i="1"/>
  <c r="M354" i="1"/>
  <c r="M358" i="1"/>
  <c r="M362" i="1"/>
  <c r="M366" i="1"/>
  <c r="M370" i="1"/>
  <c r="M374" i="1"/>
  <c r="M378" i="1"/>
  <c r="M382" i="1"/>
  <c r="M386" i="1"/>
  <c r="M390" i="1"/>
  <c r="M394" i="1"/>
  <c r="M398" i="1"/>
  <c r="M402" i="1"/>
  <c r="M406" i="1"/>
  <c r="M410" i="1"/>
  <c r="M414" i="1"/>
  <c r="M418" i="1"/>
  <c r="M422" i="1"/>
  <c r="M21" i="1"/>
  <c r="M37" i="1"/>
  <c r="M53" i="1"/>
  <c r="M69" i="1"/>
  <c r="M85" i="1"/>
  <c r="M101" i="1"/>
  <c r="M109" i="1"/>
  <c r="M117" i="1"/>
  <c r="M125" i="1"/>
  <c r="M133" i="1"/>
  <c r="M141" i="1"/>
  <c r="M149" i="1"/>
  <c r="M157" i="1"/>
  <c r="M165" i="1"/>
  <c r="M173" i="1"/>
  <c r="M181" i="1"/>
  <c r="M189" i="1"/>
  <c r="M197" i="1"/>
  <c r="M205" i="1"/>
  <c r="M213" i="1"/>
  <c r="M221" i="1"/>
  <c r="M229" i="1"/>
  <c r="M237" i="1"/>
  <c r="M245" i="1"/>
  <c r="M253" i="1"/>
  <c r="M261" i="1"/>
  <c r="M269" i="1"/>
  <c r="M277" i="1"/>
  <c r="M284" i="1"/>
  <c r="M289" i="1"/>
  <c r="M295" i="1"/>
  <c r="M300" i="1"/>
  <c r="M305" i="1"/>
  <c r="M311" i="1"/>
  <c r="M316" i="1"/>
  <c r="M321" i="1"/>
  <c r="M327" i="1"/>
  <c r="M332" i="1"/>
  <c r="M337" i="1"/>
  <c r="M343" i="1"/>
  <c r="M348" i="1"/>
  <c r="M353" i="1"/>
  <c r="M359" i="1"/>
  <c r="M364" i="1"/>
  <c r="M369" i="1"/>
  <c r="M375" i="1"/>
  <c r="M380" i="1"/>
  <c r="M385" i="1"/>
  <c r="M391" i="1"/>
  <c r="M396" i="1"/>
  <c r="M401" i="1"/>
  <c r="M407" i="1"/>
  <c r="M412" i="1"/>
  <c r="M417" i="1"/>
  <c r="M423" i="1"/>
  <c r="M427" i="1"/>
  <c r="M431" i="1"/>
  <c r="M435" i="1"/>
  <c r="M439" i="1"/>
  <c r="M443" i="1"/>
  <c r="M447" i="1"/>
  <c r="M455" i="1"/>
  <c r="M459" i="1"/>
  <c r="M463" i="1"/>
  <c r="M467" i="1"/>
  <c r="M471" i="1"/>
  <c r="M479" i="1"/>
  <c r="M487" i="1"/>
  <c r="M495" i="1"/>
  <c r="M503" i="1"/>
  <c r="M515" i="1"/>
  <c r="M527" i="1"/>
  <c r="M539" i="1"/>
  <c r="M547" i="1"/>
  <c r="M555" i="1"/>
  <c r="M563" i="1"/>
  <c r="M571" i="1"/>
  <c r="M579" i="1"/>
  <c r="M587" i="1"/>
  <c r="M603" i="1"/>
  <c r="M619" i="1"/>
  <c r="M631" i="1"/>
  <c r="M647" i="1"/>
  <c r="M663" i="1"/>
  <c r="M671" i="1"/>
  <c r="M679" i="1"/>
  <c r="M687" i="1"/>
  <c r="M695" i="1"/>
  <c r="M703" i="1"/>
  <c r="M711" i="1"/>
  <c r="M719" i="1"/>
  <c r="M727" i="1"/>
  <c r="M735" i="1"/>
  <c r="M743" i="1"/>
  <c r="M747" i="1"/>
  <c r="M751" i="1"/>
  <c r="M755" i="1"/>
  <c r="M763" i="1"/>
  <c r="M771" i="1"/>
  <c r="M779" i="1"/>
  <c r="M787" i="1"/>
  <c r="M795" i="1"/>
  <c r="M803" i="1"/>
  <c r="M811" i="1"/>
  <c r="M819" i="1"/>
  <c r="M827" i="1"/>
  <c r="M835" i="1"/>
  <c r="M843" i="1"/>
  <c r="M851" i="1"/>
  <c r="M105" i="1"/>
  <c r="M121" i="1"/>
  <c r="M145" i="1"/>
  <c r="M161" i="1"/>
  <c r="M185" i="1"/>
  <c r="M209" i="1"/>
  <c r="M233" i="1"/>
  <c r="M257" i="1"/>
  <c r="M287" i="1"/>
  <c r="M303" i="1"/>
  <c r="M324" i="1"/>
  <c r="M340" i="1"/>
  <c r="M356" i="1"/>
  <c r="M372" i="1"/>
  <c r="M393" i="1"/>
  <c r="M409" i="1"/>
  <c r="M429" i="1"/>
  <c r="M441" i="1"/>
  <c r="M453" i="1"/>
  <c r="M469" i="1"/>
  <c r="M481" i="1"/>
  <c r="M493" i="1"/>
  <c r="M505" i="1"/>
  <c r="M517" i="1"/>
  <c r="M529" i="1"/>
  <c r="M541" i="1"/>
  <c r="M553" i="1"/>
  <c r="M565" i="1"/>
  <c r="M581" i="1"/>
  <c r="M593" i="1"/>
  <c r="M605" i="1"/>
  <c r="M621" i="1"/>
  <c r="M633" i="1"/>
  <c r="M653" i="1"/>
  <c r="M9" i="1"/>
  <c r="M25" i="1"/>
  <c r="M41" i="1"/>
  <c r="M57" i="1"/>
  <c r="M73" i="1"/>
  <c r="M89" i="1"/>
  <c r="M103" i="1"/>
  <c r="M111" i="1"/>
  <c r="M119" i="1"/>
  <c r="M127" i="1"/>
  <c r="M135" i="1"/>
  <c r="M143" i="1"/>
  <c r="M151" i="1"/>
  <c r="M159" i="1"/>
  <c r="M167" i="1"/>
  <c r="M175" i="1"/>
  <c r="M183" i="1"/>
  <c r="M191" i="1"/>
  <c r="M199" i="1"/>
  <c r="M207" i="1"/>
  <c r="M215" i="1"/>
  <c r="M223" i="1"/>
  <c r="M231" i="1"/>
  <c r="M239" i="1"/>
  <c r="M247" i="1"/>
  <c r="M255" i="1"/>
  <c r="M263" i="1"/>
  <c r="M271" i="1"/>
  <c r="M279" i="1"/>
  <c r="M285" i="1"/>
  <c r="M291" i="1"/>
  <c r="M296" i="1"/>
  <c r="M301" i="1"/>
  <c r="M307" i="1"/>
  <c r="M312" i="1"/>
  <c r="M317" i="1"/>
  <c r="M323" i="1"/>
  <c r="M328" i="1"/>
  <c r="M333" i="1"/>
  <c r="M339" i="1"/>
  <c r="M344" i="1"/>
  <c r="M349" i="1"/>
  <c r="M355" i="1"/>
  <c r="M360" i="1"/>
  <c r="M365" i="1"/>
  <c r="M371" i="1"/>
  <c r="M376" i="1"/>
  <c r="M381" i="1"/>
  <c r="M387" i="1"/>
  <c r="M392" i="1"/>
  <c r="M397" i="1"/>
  <c r="M403" i="1"/>
  <c r="M408" i="1"/>
  <c r="M413" i="1"/>
  <c r="M419" i="1"/>
  <c r="M424" i="1"/>
  <c r="M428" i="1"/>
  <c r="M432" i="1"/>
  <c r="M436" i="1"/>
  <c r="M440" i="1"/>
  <c r="M444" i="1"/>
  <c r="M448" i="1"/>
  <c r="M452" i="1"/>
  <c r="M456" i="1"/>
  <c r="M460" i="1"/>
  <c r="M464" i="1"/>
  <c r="M468" i="1"/>
  <c r="M472" i="1"/>
  <c r="M476" i="1"/>
  <c r="M480" i="1"/>
  <c r="M484" i="1"/>
  <c r="M488" i="1"/>
  <c r="M492" i="1"/>
  <c r="M496" i="1"/>
  <c r="M500" i="1"/>
  <c r="M504" i="1"/>
  <c r="M508" i="1"/>
  <c r="M512" i="1"/>
  <c r="M516" i="1"/>
  <c r="M520" i="1"/>
  <c r="M524" i="1"/>
  <c r="M528" i="1"/>
  <c r="M532" i="1"/>
  <c r="M536" i="1"/>
  <c r="M540" i="1"/>
  <c r="M544" i="1"/>
  <c r="M548" i="1"/>
  <c r="M552" i="1"/>
  <c r="M556" i="1"/>
  <c r="M560" i="1"/>
  <c r="M564" i="1"/>
  <c r="M568" i="1"/>
  <c r="M572" i="1"/>
  <c r="M576" i="1"/>
  <c r="M580" i="1"/>
  <c r="M584" i="1"/>
  <c r="M588" i="1"/>
  <c r="M592" i="1"/>
  <c r="M596" i="1"/>
  <c r="M600" i="1"/>
  <c r="M604" i="1"/>
  <c r="M608" i="1"/>
  <c r="M612" i="1"/>
  <c r="M616" i="1"/>
  <c r="M620" i="1"/>
  <c r="M624" i="1"/>
  <c r="M628" i="1"/>
  <c r="M632" i="1"/>
  <c r="M636" i="1"/>
  <c r="M640" i="1"/>
  <c r="M644" i="1"/>
  <c r="M648" i="1"/>
  <c r="M652" i="1"/>
  <c r="M656" i="1"/>
  <c r="M660" i="1"/>
  <c r="M664" i="1"/>
  <c r="M668" i="1"/>
  <c r="M672" i="1"/>
  <c r="M676" i="1"/>
  <c r="M680" i="1"/>
  <c r="M684" i="1"/>
  <c r="M688" i="1"/>
  <c r="M692" i="1"/>
  <c r="M696" i="1"/>
  <c r="M700" i="1"/>
  <c r="M704" i="1"/>
  <c r="M708" i="1"/>
  <c r="M712" i="1"/>
  <c r="M716" i="1"/>
  <c r="M720" i="1"/>
  <c r="M724" i="1"/>
  <c r="M728" i="1"/>
  <c r="M732" i="1"/>
  <c r="M736" i="1"/>
  <c r="M740" i="1"/>
  <c r="M744" i="1"/>
  <c r="M748" i="1"/>
  <c r="M752" i="1"/>
  <c r="M756" i="1"/>
  <c r="M760" i="1"/>
  <c r="M764" i="1"/>
  <c r="M768" i="1"/>
  <c r="M772" i="1"/>
  <c r="M776" i="1"/>
  <c r="M780" i="1"/>
  <c r="M784" i="1"/>
  <c r="M788" i="1"/>
  <c r="M792" i="1"/>
  <c r="M796" i="1"/>
  <c r="M800" i="1"/>
  <c r="M804" i="1"/>
  <c r="M808" i="1"/>
  <c r="M812" i="1"/>
  <c r="M816" i="1"/>
  <c r="M820" i="1"/>
  <c r="M824" i="1"/>
  <c r="M828" i="1"/>
  <c r="M832" i="1"/>
  <c r="M836" i="1"/>
  <c r="M840" i="1"/>
  <c r="M844" i="1"/>
  <c r="M848" i="1"/>
  <c r="M852" i="1"/>
  <c r="M856" i="1"/>
  <c r="M13" i="1"/>
  <c r="M29" i="1"/>
  <c r="M45" i="1"/>
  <c r="M61" i="1"/>
  <c r="M77" i="1"/>
  <c r="M93" i="1"/>
  <c r="M113" i="1"/>
  <c r="M129" i="1"/>
  <c r="M137" i="1"/>
  <c r="M153" i="1"/>
  <c r="M177" i="1"/>
  <c r="M193" i="1"/>
  <c r="M225" i="1"/>
  <c r="M249" i="1"/>
  <c r="M273" i="1"/>
  <c r="M292" i="1"/>
  <c r="M313" i="1"/>
  <c r="M335" i="1"/>
  <c r="M345" i="1"/>
  <c r="M367" i="1"/>
  <c r="M383" i="1"/>
  <c r="M399" i="1"/>
  <c r="M420" i="1"/>
  <c r="M433" i="1"/>
  <c r="M449" i="1"/>
  <c r="M461" i="1"/>
  <c r="M473" i="1"/>
  <c r="M485" i="1"/>
  <c r="M501" i="1"/>
  <c r="M513" i="1"/>
  <c r="M521" i="1"/>
  <c r="M537" i="1"/>
  <c r="M549" i="1"/>
  <c r="M561" i="1"/>
  <c r="M573" i="1"/>
  <c r="M589" i="1"/>
  <c r="M601" i="1"/>
  <c r="M613" i="1"/>
  <c r="M625" i="1"/>
  <c r="M641" i="1"/>
  <c r="M649" i="1"/>
  <c r="M661" i="1"/>
  <c r="M17" i="1"/>
  <c r="M33" i="1"/>
  <c r="M49" i="1"/>
  <c r="M65" i="1"/>
  <c r="M81" i="1"/>
  <c r="M97" i="1"/>
  <c r="M107" i="1"/>
  <c r="M115" i="1"/>
  <c r="M123" i="1"/>
  <c r="M131" i="1"/>
  <c r="M139" i="1"/>
  <c r="M147" i="1"/>
  <c r="M155" i="1"/>
  <c r="M163" i="1"/>
  <c r="M171" i="1"/>
  <c r="M179" i="1"/>
  <c r="M187" i="1"/>
  <c r="M195" i="1"/>
  <c r="M203" i="1"/>
  <c r="M211" i="1"/>
  <c r="M219" i="1"/>
  <c r="M227" i="1"/>
  <c r="M235" i="1"/>
  <c r="M243" i="1"/>
  <c r="M251" i="1"/>
  <c r="M259" i="1"/>
  <c r="M267" i="1"/>
  <c r="M275" i="1"/>
  <c r="M283" i="1"/>
  <c r="M288" i="1"/>
  <c r="M293" i="1"/>
  <c r="M299" i="1"/>
  <c r="M304" i="1"/>
  <c r="M309" i="1"/>
  <c r="M315" i="1"/>
  <c r="M320" i="1"/>
  <c r="M325" i="1"/>
  <c r="M331" i="1"/>
  <c r="M336" i="1"/>
  <c r="M341" i="1"/>
  <c r="M347" i="1"/>
  <c r="M352" i="1"/>
  <c r="M357" i="1"/>
  <c r="M363" i="1"/>
  <c r="M368" i="1"/>
  <c r="M373" i="1"/>
  <c r="M379" i="1"/>
  <c r="M384" i="1"/>
  <c r="M389" i="1"/>
  <c r="M395" i="1"/>
  <c r="M400" i="1"/>
  <c r="M405" i="1"/>
  <c r="M411" i="1"/>
  <c r="M416" i="1"/>
  <c r="M421" i="1"/>
  <c r="M426" i="1"/>
  <c r="M430" i="1"/>
  <c r="M434" i="1"/>
  <c r="M438" i="1"/>
  <c r="M442" i="1"/>
  <c r="M446" i="1"/>
  <c r="M450" i="1"/>
  <c r="M454" i="1"/>
  <c r="M458" i="1"/>
  <c r="M462" i="1"/>
  <c r="M466" i="1"/>
  <c r="M470" i="1"/>
  <c r="M474" i="1"/>
  <c r="M478" i="1"/>
  <c r="M482" i="1"/>
  <c r="M486" i="1"/>
  <c r="M490" i="1"/>
  <c r="M494" i="1"/>
  <c r="M498" i="1"/>
  <c r="M502" i="1"/>
  <c r="M506" i="1"/>
  <c r="M510" i="1"/>
  <c r="M514" i="1"/>
  <c r="M518" i="1"/>
  <c r="M522" i="1"/>
  <c r="M526" i="1"/>
  <c r="M530" i="1"/>
  <c r="M534" i="1"/>
  <c r="M538" i="1"/>
  <c r="M542" i="1"/>
  <c r="M546" i="1"/>
  <c r="M550" i="1"/>
  <c r="M554" i="1"/>
  <c r="M558" i="1"/>
  <c r="M562" i="1"/>
  <c r="M566" i="1"/>
  <c r="M570" i="1"/>
  <c r="M574" i="1"/>
  <c r="M578" i="1"/>
  <c r="M582" i="1"/>
  <c r="M586" i="1"/>
  <c r="M590" i="1"/>
  <c r="M594" i="1"/>
  <c r="M598" i="1"/>
  <c r="M602" i="1"/>
  <c r="M606" i="1"/>
  <c r="M610" i="1"/>
  <c r="M614" i="1"/>
  <c r="M618" i="1"/>
  <c r="M622" i="1"/>
  <c r="M626" i="1"/>
  <c r="M630" i="1"/>
  <c r="M634" i="1"/>
  <c r="M638" i="1"/>
  <c r="M642" i="1"/>
  <c r="M646" i="1"/>
  <c r="M650" i="1"/>
  <c r="M654" i="1"/>
  <c r="M658" i="1"/>
  <c r="M662" i="1"/>
  <c r="M666" i="1"/>
  <c r="M670" i="1"/>
  <c r="M674" i="1"/>
  <c r="M678" i="1"/>
  <c r="M682" i="1"/>
  <c r="M686" i="1"/>
  <c r="M690" i="1"/>
  <c r="M694" i="1"/>
  <c r="M698" i="1"/>
  <c r="M702" i="1"/>
  <c r="M706" i="1"/>
  <c r="M710" i="1"/>
  <c r="M714" i="1"/>
  <c r="M718" i="1"/>
  <c r="M722" i="1"/>
  <c r="M726" i="1"/>
  <c r="M730" i="1"/>
  <c r="M734" i="1"/>
  <c r="M738" i="1"/>
  <c r="M742" i="1"/>
  <c r="M746" i="1"/>
  <c r="M750" i="1"/>
  <c r="M754" i="1"/>
  <c r="M758" i="1"/>
  <c r="M762" i="1"/>
  <c r="M766" i="1"/>
  <c r="M770" i="1"/>
  <c r="M774" i="1"/>
  <c r="M778" i="1"/>
  <c r="M782" i="1"/>
  <c r="M786" i="1"/>
  <c r="M790" i="1"/>
  <c r="M794" i="1"/>
  <c r="M798" i="1"/>
  <c r="M802" i="1"/>
  <c r="M806" i="1"/>
  <c r="M810" i="1"/>
  <c r="M814" i="1"/>
  <c r="M818" i="1"/>
  <c r="M822" i="1"/>
  <c r="M826" i="1"/>
  <c r="M830" i="1"/>
  <c r="M834" i="1"/>
  <c r="M838" i="1"/>
  <c r="M842" i="1"/>
  <c r="M846" i="1"/>
  <c r="M850" i="1"/>
  <c r="M854" i="1"/>
  <c r="M5" i="1"/>
  <c r="M451" i="1"/>
  <c r="M475" i="1"/>
  <c r="M483" i="1"/>
  <c r="M491" i="1"/>
  <c r="M499" i="1"/>
  <c r="M507" i="1"/>
  <c r="M511" i="1"/>
  <c r="M519" i="1"/>
  <c r="M523" i="1"/>
  <c r="M531" i="1"/>
  <c r="M535" i="1"/>
  <c r="M543" i="1"/>
  <c r="M551" i="1"/>
  <c r="M559" i="1"/>
  <c r="M567" i="1"/>
  <c r="M575" i="1"/>
  <c r="M583" i="1"/>
  <c r="M591" i="1"/>
  <c r="M595" i="1"/>
  <c r="M599" i="1"/>
  <c r="M607" i="1"/>
  <c r="M611" i="1"/>
  <c r="M615" i="1"/>
  <c r="M623" i="1"/>
  <c r="M627" i="1"/>
  <c r="M635" i="1"/>
  <c r="M639" i="1"/>
  <c r="M643" i="1"/>
  <c r="M651" i="1"/>
  <c r="M655" i="1"/>
  <c r="M659" i="1"/>
  <c r="M667" i="1"/>
  <c r="M675" i="1"/>
  <c r="M683" i="1"/>
  <c r="M691" i="1"/>
  <c r="M699" i="1"/>
  <c r="M707" i="1"/>
  <c r="M715" i="1"/>
  <c r="M723" i="1"/>
  <c r="M731" i="1"/>
  <c r="M739" i="1"/>
  <c r="M759" i="1"/>
  <c r="M767" i="1"/>
  <c r="M775" i="1"/>
  <c r="M783" i="1"/>
  <c r="M791" i="1"/>
  <c r="M799" i="1"/>
  <c r="M807" i="1"/>
  <c r="M815" i="1"/>
  <c r="M823" i="1"/>
  <c r="M831" i="1"/>
  <c r="M839" i="1"/>
  <c r="M847" i="1"/>
  <c r="M855" i="1"/>
  <c r="M169" i="1"/>
  <c r="M201" i="1"/>
  <c r="M217" i="1"/>
  <c r="M241" i="1"/>
  <c r="M265" i="1"/>
  <c r="M281" i="1"/>
  <c r="M297" i="1"/>
  <c r="M308" i="1"/>
  <c r="M319" i="1"/>
  <c r="M329" i="1"/>
  <c r="M351" i="1"/>
  <c r="M361" i="1"/>
  <c r="M377" i="1"/>
  <c r="M388" i="1"/>
  <c r="M404" i="1"/>
  <c r="M415" i="1"/>
  <c r="M425" i="1"/>
  <c r="M437" i="1"/>
  <c r="M445" i="1"/>
  <c r="M457" i="1"/>
  <c r="M465" i="1"/>
  <c r="M477" i="1"/>
  <c r="M489" i="1"/>
  <c r="M497" i="1"/>
  <c r="M509" i="1"/>
  <c r="M525" i="1"/>
  <c r="M533" i="1"/>
  <c r="M545" i="1"/>
  <c r="M557" i="1"/>
  <c r="M569" i="1"/>
  <c r="M577" i="1"/>
  <c r="M585" i="1"/>
  <c r="M597" i="1"/>
  <c r="M609" i="1"/>
  <c r="M617" i="1"/>
  <c r="M629" i="1"/>
  <c r="M637" i="1"/>
  <c r="M645" i="1"/>
  <c r="M657" i="1"/>
  <c r="M665" i="1"/>
  <c r="M669" i="1"/>
  <c r="M685" i="1"/>
  <c r="M701" i="1"/>
  <c r="M717" i="1"/>
  <c r="M733" i="1"/>
  <c r="M749" i="1"/>
  <c r="M765" i="1"/>
  <c r="M781" i="1"/>
  <c r="M797" i="1"/>
  <c r="M813" i="1"/>
  <c r="M829" i="1"/>
  <c r="M845" i="1"/>
  <c r="M709" i="1"/>
  <c r="M757" i="1"/>
  <c r="M789" i="1"/>
  <c r="M837" i="1"/>
  <c r="M673" i="1"/>
  <c r="M689" i="1"/>
  <c r="M705" i="1"/>
  <c r="M721" i="1"/>
  <c r="M737" i="1"/>
  <c r="M753" i="1"/>
  <c r="M769" i="1"/>
  <c r="M785" i="1"/>
  <c r="M801" i="1"/>
  <c r="M817" i="1"/>
  <c r="M833" i="1"/>
  <c r="M849" i="1"/>
  <c r="M693" i="1"/>
  <c r="M741" i="1"/>
  <c r="M805" i="1"/>
  <c r="M681" i="1"/>
  <c r="M697" i="1"/>
  <c r="M713" i="1"/>
  <c r="M729" i="1"/>
  <c r="M745" i="1"/>
  <c r="M761" i="1"/>
  <c r="M777" i="1"/>
  <c r="M793" i="1"/>
  <c r="M809" i="1"/>
  <c r="M825" i="1"/>
  <c r="M841" i="1"/>
  <c r="M857" i="1"/>
  <c r="M677" i="1"/>
  <c r="M725" i="1"/>
  <c r="M773" i="1"/>
  <c r="M821" i="1"/>
  <c r="M853" i="1"/>
  <c r="E9" i="1"/>
  <c r="E13" i="1"/>
  <c r="E17" i="1"/>
  <c r="E21" i="1"/>
  <c r="E25" i="1"/>
  <c r="E29" i="1"/>
  <c r="E33" i="1"/>
  <c r="E37" i="1"/>
  <c r="E41" i="1"/>
  <c r="E45" i="1"/>
  <c r="E49" i="1"/>
  <c r="E53" i="1"/>
  <c r="E57" i="1"/>
  <c r="E61" i="1"/>
  <c r="E65" i="1"/>
  <c r="E69" i="1"/>
  <c r="E73" i="1"/>
  <c r="E77" i="1"/>
  <c r="E81" i="1"/>
  <c r="E85" i="1"/>
  <c r="E89" i="1"/>
  <c r="E93" i="1"/>
  <c r="E97" i="1"/>
  <c r="E101" i="1"/>
  <c r="E105" i="1"/>
  <c r="E109" i="1"/>
  <c r="E113" i="1"/>
  <c r="E117" i="1"/>
  <c r="E121" i="1"/>
  <c r="E125" i="1"/>
  <c r="E129" i="1"/>
  <c r="E133" i="1"/>
  <c r="E137" i="1"/>
  <c r="E141" i="1"/>
  <c r="E145" i="1"/>
  <c r="E149" i="1"/>
  <c r="E153" i="1"/>
  <c r="E157" i="1"/>
  <c r="E161" i="1"/>
  <c r="E165" i="1"/>
  <c r="E169" i="1"/>
  <c r="E173" i="1"/>
  <c r="E177" i="1"/>
  <c r="E181" i="1"/>
  <c r="E185" i="1"/>
  <c r="E189" i="1"/>
  <c r="E193" i="1"/>
  <c r="E197" i="1"/>
  <c r="E201" i="1"/>
  <c r="E205" i="1"/>
  <c r="E209" i="1"/>
  <c r="E213" i="1"/>
  <c r="E217" i="1"/>
  <c r="E221" i="1"/>
  <c r="E225" i="1"/>
  <c r="E229" i="1"/>
  <c r="E233" i="1"/>
  <c r="E237" i="1"/>
  <c r="E241" i="1"/>
  <c r="E245" i="1"/>
  <c r="E249" i="1"/>
  <c r="E253" i="1"/>
  <c r="E257" i="1"/>
  <c r="E261" i="1"/>
  <c r="E265" i="1"/>
  <c r="E269" i="1"/>
  <c r="E273" i="1"/>
  <c r="E277" i="1"/>
  <c r="E281" i="1"/>
  <c r="E285" i="1"/>
  <c r="E289" i="1"/>
  <c r="E293" i="1"/>
  <c r="E297" i="1"/>
  <c r="E301" i="1"/>
  <c r="E305" i="1"/>
  <c r="E309" i="1"/>
  <c r="E313" i="1"/>
  <c r="E317" i="1"/>
  <c r="E321" i="1"/>
  <c r="E325" i="1"/>
  <c r="E329" i="1"/>
  <c r="E333" i="1"/>
  <c r="E337" i="1"/>
  <c r="E341" i="1"/>
  <c r="E345" i="1"/>
  <c r="E6" i="1"/>
  <c r="E10" i="1"/>
  <c r="E14" i="1"/>
  <c r="E18" i="1"/>
  <c r="E22" i="1"/>
  <c r="E26" i="1"/>
  <c r="E30" i="1"/>
  <c r="E34" i="1"/>
  <c r="E38" i="1"/>
  <c r="E42" i="1"/>
  <c r="E46" i="1"/>
  <c r="E50" i="1"/>
  <c r="E54" i="1"/>
  <c r="E58" i="1"/>
  <c r="E62" i="1"/>
  <c r="E66" i="1"/>
  <c r="E70" i="1"/>
  <c r="E74" i="1"/>
  <c r="E78" i="1"/>
  <c r="E82" i="1"/>
  <c r="E86" i="1"/>
  <c r="E90" i="1"/>
  <c r="E94" i="1"/>
  <c r="E98" i="1"/>
  <c r="E102" i="1"/>
  <c r="E106" i="1"/>
  <c r="E110" i="1"/>
  <c r="E114" i="1"/>
  <c r="E118" i="1"/>
  <c r="E122" i="1"/>
  <c r="E126" i="1"/>
  <c r="E130" i="1"/>
  <c r="E134" i="1"/>
  <c r="E138" i="1"/>
  <c r="E142" i="1"/>
  <c r="E146" i="1"/>
  <c r="E150" i="1"/>
  <c r="E154" i="1"/>
  <c r="E158" i="1"/>
  <c r="E162" i="1"/>
  <c r="E166" i="1"/>
  <c r="E170" i="1"/>
  <c r="E174" i="1"/>
  <c r="E178" i="1"/>
  <c r="E182" i="1"/>
  <c r="E186" i="1"/>
  <c r="E190" i="1"/>
  <c r="E194" i="1"/>
  <c r="E198" i="1"/>
  <c r="E202" i="1"/>
  <c r="E206" i="1"/>
  <c r="E210" i="1"/>
  <c r="E214" i="1"/>
  <c r="E218" i="1"/>
  <c r="E222" i="1"/>
  <c r="E226" i="1"/>
  <c r="E230" i="1"/>
  <c r="E234" i="1"/>
  <c r="E238" i="1"/>
  <c r="E242" i="1"/>
  <c r="E246" i="1"/>
  <c r="E250" i="1"/>
  <c r="E254" i="1"/>
  <c r="E258" i="1"/>
  <c r="E262" i="1"/>
  <c r="E266" i="1"/>
  <c r="E270" i="1"/>
  <c r="E274" i="1"/>
  <c r="E278" i="1"/>
  <c r="E282" i="1"/>
  <c r="E286" i="1"/>
  <c r="E290" i="1"/>
  <c r="E294" i="1"/>
  <c r="E298" i="1"/>
  <c r="E302" i="1"/>
  <c r="E306" i="1"/>
  <c r="E310" i="1"/>
  <c r="E314" i="1"/>
  <c r="E318" i="1"/>
  <c r="E322" i="1"/>
  <c r="E326" i="1"/>
  <c r="E330" i="1"/>
  <c r="E334" i="1"/>
  <c r="E338" i="1"/>
  <c r="E342" i="1"/>
  <c r="E7" i="1"/>
  <c r="E11" i="1"/>
  <c r="E15" i="1"/>
  <c r="E19" i="1"/>
  <c r="E23" i="1"/>
  <c r="E27" i="1"/>
  <c r="E31" i="1"/>
  <c r="E35" i="1"/>
  <c r="E39" i="1"/>
  <c r="E43" i="1"/>
  <c r="E47" i="1"/>
  <c r="E51" i="1"/>
  <c r="E55" i="1"/>
  <c r="E59" i="1"/>
  <c r="E63" i="1"/>
  <c r="E67" i="1"/>
  <c r="E71" i="1"/>
  <c r="E75" i="1"/>
  <c r="E79" i="1"/>
  <c r="E83" i="1"/>
  <c r="E87" i="1"/>
  <c r="E91" i="1"/>
  <c r="E95" i="1"/>
  <c r="E99" i="1"/>
  <c r="E103" i="1"/>
  <c r="E107" i="1"/>
  <c r="E111" i="1"/>
  <c r="E115" i="1"/>
  <c r="E119" i="1"/>
  <c r="E123" i="1"/>
  <c r="E127" i="1"/>
  <c r="E131" i="1"/>
  <c r="E135" i="1"/>
  <c r="E139" i="1"/>
  <c r="E143" i="1"/>
  <c r="E147" i="1"/>
  <c r="E151" i="1"/>
  <c r="E155" i="1"/>
  <c r="E159" i="1"/>
  <c r="E163" i="1"/>
  <c r="E167" i="1"/>
  <c r="E171" i="1"/>
  <c r="E175" i="1"/>
  <c r="E179" i="1"/>
  <c r="E183" i="1"/>
  <c r="E187" i="1"/>
  <c r="E191" i="1"/>
  <c r="E195" i="1"/>
  <c r="E199" i="1"/>
  <c r="E203" i="1"/>
  <c r="E207" i="1"/>
  <c r="E211" i="1"/>
  <c r="E215" i="1"/>
  <c r="E219" i="1"/>
  <c r="E223" i="1"/>
  <c r="E227" i="1"/>
  <c r="E231" i="1"/>
  <c r="E235" i="1"/>
  <c r="E239" i="1"/>
  <c r="E243" i="1"/>
  <c r="E247" i="1"/>
  <c r="E251" i="1"/>
  <c r="E255" i="1"/>
  <c r="E259" i="1"/>
  <c r="E263" i="1"/>
  <c r="E267" i="1"/>
  <c r="E271" i="1"/>
  <c r="E275" i="1"/>
  <c r="E279" i="1"/>
  <c r="E283" i="1"/>
  <c r="E287" i="1"/>
  <c r="E291" i="1"/>
  <c r="E295" i="1"/>
  <c r="E299" i="1"/>
  <c r="E303" i="1"/>
  <c r="E307" i="1"/>
  <c r="E311" i="1"/>
  <c r="E315" i="1"/>
  <c r="E319" i="1"/>
  <c r="E323" i="1"/>
  <c r="E327" i="1"/>
  <c r="E331" i="1"/>
  <c r="E335" i="1"/>
  <c r="E339" i="1"/>
  <c r="E343" i="1"/>
  <c r="E20" i="1"/>
  <c r="E36" i="1"/>
  <c r="E52" i="1"/>
  <c r="E68" i="1"/>
  <c r="E84" i="1"/>
  <c r="E100" i="1"/>
  <c r="E116" i="1"/>
  <c r="E132" i="1"/>
  <c r="E148" i="1"/>
  <c r="E164" i="1"/>
  <c r="E180" i="1"/>
  <c r="E196" i="1"/>
  <c r="E212" i="1"/>
  <c r="E228" i="1"/>
  <c r="E244" i="1"/>
  <c r="E260" i="1"/>
  <c r="E276" i="1"/>
  <c r="E292" i="1"/>
  <c r="E308" i="1"/>
  <c r="E324" i="1"/>
  <c r="E340" i="1"/>
  <c r="E348" i="1"/>
  <c r="E352" i="1"/>
  <c r="E356" i="1"/>
  <c r="E360" i="1"/>
  <c r="E364" i="1"/>
  <c r="E368" i="1"/>
  <c r="E372" i="1"/>
  <c r="E376" i="1"/>
  <c r="E380" i="1"/>
  <c r="E384" i="1"/>
  <c r="E388" i="1"/>
  <c r="E392" i="1"/>
  <c r="E396" i="1"/>
  <c r="E400" i="1"/>
  <c r="E404" i="1"/>
  <c r="E408" i="1"/>
  <c r="E412" i="1"/>
  <c r="E416" i="1"/>
  <c r="E420" i="1"/>
  <c r="E424" i="1"/>
  <c r="E428" i="1"/>
  <c r="E432" i="1"/>
  <c r="E436" i="1"/>
  <c r="E440" i="1"/>
  <c r="E444" i="1"/>
  <c r="E448" i="1"/>
  <c r="E452" i="1"/>
  <c r="E456" i="1"/>
  <c r="E460" i="1"/>
  <c r="E464" i="1"/>
  <c r="E468" i="1"/>
  <c r="E472" i="1"/>
  <c r="E476" i="1"/>
  <c r="E480" i="1"/>
  <c r="E484" i="1"/>
  <c r="E488" i="1"/>
  <c r="E492" i="1"/>
  <c r="E496" i="1"/>
  <c r="E500" i="1"/>
  <c r="E504" i="1"/>
  <c r="E508" i="1"/>
  <c r="E512" i="1"/>
  <c r="E516" i="1"/>
  <c r="E520" i="1"/>
  <c r="E524" i="1"/>
  <c r="E528" i="1"/>
  <c r="E8" i="1"/>
  <c r="E24" i="1"/>
  <c r="E40" i="1"/>
  <c r="E56" i="1"/>
  <c r="E72" i="1"/>
  <c r="E88" i="1"/>
  <c r="E104" i="1"/>
  <c r="E120" i="1"/>
  <c r="E136" i="1"/>
  <c r="E152" i="1"/>
  <c r="E168" i="1"/>
  <c r="E184" i="1"/>
  <c r="E200" i="1"/>
  <c r="E216" i="1"/>
  <c r="E232" i="1"/>
  <c r="E248" i="1"/>
  <c r="E264" i="1"/>
  <c r="E280" i="1"/>
  <c r="E296" i="1"/>
  <c r="E312" i="1"/>
  <c r="E328" i="1"/>
  <c r="E344" i="1"/>
  <c r="E349" i="1"/>
  <c r="E353" i="1"/>
  <c r="E357" i="1"/>
  <c r="E361" i="1"/>
  <c r="E365" i="1"/>
  <c r="E369" i="1"/>
  <c r="E373" i="1"/>
  <c r="E377" i="1"/>
  <c r="E381" i="1"/>
  <c r="E385" i="1"/>
  <c r="E389" i="1"/>
  <c r="E393" i="1"/>
  <c r="E397" i="1"/>
  <c r="E401" i="1"/>
  <c r="E405" i="1"/>
  <c r="E409" i="1"/>
  <c r="E413" i="1"/>
  <c r="E417" i="1"/>
  <c r="E421" i="1"/>
  <c r="E425" i="1"/>
  <c r="E429" i="1"/>
  <c r="E433" i="1"/>
  <c r="E437" i="1"/>
  <c r="E441" i="1"/>
  <c r="E445" i="1"/>
  <c r="E449" i="1"/>
  <c r="E453" i="1"/>
  <c r="E457" i="1"/>
  <c r="E461" i="1"/>
  <c r="E465" i="1"/>
  <c r="E469" i="1"/>
  <c r="E473" i="1"/>
  <c r="E477" i="1"/>
  <c r="E481" i="1"/>
  <c r="E485" i="1"/>
  <c r="E489" i="1"/>
  <c r="E493" i="1"/>
  <c r="E497" i="1"/>
  <c r="E501" i="1"/>
  <c r="E505" i="1"/>
  <c r="E509" i="1"/>
  <c r="E513" i="1"/>
  <c r="E517" i="1"/>
  <c r="E521" i="1"/>
  <c r="E525" i="1"/>
  <c r="E529" i="1"/>
  <c r="E533" i="1"/>
  <c r="E537" i="1"/>
  <c r="E12" i="1"/>
  <c r="E28" i="1"/>
  <c r="E44" i="1"/>
  <c r="E60" i="1"/>
  <c r="E76" i="1"/>
  <c r="E92" i="1"/>
  <c r="E108" i="1"/>
  <c r="E124" i="1"/>
  <c r="E140" i="1"/>
  <c r="E156" i="1"/>
  <c r="E172" i="1"/>
  <c r="E188" i="1"/>
  <c r="E204" i="1"/>
  <c r="E220" i="1"/>
  <c r="E236" i="1"/>
  <c r="E252" i="1"/>
  <c r="E268" i="1"/>
  <c r="E284" i="1"/>
  <c r="E300" i="1"/>
  <c r="E316" i="1"/>
  <c r="E332" i="1"/>
  <c r="E346" i="1"/>
  <c r="E350" i="1"/>
  <c r="E354" i="1"/>
  <c r="E358" i="1"/>
  <c r="E362" i="1"/>
  <c r="E366" i="1"/>
  <c r="E370" i="1"/>
  <c r="E374" i="1"/>
  <c r="E378" i="1"/>
  <c r="E382" i="1"/>
  <c r="E386" i="1"/>
  <c r="E390" i="1"/>
  <c r="E394" i="1"/>
  <c r="E398" i="1"/>
  <c r="E402" i="1"/>
  <c r="E406" i="1"/>
  <c r="E410" i="1"/>
  <c r="E414" i="1"/>
  <c r="E418" i="1"/>
  <c r="E422" i="1"/>
  <c r="E426" i="1"/>
  <c r="E430" i="1"/>
  <c r="E434" i="1"/>
  <c r="E438" i="1"/>
  <c r="E442" i="1"/>
  <c r="E446" i="1"/>
  <c r="E450" i="1"/>
  <c r="E454" i="1"/>
  <c r="E458" i="1"/>
  <c r="E462" i="1"/>
  <c r="E466" i="1"/>
  <c r="E470" i="1"/>
  <c r="E474" i="1"/>
  <c r="E478" i="1"/>
  <c r="E482" i="1"/>
  <c r="E486" i="1"/>
  <c r="E490" i="1"/>
  <c r="E494" i="1"/>
  <c r="E498" i="1"/>
  <c r="E502" i="1"/>
  <c r="E506" i="1"/>
  <c r="E510" i="1"/>
  <c r="E514" i="1"/>
  <c r="E518" i="1"/>
  <c r="E522" i="1"/>
  <c r="E526" i="1"/>
  <c r="E530" i="1"/>
  <c r="E534" i="1"/>
  <c r="E538" i="1"/>
  <c r="E542" i="1"/>
  <c r="E546" i="1"/>
  <c r="E550" i="1"/>
  <c r="E554" i="1"/>
  <c r="E558" i="1"/>
  <c r="E562" i="1"/>
  <c r="E566" i="1"/>
  <c r="E570" i="1"/>
  <c r="E574" i="1"/>
  <c r="E578" i="1"/>
  <c r="E582" i="1"/>
  <c r="E586" i="1"/>
  <c r="E590" i="1"/>
  <c r="E594" i="1"/>
  <c r="E598" i="1"/>
  <c r="E602" i="1"/>
  <c r="E606" i="1"/>
  <c r="E610" i="1"/>
  <c r="E614" i="1"/>
  <c r="E618" i="1"/>
  <c r="E622" i="1"/>
  <c r="E626" i="1"/>
  <c r="E630" i="1"/>
  <c r="E634" i="1"/>
  <c r="E638" i="1"/>
  <c r="E642" i="1"/>
  <c r="E646" i="1"/>
  <c r="E650" i="1"/>
  <c r="E654" i="1"/>
  <c r="E658" i="1"/>
  <c r="E662" i="1"/>
  <c r="E666" i="1"/>
  <c r="E670" i="1"/>
  <c r="E674" i="1"/>
  <c r="E678" i="1"/>
  <c r="E682" i="1"/>
  <c r="E686" i="1"/>
  <c r="E690" i="1"/>
  <c r="E694" i="1"/>
  <c r="E698" i="1"/>
  <c r="E702" i="1"/>
  <c r="E706" i="1"/>
  <c r="E710" i="1"/>
  <c r="E714" i="1"/>
  <c r="E718" i="1"/>
  <c r="E722" i="1"/>
  <c r="E726" i="1"/>
  <c r="E730" i="1"/>
  <c r="E734" i="1"/>
  <c r="E738" i="1"/>
  <c r="E742" i="1"/>
  <c r="E746" i="1"/>
  <c r="E750" i="1"/>
  <c r="E754" i="1"/>
  <c r="E758" i="1"/>
  <c r="E762" i="1"/>
  <c r="E766" i="1"/>
  <c r="Q766" i="1" s="1"/>
  <c r="E770" i="1"/>
  <c r="E774" i="1"/>
  <c r="E778" i="1"/>
  <c r="E782" i="1"/>
  <c r="E786" i="1"/>
  <c r="E790" i="1"/>
  <c r="E794" i="1"/>
  <c r="E798" i="1"/>
  <c r="E802" i="1"/>
  <c r="E806" i="1"/>
  <c r="E810" i="1"/>
  <c r="E814" i="1"/>
  <c r="E818" i="1"/>
  <c r="E822" i="1"/>
  <c r="E826" i="1"/>
  <c r="E830" i="1"/>
  <c r="E834" i="1"/>
  <c r="E838" i="1"/>
  <c r="E842" i="1"/>
  <c r="E846" i="1"/>
  <c r="E850" i="1"/>
  <c r="E854" i="1"/>
  <c r="E5" i="1"/>
  <c r="E16" i="1"/>
  <c r="E32" i="1"/>
  <c r="E48" i="1"/>
  <c r="E64" i="1"/>
  <c r="E80" i="1"/>
  <c r="E96" i="1"/>
  <c r="E112" i="1"/>
  <c r="E128" i="1"/>
  <c r="E144" i="1"/>
  <c r="E160" i="1"/>
  <c r="E176" i="1"/>
  <c r="E192" i="1"/>
  <c r="E208" i="1"/>
  <c r="E224" i="1"/>
  <c r="E240" i="1"/>
  <c r="E256" i="1"/>
  <c r="E272" i="1"/>
  <c r="E288" i="1"/>
  <c r="E304" i="1"/>
  <c r="E320" i="1"/>
  <c r="E355" i="1"/>
  <c r="E371" i="1"/>
  <c r="E387" i="1"/>
  <c r="E403" i="1"/>
  <c r="E419" i="1"/>
  <c r="E435" i="1"/>
  <c r="E451" i="1"/>
  <c r="E467" i="1"/>
  <c r="E483" i="1"/>
  <c r="E499" i="1"/>
  <c r="E515" i="1"/>
  <c r="E531" i="1"/>
  <c r="E539" i="1"/>
  <c r="E544" i="1"/>
  <c r="E549" i="1"/>
  <c r="E555" i="1"/>
  <c r="E560" i="1"/>
  <c r="E565" i="1"/>
  <c r="E571" i="1"/>
  <c r="E576" i="1"/>
  <c r="E581" i="1"/>
  <c r="E587" i="1"/>
  <c r="E592" i="1"/>
  <c r="E597" i="1"/>
  <c r="E603" i="1"/>
  <c r="E608" i="1"/>
  <c r="E613" i="1"/>
  <c r="E619" i="1"/>
  <c r="E624" i="1"/>
  <c r="E629" i="1"/>
  <c r="E635" i="1"/>
  <c r="E640" i="1"/>
  <c r="E645" i="1"/>
  <c r="E651" i="1"/>
  <c r="E656" i="1"/>
  <c r="E661" i="1"/>
  <c r="E667" i="1"/>
  <c r="E672" i="1"/>
  <c r="E677" i="1"/>
  <c r="E683" i="1"/>
  <c r="E688" i="1"/>
  <c r="E693" i="1"/>
  <c r="E699" i="1"/>
  <c r="E704" i="1"/>
  <c r="E709" i="1"/>
  <c r="E715" i="1"/>
  <c r="E725" i="1"/>
  <c r="E731" i="1"/>
  <c r="E736" i="1"/>
  <c r="E741" i="1"/>
  <c r="E747" i="1"/>
  <c r="E752" i="1"/>
  <c r="E757" i="1"/>
  <c r="E763" i="1"/>
  <c r="E768" i="1"/>
  <c r="E773" i="1"/>
  <c r="E779" i="1"/>
  <c r="E784" i="1"/>
  <c r="E789" i="1"/>
  <c r="E800" i="1"/>
  <c r="E805" i="1"/>
  <c r="E821" i="1"/>
  <c r="E832" i="1"/>
  <c r="E837" i="1"/>
  <c r="E843" i="1"/>
  <c r="E848" i="1"/>
  <c r="E853" i="1"/>
  <c r="E336" i="1"/>
  <c r="E359" i="1"/>
  <c r="E375" i="1"/>
  <c r="E391" i="1"/>
  <c r="E407" i="1"/>
  <c r="E423" i="1"/>
  <c r="E439" i="1"/>
  <c r="E455" i="1"/>
  <c r="E471" i="1"/>
  <c r="E487" i="1"/>
  <c r="E503" i="1"/>
  <c r="E519" i="1"/>
  <c r="E532" i="1"/>
  <c r="E540" i="1"/>
  <c r="E545" i="1"/>
  <c r="E551" i="1"/>
  <c r="E556" i="1"/>
  <c r="E561" i="1"/>
  <c r="E567" i="1"/>
  <c r="E572" i="1"/>
  <c r="E577" i="1"/>
  <c r="E583" i="1"/>
  <c r="E588" i="1"/>
  <c r="E593" i="1"/>
  <c r="E599" i="1"/>
  <c r="E604" i="1"/>
  <c r="E609" i="1"/>
  <c r="E615" i="1"/>
  <c r="E620" i="1"/>
  <c r="E625" i="1"/>
  <c r="E631" i="1"/>
  <c r="E636" i="1"/>
  <c r="E641" i="1"/>
  <c r="E647" i="1"/>
  <c r="E652" i="1"/>
  <c r="E657" i="1"/>
  <c r="E663" i="1"/>
  <c r="E668" i="1"/>
  <c r="E673" i="1"/>
  <c r="E679" i="1"/>
  <c r="E684" i="1"/>
  <c r="E689" i="1"/>
  <c r="E695" i="1"/>
  <c r="E700" i="1"/>
  <c r="E705" i="1"/>
  <c r="E711" i="1"/>
  <c r="E716" i="1"/>
  <c r="E721" i="1"/>
  <c r="E727" i="1"/>
  <c r="E732" i="1"/>
  <c r="E737" i="1"/>
  <c r="E743" i="1"/>
  <c r="E748" i="1"/>
  <c r="E753" i="1"/>
  <c r="E759" i="1"/>
  <c r="E764" i="1"/>
  <c r="E769" i="1"/>
  <c r="E775" i="1"/>
  <c r="E780" i="1"/>
  <c r="E785" i="1"/>
  <c r="E791" i="1"/>
  <c r="E796" i="1"/>
  <c r="E801" i="1"/>
  <c r="E807" i="1"/>
  <c r="E812" i="1"/>
  <c r="E817" i="1"/>
  <c r="E823" i="1"/>
  <c r="E828" i="1"/>
  <c r="E833" i="1"/>
  <c r="E839" i="1"/>
  <c r="E844" i="1"/>
  <c r="E849" i="1"/>
  <c r="E855" i="1"/>
  <c r="E347" i="1"/>
  <c r="E363" i="1"/>
  <c r="E379" i="1"/>
  <c r="E395" i="1"/>
  <c r="E411" i="1"/>
  <c r="E427" i="1"/>
  <c r="E443" i="1"/>
  <c r="E459" i="1"/>
  <c r="E475" i="1"/>
  <c r="E491" i="1"/>
  <c r="E507" i="1"/>
  <c r="E523" i="1"/>
  <c r="E535" i="1"/>
  <c r="E541" i="1"/>
  <c r="E547" i="1"/>
  <c r="E552" i="1"/>
  <c r="E557" i="1"/>
  <c r="E563" i="1"/>
  <c r="E568" i="1"/>
  <c r="E573" i="1"/>
  <c r="E579" i="1"/>
  <c r="E584" i="1"/>
  <c r="E589" i="1"/>
  <c r="E595" i="1"/>
  <c r="E600" i="1"/>
  <c r="E605" i="1"/>
  <c r="E611" i="1"/>
  <c r="E616" i="1"/>
  <c r="E621" i="1"/>
  <c r="E627" i="1"/>
  <c r="E632" i="1"/>
  <c r="E637" i="1"/>
  <c r="E643" i="1"/>
  <c r="E648" i="1"/>
  <c r="E653" i="1"/>
  <c r="E659" i="1"/>
  <c r="E664" i="1"/>
  <c r="E669" i="1"/>
  <c r="E675" i="1"/>
  <c r="E680" i="1"/>
  <c r="E685" i="1"/>
  <c r="E691" i="1"/>
  <c r="E696" i="1"/>
  <c r="E701" i="1"/>
  <c r="E707" i="1"/>
  <c r="E712" i="1"/>
  <c r="E717" i="1"/>
  <c r="E723" i="1"/>
  <c r="E728" i="1"/>
  <c r="E733" i="1"/>
  <c r="E739" i="1"/>
  <c r="E744" i="1"/>
  <c r="E749" i="1"/>
  <c r="E755" i="1"/>
  <c r="E760" i="1"/>
  <c r="E765" i="1"/>
  <c r="E771" i="1"/>
  <c r="E776" i="1"/>
  <c r="E781" i="1"/>
  <c r="E787" i="1"/>
  <c r="E792" i="1"/>
  <c r="E797" i="1"/>
  <c r="E803" i="1"/>
  <c r="E808" i="1"/>
  <c r="E813" i="1"/>
  <c r="E819" i="1"/>
  <c r="E824" i="1"/>
  <c r="E829" i="1"/>
  <c r="E835" i="1"/>
  <c r="E840" i="1"/>
  <c r="E845" i="1"/>
  <c r="E851" i="1"/>
  <c r="E856" i="1"/>
  <c r="E351" i="1"/>
  <c r="E367" i="1"/>
  <c r="E383" i="1"/>
  <c r="E399" i="1"/>
  <c r="E415" i="1"/>
  <c r="E431" i="1"/>
  <c r="E447" i="1"/>
  <c r="E463" i="1"/>
  <c r="E479" i="1"/>
  <c r="E495" i="1"/>
  <c r="E511" i="1"/>
  <c r="E527" i="1"/>
  <c r="E536" i="1"/>
  <c r="E543" i="1"/>
  <c r="E548" i="1"/>
  <c r="E553" i="1"/>
  <c r="E559" i="1"/>
  <c r="E564" i="1"/>
  <c r="E569" i="1"/>
  <c r="E575" i="1"/>
  <c r="E580" i="1"/>
  <c r="E585" i="1"/>
  <c r="E591" i="1"/>
  <c r="E596" i="1"/>
  <c r="E601" i="1"/>
  <c r="E607" i="1"/>
  <c r="E612" i="1"/>
  <c r="E617" i="1"/>
  <c r="E623" i="1"/>
  <c r="E628" i="1"/>
  <c r="E633" i="1"/>
  <c r="E639" i="1"/>
  <c r="E644" i="1"/>
  <c r="E649" i="1"/>
  <c r="E655" i="1"/>
  <c r="E660" i="1"/>
  <c r="E665" i="1"/>
  <c r="E671" i="1"/>
  <c r="E676" i="1"/>
  <c r="E681" i="1"/>
  <c r="E687" i="1"/>
  <c r="E692" i="1"/>
  <c r="E697" i="1"/>
  <c r="E703" i="1"/>
  <c r="E708" i="1"/>
  <c r="E713" i="1"/>
  <c r="E719" i="1"/>
  <c r="E724" i="1"/>
  <c r="E729" i="1"/>
  <c r="E735" i="1"/>
  <c r="E740" i="1"/>
  <c r="E745" i="1"/>
  <c r="E751" i="1"/>
  <c r="E756" i="1"/>
  <c r="E761" i="1"/>
  <c r="E767" i="1"/>
  <c r="E772" i="1"/>
  <c r="E777" i="1"/>
  <c r="E783" i="1"/>
  <c r="E788" i="1"/>
  <c r="E793" i="1"/>
  <c r="E799" i="1"/>
  <c r="E804" i="1"/>
  <c r="E809" i="1"/>
  <c r="E815" i="1"/>
  <c r="E820" i="1"/>
  <c r="E825" i="1"/>
  <c r="E831" i="1"/>
  <c r="E836" i="1"/>
  <c r="E841" i="1"/>
  <c r="E847" i="1"/>
  <c r="E852" i="1"/>
  <c r="E857" i="1"/>
  <c r="E720" i="1"/>
  <c r="E795" i="1"/>
  <c r="E811" i="1"/>
  <c r="E816" i="1"/>
  <c r="E827" i="1"/>
  <c r="N67" i="3"/>
  <c r="N323" i="3"/>
  <c r="N240" i="3"/>
  <c r="N157" i="3"/>
  <c r="N266" i="3"/>
  <c r="N582" i="3"/>
  <c r="N838" i="3"/>
  <c r="N495" i="3"/>
  <c r="N464" i="3"/>
  <c r="N683" i="3"/>
  <c r="N620" i="3"/>
  <c r="N557" i="3"/>
  <c r="N607" i="3"/>
  <c r="N857" i="3"/>
  <c r="N643" i="3"/>
  <c r="N548" i="3"/>
  <c r="N195" i="3"/>
  <c r="N112" i="3"/>
  <c r="N29" i="3"/>
  <c r="N285" i="3"/>
  <c r="N454" i="3"/>
  <c r="N710" i="3"/>
  <c r="N367" i="3"/>
  <c r="N306" i="3"/>
  <c r="N441" i="3"/>
  <c r="N853" i="3"/>
  <c r="N791" i="3"/>
  <c r="N728" i="3"/>
  <c r="N373" i="3"/>
  <c r="N259" i="3"/>
  <c r="N176" i="3"/>
  <c r="N93" i="3"/>
  <c r="N518" i="3"/>
  <c r="N431" i="3"/>
  <c r="N597" i="3"/>
  <c r="N246" i="3"/>
  <c r="N831" i="3"/>
  <c r="N131" i="3"/>
  <c r="N48" i="3"/>
  <c r="N304" i="3"/>
  <c r="N221" i="3"/>
  <c r="N390" i="3"/>
  <c r="N646" i="3"/>
  <c r="N174" i="3"/>
  <c r="N50" i="3"/>
  <c r="N528" i="3"/>
  <c r="N768" i="3"/>
  <c r="N705" i="3"/>
  <c r="N10" i="3"/>
  <c r="N774" i="3"/>
  <c r="N400" i="3"/>
  <c r="N509" i="3"/>
  <c r="N813" i="3"/>
  <c r="N832" i="3"/>
  <c r="N769" i="3"/>
  <c r="N707" i="3"/>
  <c r="N804" i="3"/>
  <c r="N7" i="3"/>
  <c r="L9" i="3"/>
  <c r="L13" i="3"/>
  <c r="L17" i="3"/>
  <c r="L21" i="3"/>
  <c r="L25" i="3"/>
  <c r="L29" i="3"/>
  <c r="L33" i="3"/>
  <c r="L37" i="3"/>
  <c r="L41" i="3"/>
  <c r="L45" i="3"/>
  <c r="L49" i="3"/>
  <c r="L53" i="3"/>
  <c r="L57" i="3"/>
  <c r="L61" i="3"/>
  <c r="L65" i="3"/>
  <c r="L69" i="3"/>
  <c r="L73" i="3"/>
  <c r="L77" i="3"/>
  <c r="L81" i="3"/>
  <c r="L85" i="3"/>
  <c r="L6" i="3"/>
  <c r="L11" i="3"/>
  <c r="L16" i="3"/>
  <c r="L22" i="3"/>
  <c r="L27" i="3"/>
  <c r="L32" i="3"/>
  <c r="L38" i="3"/>
  <c r="L7" i="3"/>
  <c r="L12" i="3"/>
  <c r="L18" i="3"/>
  <c r="L23" i="3"/>
  <c r="L28" i="3"/>
  <c r="L34" i="3"/>
  <c r="L39" i="3"/>
  <c r="L8" i="3"/>
  <c r="L14" i="3"/>
  <c r="L19" i="3"/>
  <c r="L24" i="3"/>
  <c r="L30" i="3"/>
  <c r="L35" i="3"/>
  <c r="L40" i="3"/>
  <c r="L46" i="3"/>
  <c r="L51" i="3"/>
  <c r="L10" i="3"/>
  <c r="L31" i="3"/>
  <c r="L44" i="3"/>
  <c r="L52" i="3"/>
  <c r="L58" i="3"/>
  <c r="L63" i="3"/>
  <c r="L68" i="3"/>
  <c r="L74" i="3"/>
  <c r="L79" i="3"/>
  <c r="L84" i="3"/>
  <c r="L89" i="3"/>
  <c r="L93" i="3"/>
  <c r="L97" i="3"/>
  <c r="L101" i="3"/>
  <c r="L105" i="3"/>
  <c r="L109" i="3"/>
  <c r="L113" i="3"/>
  <c r="L117" i="3"/>
  <c r="L121" i="3"/>
  <c r="L125" i="3"/>
  <c r="L129" i="3"/>
  <c r="L133" i="3"/>
  <c r="L137" i="3"/>
  <c r="L141" i="3"/>
  <c r="L145" i="3"/>
  <c r="L149" i="3"/>
  <c r="L153" i="3"/>
  <c r="L157" i="3"/>
  <c r="L161" i="3"/>
  <c r="L165" i="3"/>
  <c r="L169" i="3"/>
  <c r="L173" i="3"/>
  <c r="L177" i="3"/>
  <c r="L181" i="3"/>
  <c r="L185" i="3"/>
  <c r="L189" i="3"/>
  <c r="L193" i="3"/>
  <c r="L197" i="3"/>
  <c r="L201" i="3"/>
  <c r="L205" i="3"/>
  <c r="L209" i="3"/>
  <c r="L213" i="3"/>
  <c r="L217" i="3"/>
  <c r="L221" i="3"/>
  <c r="L225" i="3"/>
  <c r="L229" i="3"/>
  <c r="L233" i="3"/>
  <c r="L237" i="3"/>
  <c r="L241" i="3"/>
  <c r="L245" i="3"/>
  <c r="L249" i="3"/>
  <c r="L253" i="3"/>
  <c r="L257" i="3"/>
  <c r="L261" i="3"/>
  <c r="L265" i="3"/>
  <c r="L269" i="3"/>
  <c r="L273" i="3"/>
  <c r="L277" i="3"/>
  <c r="L281" i="3"/>
  <c r="L285" i="3"/>
  <c r="L289" i="3"/>
  <c r="L293" i="3"/>
  <c r="L297" i="3"/>
  <c r="L301" i="3"/>
  <c r="L305" i="3"/>
  <c r="L309" i="3"/>
  <c r="L313" i="3"/>
  <c r="L317" i="3"/>
  <c r="L321" i="3"/>
  <c r="L325" i="3"/>
  <c r="L329" i="3"/>
  <c r="L333" i="3"/>
  <c r="L337" i="3"/>
  <c r="L341" i="3"/>
  <c r="L345" i="3"/>
  <c r="L349" i="3"/>
  <c r="L353" i="3"/>
  <c r="L357" i="3"/>
  <c r="L361" i="3"/>
  <c r="L365" i="3"/>
  <c r="L369" i="3"/>
  <c r="L373" i="3"/>
  <c r="L377" i="3"/>
  <c r="L381" i="3"/>
  <c r="L385" i="3"/>
  <c r="L389" i="3"/>
  <c r="L393" i="3"/>
  <c r="L397" i="3"/>
  <c r="L401" i="3"/>
  <c r="L405" i="3"/>
  <c r="L409" i="3"/>
  <c r="L413" i="3"/>
  <c r="L417" i="3"/>
  <c r="L421" i="3"/>
  <c r="L425" i="3"/>
  <c r="L429" i="3"/>
  <c r="L433" i="3"/>
  <c r="L437" i="3"/>
  <c r="L441" i="3"/>
  <c r="L445" i="3"/>
  <c r="L449" i="3"/>
  <c r="L453" i="3"/>
  <c r="L457" i="3"/>
  <c r="L461" i="3"/>
  <c r="L465" i="3"/>
  <c r="L469" i="3"/>
  <c r="L473" i="3"/>
  <c r="L477" i="3"/>
  <c r="L481" i="3"/>
  <c r="L485" i="3"/>
  <c r="L489" i="3"/>
  <c r="L493" i="3"/>
  <c r="L497" i="3"/>
  <c r="L501" i="3"/>
  <c r="L505" i="3"/>
  <c r="L509" i="3"/>
  <c r="L513" i="3"/>
  <c r="L517" i="3"/>
  <c r="L521" i="3"/>
  <c r="L525" i="3"/>
  <c r="L529" i="3"/>
  <c r="L533" i="3"/>
  <c r="L537" i="3"/>
  <c r="L541" i="3"/>
  <c r="L545" i="3"/>
  <c r="L549" i="3"/>
  <c r="L553" i="3"/>
  <c r="L557" i="3"/>
  <c r="L561" i="3"/>
  <c r="L565" i="3"/>
  <c r="L569" i="3"/>
  <c r="L573" i="3"/>
  <c r="L577" i="3"/>
  <c r="L581" i="3"/>
  <c r="L585" i="3"/>
  <c r="L589" i="3"/>
  <c r="L593" i="3"/>
  <c r="L597" i="3"/>
  <c r="L601" i="3"/>
  <c r="L605" i="3"/>
  <c r="L609" i="3"/>
  <c r="L613" i="3"/>
  <c r="L617" i="3"/>
  <c r="L621" i="3"/>
  <c r="L625" i="3"/>
  <c r="L629" i="3"/>
  <c r="L633" i="3"/>
  <c r="L637" i="3"/>
  <c r="L641" i="3"/>
  <c r="L645" i="3"/>
  <c r="L649" i="3"/>
  <c r="L653" i="3"/>
  <c r="L657" i="3"/>
  <c r="L661" i="3"/>
  <c r="L15" i="3"/>
  <c r="L36" i="3"/>
  <c r="L47" i="3"/>
  <c r="L54" i="3"/>
  <c r="L59" i="3"/>
  <c r="L64" i="3"/>
  <c r="L70" i="3"/>
  <c r="L75" i="3"/>
  <c r="L80" i="3"/>
  <c r="L86" i="3"/>
  <c r="L90" i="3"/>
  <c r="L94" i="3"/>
  <c r="L98" i="3"/>
  <c r="L102" i="3"/>
  <c r="L106" i="3"/>
  <c r="L110" i="3"/>
  <c r="L114" i="3"/>
  <c r="L118" i="3"/>
  <c r="L122" i="3"/>
  <c r="L126" i="3"/>
  <c r="L130" i="3"/>
  <c r="L134" i="3"/>
  <c r="L138" i="3"/>
  <c r="L142" i="3"/>
  <c r="L146" i="3"/>
  <c r="L150" i="3"/>
  <c r="L154" i="3"/>
  <c r="L158" i="3"/>
  <c r="L162" i="3"/>
  <c r="L166" i="3"/>
  <c r="L170" i="3"/>
  <c r="L174" i="3"/>
  <c r="L178" i="3"/>
  <c r="L182" i="3"/>
  <c r="L186" i="3"/>
  <c r="L190" i="3"/>
  <c r="L194" i="3"/>
  <c r="L198" i="3"/>
  <c r="L202" i="3"/>
  <c r="L206" i="3"/>
  <c r="L210" i="3"/>
  <c r="L214" i="3"/>
  <c r="L218" i="3"/>
  <c r="L222" i="3"/>
  <c r="L226" i="3"/>
  <c r="L230" i="3"/>
  <c r="L234" i="3"/>
  <c r="L238" i="3"/>
  <c r="L242" i="3"/>
  <c r="L246" i="3"/>
  <c r="L250" i="3"/>
  <c r="L254" i="3"/>
  <c r="L258" i="3"/>
  <c r="L262" i="3"/>
  <c r="L266" i="3"/>
  <c r="L270" i="3"/>
  <c r="L274" i="3"/>
  <c r="L278" i="3"/>
  <c r="L282" i="3"/>
  <c r="L286" i="3"/>
  <c r="L290" i="3"/>
  <c r="L294" i="3"/>
  <c r="L298" i="3"/>
  <c r="L302" i="3"/>
  <c r="L306" i="3"/>
  <c r="L310" i="3"/>
  <c r="L314" i="3"/>
  <c r="L318" i="3"/>
  <c r="L322" i="3"/>
  <c r="L326" i="3"/>
  <c r="L330" i="3"/>
  <c r="L334" i="3"/>
  <c r="L338" i="3"/>
  <c r="L342" i="3"/>
  <c r="L346" i="3"/>
  <c r="L350" i="3"/>
  <c r="L354" i="3"/>
  <c r="L358" i="3"/>
  <c r="L362" i="3"/>
  <c r="L366" i="3"/>
  <c r="L370" i="3"/>
  <c r="L374" i="3"/>
  <c r="L378" i="3"/>
  <c r="L382" i="3"/>
  <c r="L386" i="3"/>
  <c r="L390" i="3"/>
  <c r="L394" i="3"/>
  <c r="L398" i="3"/>
  <c r="L402" i="3"/>
  <c r="L406" i="3"/>
  <c r="L410" i="3"/>
  <c r="L414" i="3"/>
  <c r="L418" i="3"/>
  <c r="L422" i="3"/>
  <c r="L426" i="3"/>
  <c r="L430" i="3"/>
  <c r="L434" i="3"/>
  <c r="L438" i="3"/>
  <c r="L442" i="3"/>
  <c r="L446" i="3"/>
  <c r="L450" i="3"/>
  <c r="L454" i="3"/>
  <c r="L458" i="3"/>
  <c r="L462" i="3"/>
  <c r="L466" i="3"/>
  <c r="L470" i="3"/>
  <c r="L474" i="3"/>
  <c r="L478" i="3"/>
  <c r="L482" i="3"/>
  <c r="L486" i="3"/>
  <c r="L490" i="3"/>
  <c r="L494" i="3"/>
  <c r="L498" i="3"/>
  <c r="L502" i="3"/>
  <c r="L506" i="3"/>
  <c r="L510" i="3"/>
  <c r="L514" i="3"/>
  <c r="L518" i="3"/>
  <c r="L522" i="3"/>
  <c r="L526" i="3"/>
  <c r="L530" i="3"/>
  <c r="L534" i="3"/>
  <c r="L538" i="3"/>
  <c r="L542" i="3"/>
  <c r="L546" i="3"/>
  <c r="L550" i="3"/>
  <c r="L554" i="3"/>
  <c r="L558" i="3"/>
  <c r="L562" i="3"/>
  <c r="L566" i="3"/>
  <c r="L570" i="3"/>
  <c r="L574" i="3"/>
  <c r="L578" i="3"/>
  <c r="L582" i="3"/>
  <c r="L586" i="3"/>
  <c r="L590" i="3"/>
  <c r="L594" i="3"/>
  <c r="L598" i="3"/>
  <c r="L602" i="3"/>
  <c r="L606" i="3"/>
  <c r="L610" i="3"/>
  <c r="L614" i="3"/>
  <c r="L618" i="3"/>
  <c r="L622" i="3"/>
  <c r="L626" i="3"/>
  <c r="L630" i="3"/>
  <c r="L634" i="3"/>
  <c r="L638" i="3"/>
  <c r="L642" i="3"/>
  <c r="L646" i="3"/>
  <c r="L20" i="3"/>
  <c r="L42" i="3"/>
  <c r="L48" i="3"/>
  <c r="L55" i="3"/>
  <c r="L60" i="3"/>
  <c r="L66" i="3"/>
  <c r="L71" i="3"/>
  <c r="L76" i="3"/>
  <c r="L82" i="3"/>
  <c r="L87" i="3"/>
  <c r="L91" i="3"/>
  <c r="L95" i="3"/>
  <c r="L99" i="3"/>
  <c r="L103" i="3"/>
  <c r="L107" i="3"/>
  <c r="L111" i="3"/>
  <c r="L115" i="3"/>
  <c r="L119" i="3"/>
  <c r="L123" i="3"/>
  <c r="L127" i="3"/>
  <c r="L131" i="3"/>
  <c r="L135" i="3"/>
  <c r="L139" i="3"/>
  <c r="L143" i="3"/>
  <c r="L147" i="3"/>
  <c r="L151" i="3"/>
  <c r="L155" i="3"/>
  <c r="L159" i="3"/>
  <c r="L163" i="3"/>
  <c r="L167" i="3"/>
  <c r="L171" i="3"/>
  <c r="L175" i="3"/>
  <c r="L179" i="3"/>
  <c r="L183" i="3"/>
  <c r="L187" i="3"/>
  <c r="L191" i="3"/>
  <c r="L195" i="3"/>
  <c r="L199" i="3"/>
  <c r="L203" i="3"/>
  <c r="L207" i="3"/>
  <c r="L211" i="3"/>
  <c r="L215" i="3"/>
  <c r="L219" i="3"/>
  <c r="L223" i="3"/>
  <c r="L227" i="3"/>
  <c r="L231" i="3"/>
  <c r="L235" i="3"/>
  <c r="L239" i="3"/>
  <c r="L243" i="3"/>
  <c r="L247" i="3"/>
  <c r="L251" i="3"/>
  <c r="L255" i="3"/>
  <c r="L259" i="3"/>
  <c r="L263" i="3"/>
  <c r="L267" i="3"/>
  <c r="L271" i="3"/>
  <c r="L275" i="3"/>
  <c r="L279" i="3"/>
  <c r="L283" i="3"/>
  <c r="L287" i="3"/>
  <c r="L291" i="3"/>
  <c r="L295" i="3"/>
  <c r="L299" i="3"/>
  <c r="L303" i="3"/>
  <c r="L307" i="3"/>
  <c r="L311" i="3"/>
  <c r="L315" i="3"/>
  <c r="L319" i="3"/>
  <c r="L323" i="3"/>
  <c r="L327" i="3"/>
  <c r="L331" i="3"/>
  <c r="L335" i="3"/>
  <c r="L339" i="3"/>
  <c r="L343" i="3"/>
  <c r="L347" i="3"/>
  <c r="L351" i="3"/>
  <c r="L355" i="3"/>
  <c r="L359" i="3"/>
  <c r="L363" i="3"/>
  <c r="L367" i="3"/>
  <c r="L371" i="3"/>
  <c r="L375" i="3"/>
  <c r="L379" i="3"/>
  <c r="L383" i="3"/>
  <c r="L387" i="3"/>
  <c r="L391" i="3"/>
  <c r="L395" i="3"/>
  <c r="L399" i="3"/>
  <c r="L403" i="3"/>
  <c r="L407" i="3"/>
  <c r="L411" i="3"/>
  <c r="L415" i="3"/>
  <c r="L419" i="3"/>
  <c r="L423" i="3"/>
  <c r="L427" i="3"/>
  <c r="L431" i="3"/>
  <c r="L435" i="3"/>
  <c r="L439" i="3"/>
  <c r="L443" i="3"/>
  <c r="L447" i="3"/>
  <c r="L451" i="3"/>
  <c r="L455" i="3"/>
  <c r="L459" i="3"/>
  <c r="L463" i="3"/>
  <c r="L467" i="3"/>
  <c r="L471" i="3"/>
  <c r="L475" i="3"/>
  <c r="L479" i="3"/>
  <c r="L483" i="3"/>
  <c r="L487" i="3"/>
  <c r="L491" i="3"/>
  <c r="L495" i="3"/>
  <c r="L499" i="3"/>
  <c r="L503" i="3"/>
  <c r="L507" i="3"/>
  <c r="L511" i="3"/>
  <c r="L515" i="3"/>
  <c r="L519" i="3"/>
  <c r="L523" i="3"/>
  <c r="L527" i="3"/>
  <c r="L531" i="3"/>
  <c r="L535" i="3"/>
  <c r="L539" i="3"/>
  <c r="L543" i="3"/>
  <c r="L547" i="3"/>
  <c r="L551" i="3"/>
  <c r="L555" i="3"/>
  <c r="L559" i="3"/>
  <c r="L563" i="3"/>
  <c r="L567" i="3"/>
  <c r="L571" i="3"/>
  <c r="L575" i="3"/>
  <c r="L579" i="3"/>
  <c r="L583" i="3"/>
  <c r="L587" i="3"/>
  <c r="L591" i="3"/>
  <c r="L595" i="3"/>
  <c r="L599" i="3"/>
  <c r="L603" i="3"/>
  <c r="L607" i="3"/>
  <c r="L611" i="3"/>
  <c r="L615" i="3"/>
  <c r="L619" i="3"/>
  <c r="L623" i="3"/>
  <c r="L627" i="3"/>
  <c r="L631" i="3"/>
  <c r="L635" i="3"/>
  <c r="L639" i="3"/>
  <c r="L643" i="3"/>
  <c r="L647" i="3"/>
  <c r="L651" i="3"/>
  <c r="L43" i="3"/>
  <c r="L67" i="3"/>
  <c r="L88" i="3"/>
  <c r="L104" i="3"/>
  <c r="L120" i="3"/>
  <c r="L136" i="3"/>
  <c r="L152" i="3"/>
  <c r="L168" i="3"/>
  <c r="L184" i="3"/>
  <c r="L200" i="3"/>
  <c r="L216" i="3"/>
  <c r="L232" i="3"/>
  <c r="L248" i="3"/>
  <c r="L264" i="3"/>
  <c r="L280" i="3"/>
  <c r="L296" i="3"/>
  <c r="L312" i="3"/>
  <c r="L328" i="3"/>
  <c r="L344" i="3"/>
  <c r="L360" i="3"/>
  <c r="L376" i="3"/>
  <c r="L392" i="3"/>
  <c r="L408" i="3"/>
  <c r="L424" i="3"/>
  <c r="L440" i="3"/>
  <c r="L456" i="3"/>
  <c r="L472" i="3"/>
  <c r="L488" i="3"/>
  <c r="L504" i="3"/>
  <c r="L520" i="3"/>
  <c r="L536" i="3"/>
  <c r="L552" i="3"/>
  <c r="L568" i="3"/>
  <c r="L584" i="3"/>
  <c r="L600" i="3"/>
  <c r="L616" i="3"/>
  <c r="L632" i="3"/>
  <c r="L648" i="3"/>
  <c r="L655" i="3"/>
  <c r="L660" i="3"/>
  <c r="L665" i="3"/>
  <c r="L669" i="3"/>
  <c r="L673" i="3"/>
  <c r="L677" i="3"/>
  <c r="L681" i="3"/>
  <c r="L685" i="3"/>
  <c r="L689" i="3"/>
  <c r="L693" i="3"/>
  <c r="L697" i="3"/>
  <c r="L701" i="3"/>
  <c r="L705" i="3"/>
  <c r="L709" i="3"/>
  <c r="L713" i="3"/>
  <c r="L717" i="3"/>
  <c r="L721" i="3"/>
  <c r="L725" i="3"/>
  <c r="L729" i="3"/>
  <c r="L733" i="3"/>
  <c r="L737" i="3"/>
  <c r="L741" i="3"/>
  <c r="L745" i="3"/>
  <c r="L749" i="3"/>
  <c r="L753" i="3"/>
  <c r="L757" i="3"/>
  <c r="L761" i="3"/>
  <c r="L765" i="3"/>
  <c r="L769" i="3"/>
  <c r="L773" i="3"/>
  <c r="L777" i="3"/>
  <c r="L781" i="3"/>
  <c r="L785" i="3"/>
  <c r="L789" i="3"/>
  <c r="L793" i="3"/>
  <c r="L797" i="3"/>
  <c r="L801" i="3"/>
  <c r="L805" i="3"/>
  <c r="L809" i="3"/>
  <c r="L813" i="3"/>
  <c r="L817" i="3"/>
  <c r="L821" i="3"/>
  <c r="L825" i="3"/>
  <c r="L829" i="3"/>
  <c r="L833" i="3"/>
  <c r="L837" i="3"/>
  <c r="L841" i="3"/>
  <c r="L845" i="3"/>
  <c r="L849" i="3"/>
  <c r="L853" i="3"/>
  <c r="L857" i="3"/>
  <c r="L50" i="3"/>
  <c r="L72" i="3"/>
  <c r="L92" i="3"/>
  <c r="L108" i="3"/>
  <c r="L124" i="3"/>
  <c r="L140" i="3"/>
  <c r="L156" i="3"/>
  <c r="L172" i="3"/>
  <c r="L188" i="3"/>
  <c r="L204" i="3"/>
  <c r="L220" i="3"/>
  <c r="L236" i="3"/>
  <c r="L252" i="3"/>
  <c r="L268" i="3"/>
  <c r="L284" i="3"/>
  <c r="L300" i="3"/>
  <c r="L316" i="3"/>
  <c r="L332" i="3"/>
  <c r="L348" i="3"/>
  <c r="L364" i="3"/>
  <c r="L380" i="3"/>
  <c r="L396" i="3"/>
  <c r="L412" i="3"/>
  <c r="L428" i="3"/>
  <c r="L444" i="3"/>
  <c r="L460" i="3"/>
  <c r="L476" i="3"/>
  <c r="L492" i="3"/>
  <c r="L508" i="3"/>
  <c r="L524" i="3"/>
  <c r="L540" i="3"/>
  <c r="L556" i="3"/>
  <c r="L572" i="3"/>
  <c r="L588" i="3"/>
  <c r="L604" i="3"/>
  <c r="L620" i="3"/>
  <c r="L636" i="3"/>
  <c r="L650" i="3"/>
  <c r="L656" i="3"/>
  <c r="L662" i="3"/>
  <c r="L666" i="3"/>
  <c r="L670" i="3"/>
  <c r="L674" i="3"/>
  <c r="L678" i="3"/>
  <c r="L682" i="3"/>
  <c r="L686" i="3"/>
  <c r="L690" i="3"/>
  <c r="L694" i="3"/>
  <c r="L698" i="3"/>
  <c r="L702" i="3"/>
  <c r="L706" i="3"/>
  <c r="L710" i="3"/>
  <c r="L714" i="3"/>
  <c r="L718" i="3"/>
  <c r="L722" i="3"/>
  <c r="L726" i="3"/>
  <c r="L730" i="3"/>
  <c r="L734" i="3"/>
  <c r="L738" i="3"/>
  <c r="L742" i="3"/>
  <c r="L746" i="3"/>
  <c r="L750" i="3"/>
  <c r="L754" i="3"/>
  <c r="L758" i="3"/>
  <c r="L762" i="3"/>
  <c r="L766" i="3"/>
  <c r="L770" i="3"/>
  <c r="L774" i="3"/>
  <c r="L778" i="3"/>
  <c r="L782" i="3"/>
  <c r="L786" i="3"/>
  <c r="L790" i="3"/>
  <c r="L794" i="3"/>
  <c r="L798" i="3"/>
  <c r="L802" i="3"/>
  <c r="L806" i="3"/>
  <c r="L810" i="3"/>
  <c r="L814" i="3"/>
  <c r="L818" i="3"/>
  <c r="L822" i="3"/>
  <c r="L826" i="3"/>
  <c r="L830" i="3"/>
  <c r="L834" i="3"/>
  <c r="L838" i="3"/>
  <c r="L842" i="3"/>
  <c r="L846" i="3"/>
  <c r="L850" i="3"/>
  <c r="L854" i="3"/>
  <c r="L5" i="3"/>
  <c r="L56" i="3"/>
  <c r="L78" i="3"/>
  <c r="L96" i="3"/>
  <c r="L112" i="3"/>
  <c r="L128" i="3"/>
  <c r="L144" i="3"/>
  <c r="L160" i="3"/>
  <c r="L176" i="3"/>
  <c r="L192" i="3"/>
  <c r="L208" i="3"/>
  <c r="L224" i="3"/>
  <c r="L240" i="3"/>
  <c r="L256" i="3"/>
  <c r="L272" i="3"/>
  <c r="L288" i="3"/>
  <c r="L304" i="3"/>
  <c r="L320" i="3"/>
  <c r="L336" i="3"/>
  <c r="L352" i="3"/>
  <c r="L368" i="3"/>
  <c r="L384" i="3"/>
  <c r="L400" i="3"/>
  <c r="L416" i="3"/>
  <c r="L432" i="3"/>
  <c r="L448" i="3"/>
  <c r="L464" i="3"/>
  <c r="L480" i="3"/>
  <c r="L496" i="3"/>
  <c r="L512" i="3"/>
  <c r="L528" i="3"/>
  <c r="L544" i="3"/>
  <c r="L560" i="3"/>
  <c r="L576" i="3"/>
  <c r="L592" i="3"/>
  <c r="L608" i="3"/>
  <c r="L624" i="3"/>
  <c r="L640" i="3"/>
  <c r="L652" i="3"/>
  <c r="L658" i="3"/>
  <c r="L663" i="3"/>
  <c r="L667" i="3"/>
  <c r="L671" i="3"/>
  <c r="L675" i="3"/>
  <c r="L679" i="3"/>
  <c r="L683" i="3"/>
  <c r="L687" i="3"/>
  <c r="L691" i="3"/>
  <c r="L695" i="3"/>
  <c r="L699" i="3"/>
  <c r="L703" i="3"/>
  <c r="L707" i="3"/>
  <c r="L711" i="3"/>
  <c r="L715" i="3"/>
  <c r="L719" i="3"/>
  <c r="L723" i="3"/>
  <c r="L727" i="3"/>
  <c r="L731" i="3"/>
  <c r="L735" i="3"/>
  <c r="L739" i="3"/>
  <c r="L743" i="3"/>
  <c r="L747" i="3"/>
  <c r="L751" i="3"/>
  <c r="L755" i="3"/>
  <c r="L759" i="3"/>
  <c r="L763" i="3"/>
  <c r="L767" i="3"/>
  <c r="L771" i="3"/>
  <c r="L775" i="3"/>
  <c r="L779" i="3"/>
  <c r="L783" i="3"/>
  <c r="L787" i="3"/>
  <c r="L791" i="3"/>
  <c r="L795" i="3"/>
  <c r="L799" i="3"/>
  <c r="L803" i="3"/>
  <c r="L807" i="3"/>
  <c r="L811" i="3"/>
  <c r="L815" i="3"/>
  <c r="L819" i="3"/>
  <c r="L823" i="3"/>
  <c r="L827" i="3"/>
  <c r="L831" i="3"/>
  <c r="L835" i="3"/>
  <c r="L839" i="3"/>
  <c r="L843" i="3"/>
  <c r="L847" i="3"/>
  <c r="L851" i="3"/>
  <c r="L855" i="3"/>
  <c r="L26" i="3"/>
  <c r="L116" i="3"/>
  <c r="L180" i="3"/>
  <c r="L244" i="3"/>
  <c r="L308" i="3"/>
  <c r="L372" i="3"/>
  <c r="L436" i="3"/>
  <c r="L500" i="3"/>
  <c r="L564" i="3"/>
  <c r="L628" i="3"/>
  <c r="L664" i="3"/>
  <c r="L680" i="3"/>
  <c r="L696" i="3"/>
  <c r="L712" i="3"/>
  <c r="L728" i="3"/>
  <c r="L744" i="3"/>
  <c r="L760" i="3"/>
  <c r="L776" i="3"/>
  <c r="L792" i="3"/>
  <c r="L808" i="3"/>
  <c r="L824" i="3"/>
  <c r="L840" i="3"/>
  <c r="L856" i="3"/>
  <c r="L62" i="3"/>
  <c r="L132" i="3"/>
  <c r="L196" i="3"/>
  <c r="L260" i="3"/>
  <c r="L324" i="3"/>
  <c r="L388" i="3"/>
  <c r="L452" i="3"/>
  <c r="L516" i="3"/>
  <c r="L580" i="3"/>
  <c r="L644" i="3"/>
  <c r="L668" i="3"/>
  <c r="L684" i="3"/>
  <c r="L700" i="3"/>
  <c r="L716" i="3"/>
  <c r="L732" i="3"/>
  <c r="L748" i="3"/>
  <c r="L764" i="3"/>
  <c r="L780" i="3"/>
  <c r="L796" i="3"/>
  <c r="L812" i="3"/>
  <c r="L828" i="3"/>
  <c r="L844" i="3"/>
  <c r="L83" i="3"/>
  <c r="L148" i="3"/>
  <c r="L212" i="3"/>
  <c r="L276" i="3"/>
  <c r="L340" i="3"/>
  <c r="L404" i="3"/>
  <c r="L468" i="3"/>
  <c r="L532" i="3"/>
  <c r="L596" i="3"/>
  <c r="L654" i="3"/>
  <c r="L672" i="3"/>
  <c r="L688" i="3"/>
  <c r="L704" i="3"/>
  <c r="L720" i="3"/>
  <c r="L736" i="3"/>
  <c r="L752" i="3"/>
  <c r="L768" i="3"/>
  <c r="L784" i="3"/>
  <c r="L800" i="3"/>
  <c r="L816" i="3"/>
  <c r="L832" i="3"/>
  <c r="L848" i="3"/>
  <c r="L292" i="3"/>
  <c r="L548" i="3"/>
  <c r="L692" i="3"/>
  <c r="L756" i="3"/>
  <c r="L820" i="3"/>
  <c r="L484" i="3"/>
  <c r="L100" i="3"/>
  <c r="L356" i="3"/>
  <c r="L612" i="3"/>
  <c r="L708" i="3"/>
  <c r="L772" i="3"/>
  <c r="L836" i="3"/>
  <c r="L228" i="3"/>
  <c r="L164" i="3"/>
  <c r="L420" i="3"/>
  <c r="L659" i="3"/>
  <c r="L724" i="3"/>
  <c r="L788" i="3"/>
  <c r="L852" i="3"/>
  <c r="L676" i="3"/>
  <c r="L740" i="3"/>
  <c r="L804" i="3"/>
  <c r="K884" i="3"/>
  <c r="G742" i="1"/>
  <c r="G662" i="1"/>
  <c r="G598" i="1"/>
  <c r="G502" i="1"/>
  <c r="G438" i="1"/>
  <c r="G802" i="1"/>
  <c r="G738" i="1"/>
  <c r="G674" i="1"/>
  <c r="G610" i="1"/>
  <c r="G546" i="1"/>
  <c r="G482" i="1"/>
  <c r="G822" i="1"/>
  <c r="G846" i="1"/>
  <c r="G782" i="1"/>
  <c r="G718" i="1"/>
  <c r="G654" i="1"/>
  <c r="G590" i="1"/>
  <c r="G526" i="1"/>
  <c r="G462" i="1"/>
  <c r="G806" i="1"/>
  <c r="G842" i="1"/>
  <c r="G778" i="1"/>
  <c r="G714" i="1"/>
  <c r="G650" i="1"/>
  <c r="G586" i="1"/>
  <c r="G522" i="1"/>
  <c r="G458" i="1"/>
  <c r="G410" i="1"/>
  <c r="G374" i="1"/>
  <c r="Q374" i="1" s="1"/>
  <c r="G346" i="1"/>
  <c r="G314" i="1"/>
  <c r="G270" i="1"/>
  <c r="G222" i="1"/>
  <c r="G178" i="1"/>
  <c r="G130" i="1"/>
  <c r="G82" i="1"/>
  <c r="G30" i="1"/>
  <c r="G849" i="1"/>
  <c r="G833" i="1"/>
  <c r="G817" i="1"/>
  <c r="G801" i="1"/>
  <c r="G785" i="1"/>
  <c r="G769" i="1"/>
  <c r="G753" i="1"/>
  <c r="G737" i="1"/>
  <c r="G721" i="1"/>
  <c r="G705" i="1"/>
  <c r="G689" i="1"/>
  <c r="G673" i="1"/>
  <c r="G657" i="1"/>
  <c r="G641" i="1"/>
  <c r="G625" i="1"/>
  <c r="G609" i="1"/>
  <c r="G593" i="1"/>
  <c r="G577" i="1"/>
  <c r="G561" i="1"/>
  <c r="G545" i="1"/>
  <c r="G529" i="1"/>
  <c r="G513" i="1"/>
  <c r="G497" i="1"/>
  <c r="G481" i="1"/>
  <c r="G465" i="1"/>
  <c r="G449" i="1"/>
  <c r="G433" i="1"/>
  <c r="G417" i="1"/>
  <c r="G401" i="1"/>
  <c r="G385" i="1"/>
  <c r="G369" i="1"/>
  <c r="G353" i="1"/>
  <c r="G337" i="1"/>
  <c r="G321" i="1"/>
  <c r="G305" i="1"/>
  <c r="G289" i="1"/>
  <c r="G273" i="1"/>
  <c r="G257" i="1"/>
  <c r="G241" i="1"/>
  <c r="G225" i="1"/>
  <c r="G209" i="1"/>
  <c r="G193" i="1"/>
  <c r="G177" i="1"/>
  <c r="G161" i="1"/>
  <c r="G145" i="1"/>
  <c r="G129" i="1"/>
  <c r="G113" i="1"/>
  <c r="G97" i="1"/>
  <c r="G81" i="1"/>
  <c r="G65" i="1"/>
  <c r="G49" i="1"/>
  <c r="G33" i="1"/>
  <c r="G17" i="1"/>
  <c r="G414" i="1"/>
  <c r="G378" i="1"/>
  <c r="G342" i="1"/>
  <c r="G310" i="1"/>
  <c r="G262" i="1"/>
  <c r="G214" i="1"/>
  <c r="G162" i="1"/>
  <c r="G110" i="1"/>
  <c r="G66" i="1"/>
  <c r="G22" i="1"/>
  <c r="G848" i="1"/>
  <c r="G832" i="1"/>
  <c r="G816" i="1"/>
  <c r="G800" i="1"/>
  <c r="G784" i="1"/>
  <c r="G768" i="1"/>
  <c r="G752" i="1"/>
  <c r="G736" i="1"/>
  <c r="G720" i="1"/>
  <c r="G704" i="1"/>
  <c r="G688" i="1"/>
  <c r="G672" i="1"/>
  <c r="G656" i="1"/>
  <c r="G640" i="1"/>
  <c r="G624" i="1"/>
  <c r="G608" i="1"/>
  <c r="G592" i="1"/>
  <c r="G576" i="1"/>
  <c r="G560" i="1"/>
  <c r="G544" i="1"/>
  <c r="G528" i="1"/>
  <c r="G512" i="1"/>
  <c r="G496" i="1"/>
  <c r="G480" i="1"/>
  <c r="G464" i="1"/>
  <c r="G448" i="1"/>
  <c r="G432" i="1"/>
  <c r="G416" i="1"/>
  <c r="G400" i="1"/>
  <c r="G384" i="1"/>
  <c r="G368" i="1"/>
  <c r="G352" i="1"/>
  <c r="G336" i="1"/>
  <c r="G320" i="1"/>
  <c r="G304" i="1"/>
  <c r="G288" i="1"/>
  <c r="G272" i="1"/>
  <c r="G256" i="1"/>
  <c r="G240" i="1"/>
  <c r="G224" i="1"/>
  <c r="G208" i="1"/>
  <c r="G192" i="1"/>
  <c r="G176" i="1"/>
  <c r="G160" i="1"/>
  <c r="G144" i="1"/>
  <c r="G128" i="1"/>
  <c r="G112" i="1"/>
  <c r="G96" i="1"/>
  <c r="G80" i="1"/>
  <c r="G64" i="1"/>
  <c r="G48" i="1"/>
  <c r="G32" i="1"/>
  <c r="G16" i="1"/>
  <c r="G298" i="1"/>
  <c r="G254" i="1"/>
  <c r="G206" i="1"/>
  <c r="G158" i="1"/>
  <c r="G114" i="1"/>
  <c r="G62" i="1"/>
  <c r="G18" i="1"/>
  <c r="G847" i="1"/>
  <c r="G831" i="1"/>
  <c r="Q831" i="1" s="1"/>
  <c r="G815" i="1"/>
  <c r="G799" i="1"/>
  <c r="G783" i="1"/>
  <c r="G767" i="1"/>
  <c r="G751" i="1"/>
  <c r="G735" i="1"/>
  <c r="G719" i="1"/>
  <c r="G703" i="1"/>
  <c r="G687" i="1"/>
  <c r="G671" i="1"/>
  <c r="G655" i="1"/>
  <c r="G639" i="1"/>
  <c r="G623" i="1"/>
  <c r="G607" i="1"/>
  <c r="G591" i="1"/>
  <c r="G575" i="1"/>
  <c r="G559" i="1"/>
  <c r="G543" i="1"/>
  <c r="G527" i="1"/>
  <c r="G511" i="1"/>
  <c r="G495" i="1"/>
  <c r="G479" i="1"/>
  <c r="G463" i="1"/>
  <c r="G447" i="1"/>
  <c r="G431" i="1"/>
  <c r="Q431" i="1" s="1"/>
  <c r="G415" i="1"/>
  <c r="G399" i="1"/>
  <c r="G383" i="1"/>
  <c r="G367" i="1"/>
  <c r="G351" i="1"/>
  <c r="G335" i="1"/>
  <c r="G319" i="1"/>
  <c r="G303" i="1"/>
  <c r="G287" i="1"/>
  <c r="G271" i="1"/>
  <c r="G255" i="1"/>
  <c r="G239" i="1"/>
  <c r="G223" i="1"/>
  <c r="G207" i="1"/>
  <c r="G191" i="1"/>
  <c r="G175" i="1"/>
  <c r="G159" i="1"/>
  <c r="G143" i="1"/>
  <c r="G127" i="1"/>
  <c r="G111" i="1"/>
  <c r="G95" i="1"/>
  <c r="G79" i="1"/>
  <c r="G63" i="1"/>
  <c r="G47" i="1"/>
  <c r="G31" i="1"/>
  <c r="G15" i="1"/>
  <c r="K6" i="4"/>
  <c r="K10" i="4"/>
  <c r="K14" i="4"/>
  <c r="K18" i="4"/>
  <c r="K22" i="4"/>
  <c r="K26" i="4"/>
  <c r="K30" i="4"/>
  <c r="K34" i="4"/>
  <c r="K38" i="4"/>
  <c r="K42" i="4"/>
  <c r="K46" i="4"/>
  <c r="K50" i="4"/>
  <c r="K54" i="4"/>
  <c r="K58" i="4"/>
  <c r="K62" i="4"/>
  <c r="K66" i="4"/>
  <c r="K70" i="4"/>
  <c r="K74" i="4"/>
  <c r="K78" i="4"/>
  <c r="K82" i="4"/>
  <c r="K86" i="4"/>
  <c r="K90" i="4"/>
  <c r="K94" i="4"/>
  <c r="K98" i="4"/>
  <c r="K102" i="4"/>
  <c r="K106" i="4"/>
  <c r="K110" i="4"/>
  <c r="K114" i="4"/>
  <c r="K118" i="4"/>
  <c r="K122" i="4"/>
  <c r="K126" i="4"/>
  <c r="K130" i="4"/>
  <c r="K134" i="4"/>
  <c r="K138" i="4"/>
  <c r="K142" i="4"/>
  <c r="K146" i="4"/>
  <c r="K150" i="4"/>
  <c r="K154" i="4"/>
  <c r="K158" i="4"/>
  <c r="K162" i="4"/>
  <c r="K166" i="4"/>
  <c r="K170" i="4"/>
  <c r="K174" i="4"/>
  <c r="K178" i="4"/>
  <c r="K182" i="4"/>
  <c r="K186" i="4"/>
  <c r="K190" i="4"/>
  <c r="K194" i="4"/>
  <c r="K198" i="4"/>
  <c r="K202" i="4"/>
  <c r="K206" i="4"/>
  <c r="K210" i="4"/>
  <c r="K214" i="4"/>
  <c r="K218" i="4"/>
  <c r="K222" i="4"/>
  <c r="K226" i="4"/>
  <c r="K230" i="4"/>
  <c r="K234" i="4"/>
  <c r="K238" i="4"/>
  <c r="K242" i="4"/>
  <c r="K246" i="4"/>
  <c r="K250" i="4"/>
  <c r="K254" i="4"/>
  <c r="K258" i="4"/>
  <c r="K262" i="4"/>
  <c r="K266" i="4"/>
  <c r="K270" i="4"/>
  <c r="K274" i="4"/>
  <c r="K278" i="4"/>
  <c r="K282" i="4"/>
  <c r="K286" i="4"/>
  <c r="K290" i="4"/>
  <c r="K294" i="4"/>
  <c r="K298" i="4"/>
  <c r="K302" i="4"/>
  <c r="K306" i="4"/>
  <c r="K310" i="4"/>
  <c r="K314" i="4"/>
  <c r="K318" i="4"/>
  <c r="K322" i="4"/>
  <c r="K326" i="4"/>
  <c r="K330" i="4"/>
  <c r="K334" i="4"/>
  <c r="K338" i="4"/>
  <c r="K342" i="4"/>
  <c r="K346" i="4"/>
  <c r="K350" i="4"/>
  <c r="K354" i="4"/>
  <c r="K358" i="4"/>
  <c r="K362" i="4"/>
  <c r="K366" i="4"/>
  <c r="K370" i="4"/>
  <c r="K374" i="4"/>
  <c r="K378" i="4"/>
  <c r="K382" i="4"/>
  <c r="K386" i="4"/>
  <c r="K390" i="4"/>
  <c r="K394" i="4"/>
  <c r="K398" i="4"/>
  <c r="K402" i="4"/>
  <c r="K406" i="4"/>
  <c r="K410" i="4"/>
  <c r="K414" i="4"/>
  <c r="K418" i="4"/>
  <c r="K422" i="4"/>
  <c r="K426" i="4"/>
  <c r="K430" i="4"/>
  <c r="K434" i="4"/>
  <c r="K438" i="4"/>
  <c r="K442" i="4"/>
  <c r="K446" i="4"/>
  <c r="K450" i="4"/>
  <c r="K454" i="4"/>
  <c r="K458" i="4"/>
  <c r="K462" i="4"/>
  <c r="K466" i="4"/>
  <c r="K470" i="4"/>
  <c r="K474" i="4"/>
  <c r="K478" i="4"/>
  <c r="K482" i="4"/>
  <c r="K486" i="4"/>
  <c r="K490" i="4"/>
  <c r="K494" i="4"/>
  <c r="K498" i="4"/>
  <c r="K502" i="4"/>
  <c r="K506" i="4"/>
  <c r="K510" i="4"/>
  <c r="K514" i="4"/>
  <c r="K518" i="4"/>
  <c r="K522" i="4"/>
  <c r="K526" i="4"/>
  <c r="K530" i="4"/>
  <c r="K534" i="4"/>
  <c r="K538" i="4"/>
  <c r="K542" i="4"/>
  <c r="K546" i="4"/>
  <c r="K550" i="4"/>
  <c r="K554" i="4"/>
  <c r="K558" i="4"/>
  <c r="K562" i="4"/>
  <c r="K566" i="4"/>
  <c r="K570" i="4"/>
  <c r="K574" i="4"/>
  <c r="K578" i="4"/>
  <c r="K582" i="4"/>
  <c r="K586" i="4"/>
  <c r="K590" i="4"/>
  <c r="K594" i="4"/>
  <c r="K598" i="4"/>
  <c r="K602" i="4"/>
  <c r="K606" i="4"/>
  <c r="K610" i="4"/>
  <c r="K614" i="4"/>
  <c r="K618" i="4"/>
  <c r="K622" i="4"/>
  <c r="K626" i="4"/>
  <c r="K630" i="4"/>
  <c r="K634" i="4"/>
  <c r="K638" i="4"/>
  <c r="K642" i="4"/>
  <c r="K646" i="4"/>
  <c r="K650" i="4"/>
  <c r="K654" i="4"/>
  <c r="K658" i="4"/>
  <c r="K662" i="4"/>
  <c r="K666" i="4"/>
  <c r="K670" i="4"/>
  <c r="K674" i="4"/>
  <c r="K678" i="4"/>
  <c r="K682" i="4"/>
  <c r="K686" i="4"/>
  <c r="K7" i="4"/>
  <c r="K11" i="4"/>
  <c r="K15" i="4"/>
  <c r="K19" i="4"/>
  <c r="K23" i="4"/>
  <c r="K27" i="4"/>
  <c r="K31" i="4"/>
  <c r="K35" i="4"/>
  <c r="K39" i="4"/>
  <c r="K43" i="4"/>
  <c r="K47" i="4"/>
  <c r="K51" i="4"/>
  <c r="K55" i="4"/>
  <c r="K59" i="4"/>
  <c r="K63" i="4"/>
  <c r="K67" i="4"/>
  <c r="K71" i="4"/>
  <c r="K75" i="4"/>
  <c r="K79" i="4"/>
  <c r="K83" i="4"/>
  <c r="K87" i="4"/>
  <c r="K91" i="4"/>
  <c r="K95" i="4"/>
  <c r="K99" i="4"/>
  <c r="K103" i="4"/>
  <c r="K107" i="4"/>
  <c r="K111" i="4"/>
  <c r="K115" i="4"/>
  <c r="K119" i="4"/>
  <c r="K123" i="4"/>
  <c r="K127" i="4"/>
  <c r="K131" i="4"/>
  <c r="K135" i="4"/>
  <c r="K139" i="4"/>
  <c r="K143" i="4"/>
  <c r="K147" i="4"/>
  <c r="K151" i="4"/>
  <c r="K155" i="4"/>
  <c r="K159" i="4"/>
  <c r="K163" i="4"/>
  <c r="K167" i="4"/>
  <c r="K171" i="4"/>
  <c r="K175" i="4"/>
  <c r="K179" i="4"/>
  <c r="K183" i="4"/>
  <c r="K187" i="4"/>
  <c r="K191" i="4"/>
  <c r="K195" i="4"/>
  <c r="K199" i="4"/>
  <c r="K203" i="4"/>
  <c r="K207" i="4"/>
  <c r="K211" i="4"/>
  <c r="K215" i="4"/>
  <c r="K219" i="4"/>
  <c r="K223" i="4"/>
  <c r="K227" i="4"/>
  <c r="K231" i="4"/>
  <c r="K235" i="4"/>
  <c r="K239" i="4"/>
  <c r="K243" i="4"/>
  <c r="K247" i="4"/>
  <c r="K251" i="4"/>
  <c r="K255" i="4"/>
  <c r="K259" i="4"/>
  <c r="K263" i="4"/>
  <c r="K267" i="4"/>
  <c r="K271" i="4"/>
  <c r="K275" i="4"/>
  <c r="K279" i="4"/>
  <c r="K283" i="4"/>
  <c r="K287" i="4"/>
  <c r="K291" i="4"/>
  <c r="K295" i="4"/>
  <c r="K299" i="4"/>
  <c r="K303" i="4"/>
  <c r="K307" i="4"/>
  <c r="K311" i="4"/>
  <c r="K315" i="4"/>
  <c r="K319" i="4"/>
  <c r="K323" i="4"/>
  <c r="K327" i="4"/>
  <c r="K331" i="4"/>
  <c r="K335" i="4"/>
  <c r="K339" i="4"/>
  <c r="K343" i="4"/>
  <c r="K347" i="4"/>
  <c r="K351" i="4"/>
  <c r="K355" i="4"/>
  <c r="K359" i="4"/>
  <c r="K363" i="4"/>
  <c r="K367" i="4"/>
  <c r="K371" i="4"/>
  <c r="K375" i="4"/>
  <c r="K379" i="4"/>
  <c r="K383" i="4"/>
  <c r="K387" i="4"/>
  <c r="K391" i="4"/>
  <c r="K395" i="4"/>
  <c r="K399" i="4"/>
  <c r="K403" i="4"/>
  <c r="K407" i="4"/>
  <c r="K411" i="4"/>
  <c r="K415" i="4"/>
  <c r="K419" i="4"/>
  <c r="K423" i="4"/>
  <c r="K427" i="4"/>
  <c r="K431" i="4"/>
  <c r="K435" i="4"/>
  <c r="K439" i="4"/>
  <c r="K443" i="4"/>
  <c r="K447" i="4"/>
  <c r="K451" i="4"/>
  <c r="K455" i="4"/>
  <c r="K459" i="4"/>
  <c r="K463" i="4"/>
  <c r="K467" i="4"/>
  <c r="K471" i="4"/>
  <c r="K475" i="4"/>
  <c r="K479" i="4"/>
  <c r="K483" i="4"/>
  <c r="K487" i="4"/>
  <c r="K491" i="4"/>
  <c r="K495" i="4"/>
  <c r="K499" i="4"/>
  <c r="K503" i="4"/>
  <c r="K507" i="4"/>
  <c r="K511" i="4"/>
  <c r="K515" i="4"/>
  <c r="K519" i="4"/>
  <c r="K523" i="4"/>
  <c r="K527" i="4"/>
  <c r="K531" i="4"/>
  <c r="K535" i="4"/>
  <c r="K539" i="4"/>
  <c r="K543" i="4"/>
  <c r="K547" i="4"/>
  <c r="K551" i="4"/>
  <c r="K555" i="4"/>
  <c r="K559" i="4"/>
  <c r="K563" i="4"/>
  <c r="K567" i="4"/>
  <c r="K571" i="4"/>
  <c r="K575" i="4"/>
  <c r="K579" i="4"/>
  <c r="K583" i="4"/>
  <c r="K587" i="4"/>
  <c r="K591" i="4"/>
  <c r="K595" i="4"/>
  <c r="K599" i="4"/>
  <c r="K603" i="4"/>
  <c r="K607" i="4"/>
  <c r="K611" i="4"/>
  <c r="K615" i="4"/>
  <c r="K619" i="4"/>
  <c r="K623" i="4"/>
  <c r="K627" i="4"/>
  <c r="K631" i="4"/>
  <c r="K635" i="4"/>
  <c r="K639" i="4"/>
  <c r="K643" i="4"/>
  <c r="K647" i="4"/>
  <c r="K651" i="4"/>
  <c r="K655" i="4"/>
  <c r="K659" i="4"/>
  <c r="K663" i="4"/>
  <c r="K667" i="4"/>
  <c r="K671" i="4"/>
  <c r="K675" i="4"/>
  <c r="K679" i="4"/>
  <c r="K683" i="4"/>
  <c r="K8" i="4"/>
  <c r="K12" i="4"/>
  <c r="K16" i="4"/>
  <c r="K20" i="4"/>
  <c r="K24" i="4"/>
  <c r="K28" i="4"/>
  <c r="K32" i="4"/>
  <c r="K36" i="4"/>
  <c r="K40" i="4"/>
  <c r="K44" i="4"/>
  <c r="K48" i="4"/>
  <c r="K52" i="4"/>
  <c r="K56" i="4"/>
  <c r="K60" i="4"/>
  <c r="K64" i="4"/>
  <c r="K68" i="4"/>
  <c r="K72" i="4"/>
  <c r="K76" i="4"/>
  <c r="K80" i="4"/>
  <c r="K84" i="4"/>
  <c r="K88" i="4"/>
  <c r="K92" i="4"/>
  <c r="K96" i="4"/>
  <c r="K100" i="4"/>
  <c r="K104" i="4"/>
  <c r="K108" i="4"/>
  <c r="K112" i="4"/>
  <c r="K116" i="4"/>
  <c r="K120" i="4"/>
  <c r="K124" i="4"/>
  <c r="K128" i="4"/>
  <c r="K132" i="4"/>
  <c r="K136" i="4"/>
  <c r="K140" i="4"/>
  <c r="K144" i="4"/>
  <c r="K148" i="4"/>
  <c r="K152" i="4"/>
  <c r="K156" i="4"/>
  <c r="K160" i="4"/>
  <c r="K164" i="4"/>
  <c r="K168" i="4"/>
  <c r="K172" i="4"/>
  <c r="K176" i="4"/>
  <c r="K180" i="4"/>
  <c r="K184" i="4"/>
  <c r="K188" i="4"/>
  <c r="K192" i="4"/>
  <c r="K196" i="4"/>
  <c r="K200" i="4"/>
  <c r="K204" i="4"/>
  <c r="K208" i="4"/>
  <c r="K212" i="4"/>
  <c r="K216" i="4"/>
  <c r="K220" i="4"/>
  <c r="K224" i="4"/>
  <c r="K228" i="4"/>
  <c r="K232" i="4"/>
  <c r="K236" i="4"/>
  <c r="K240" i="4"/>
  <c r="K244" i="4"/>
  <c r="K248" i="4"/>
  <c r="K252" i="4"/>
  <c r="K256" i="4"/>
  <c r="K260" i="4"/>
  <c r="K264" i="4"/>
  <c r="K268" i="4"/>
  <c r="K272" i="4"/>
  <c r="K276" i="4"/>
  <c r="K280" i="4"/>
  <c r="K284" i="4"/>
  <c r="K288" i="4"/>
  <c r="K292" i="4"/>
  <c r="K296" i="4"/>
  <c r="K300" i="4"/>
  <c r="K304" i="4"/>
  <c r="K308" i="4"/>
  <c r="K312" i="4"/>
  <c r="K316" i="4"/>
  <c r="K320" i="4"/>
  <c r="K324" i="4"/>
  <c r="K328" i="4"/>
  <c r="K332" i="4"/>
  <c r="K336" i="4"/>
  <c r="K340" i="4"/>
  <c r="K344" i="4"/>
  <c r="K348" i="4"/>
  <c r="K352" i="4"/>
  <c r="K356" i="4"/>
  <c r="K360" i="4"/>
  <c r="K364" i="4"/>
  <c r="K368" i="4"/>
  <c r="K372" i="4"/>
  <c r="K376" i="4"/>
  <c r="K380" i="4"/>
  <c r="K384" i="4"/>
  <c r="K388" i="4"/>
  <c r="K392" i="4"/>
  <c r="K396" i="4"/>
  <c r="K400" i="4"/>
  <c r="K404" i="4"/>
  <c r="K408" i="4"/>
  <c r="K412" i="4"/>
  <c r="K416" i="4"/>
  <c r="K420" i="4"/>
  <c r="K424" i="4"/>
  <c r="K428" i="4"/>
  <c r="K432" i="4"/>
  <c r="K436" i="4"/>
  <c r="K440" i="4"/>
  <c r="K444" i="4"/>
  <c r="K448" i="4"/>
  <c r="K452" i="4"/>
  <c r="K456" i="4"/>
  <c r="K460" i="4"/>
  <c r="K464" i="4"/>
  <c r="K468" i="4"/>
  <c r="K472" i="4"/>
  <c r="K476" i="4"/>
  <c r="K480" i="4"/>
  <c r="K484" i="4"/>
  <c r="K488" i="4"/>
  <c r="K492" i="4"/>
  <c r="K496" i="4"/>
  <c r="K500" i="4"/>
  <c r="K504" i="4"/>
  <c r="K508" i="4"/>
  <c r="K512" i="4"/>
  <c r="K516" i="4"/>
  <c r="K520" i="4"/>
  <c r="K524" i="4"/>
  <c r="K528" i="4"/>
  <c r="K532" i="4"/>
  <c r="K536" i="4"/>
  <c r="K540" i="4"/>
  <c r="K544" i="4"/>
  <c r="K548" i="4"/>
  <c r="K552" i="4"/>
  <c r="K556" i="4"/>
  <c r="K560" i="4"/>
  <c r="K564" i="4"/>
  <c r="K568" i="4"/>
  <c r="K572" i="4"/>
  <c r="K576" i="4"/>
  <c r="K580" i="4"/>
  <c r="K584" i="4"/>
  <c r="K588" i="4"/>
  <c r="K592" i="4"/>
  <c r="K596" i="4"/>
  <c r="K600" i="4"/>
  <c r="K604" i="4"/>
  <c r="K608" i="4"/>
  <c r="K612" i="4"/>
  <c r="K616" i="4"/>
  <c r="K620" i="4"/>
  <c r="K624" i="4"/>
  <c r="K628" i="4"/>
  <c r="K632" i="4"/>
  <c r="K636" i="4"/>
  <c r="K640" i="4"/>
  <c r="K644" i="4"/>
  <c r="K648" i="4"/>
  <c r="K652" i="4"/>
  <c r="K656" i="4"/>
  <c r="K660" i="4"/>
  <c r="K664" i="4"/>
  <c r="K668" i="4"/>
  <c r="K672" i="4"/>
  <c r="K9" i="4"/>
  <c r="K13" i="4"/>
  <c r="K17" i="4"/>
  <c r="K21" i="4"/>
  <c r="K25" i="4"/>
  <c r="K29" i="4"/>
  <c r="K33" i="4"/>
  <c r="K37" i="4"/>
  <c r="K41" i="4"/>
  <c r="K45" i="4"/>
  <c r="K49" i="4"/>
  <c r="K53" i="4"/>
  <c r="K57" i="4"/>
  <c r="K61" i="4"/>
  <c r="K65" i="4"/>
  <c r="K69" i="4"/>
  <c r="K73" i="4"/>
  <c r="K77" i="4"/>
  <c r="K81" i="4"/>
  <c r="K85" i="4"/>
  <c r="K89" i="4"/>
  <c r="K93" i="4"/>
  <c r="K97" i="4"/>
  <c r="K101" i="4"/>
  <c r="K105" i="4"/>
  <c r="K109" i="4"/>
  <c r="K113" i="4"/>
  <c r="K117" i="4"/>
  <c r="K121" i="4"/>
  <c r="K125" i="4"/>
  <c r="K129" i="4"/>
  <c r="K133" i="4"/>
  <c r="K137" i="4"/>
  <c r="K141" i="4"/>
  <c r="K145" i="4"/>
  <c r="K149" i="4"/>
  <c r="K153" i="4"/>
  <c r="K157" i="4"/>
  <c r="K161" i="4"/>
  <c r="K165" i="4"/>
  <c r="K169" i="4"/>
  <c r="K173" i="4"/>
  <c r="K177" i="4"/>
  <c r="K181" i="4"/>
  <c r="K185" i="4"/>
  <c r="K189" i="4"/>
  <c r="K193" i="4"/>
  <c r="K197" i="4"/>
  <c r="K201" i="4"/>
  <c r="K205" i="4"/>
  <c r="K209" i="4"/>
  <c r="K213" i="4"/>
  <c r="K217" i="4"/>
  <c r="K221" i="4"/>
  <c r="K225" i="4"/>
  <c r="K229" i="4"/>
  <c r="K233" i="4"/>
  <c r="K237" i="4"/>
  <c r="K241" i="4"/>
  <c r="K245" i="4"/>
  <c r="K249" i="4"/>
  <c r="K253" i="4"/>
  <c r="K257" i="4"/>
  <c r="K261" i="4"/>
  <c r="K265" i="4"/>
  <c r="K269" i="4"/>
  <c r="K273" i="4"/>
  <c r="K277" i="4"/>
  <c r="K281" i="4"/>
  <c r="K285" i="4"/>
  <c r="K289" i="4"/>
  <c r="K293" i="4"/>
  <c r="K297" i="4"/>
  <c r="K301" i="4"/>
  <c r="K305" i="4"/>
  <c r="K309" i="4"/>
  <c r="K313" i="4"/>
  <c r="K317" i="4"/>
  <c r="K321" i="4"/>
  <c r="K325" i="4"/>
  <c r="K329" i="4"/>
  <c r="K333" i="4"/>
  <c r="K337" i="4"/>
  <c r="K341" i="4"/>
  <c r="K345" i="4"/>
  <c r="K349" i="4"/>
  <c r="K353" i="4"/>
  <c r="K357" i="4"/>
  <c r="K361" i="4"/>
  <c r="K365" i="4"/>
  <c r="K369" i="4"/>
  <c r="K373" i="4"/>
  <c r="K377" i="4"/>
  <c r="K381" i="4"/>
  <c r="K385" i="4"/>
  <c r="K389" i="4"/>
  <c r="K393" i="4"/>
  <c r="K397" i="4"/>
  <c r="K401" i="4"/>
  <c r="K405" i="4"/>
  <c r="K409" i="4"/>
  <c r="K413" i="4"/>
  <c r="K417" i="4"/>
  <c r="K421" i="4"/>
  <c r="K425" i="4"/>
  <c r="K429" i="4"/>
  <c r="K433" i="4"/>
  <c r="K437" i="4"/>
  <c r="K441" i="4"/>
  <c r="K445" i="4"/>
  <c r="K449" i="4"/>
  <c r="K453" i="4"/>
  <c r="K457" i="4"/>
  <c r="K461" i="4"/>
  <c r="K465" i="4"/>
  <c r="K469" i="4"/>
  <c r="K473" i="4"/>
  <c r="K477" i="4"/>
  <c r="K481" i="4"/>
  <c r="K485" i="4"/>
  <c r="K489" i="4"/>
  <c r="K493" i="4"/>
  <c r="K497" i="4"/>
  <c r="K501" i="4"/>
  <c r="K505" i="4"/>
  <c r="K509" i="4"/>
  <c r="K513" i="4"/>
  <c r="K517" i="4"/>
  <c r="K521" i="4"/>
  <c r="K525" i="4"/>
  <c r="K529" i="4"/>
  <c r="K533" i="4"/>
  <c r="K537" i="4"/>
  <c r="K541" i="4"/>
  <c r="K545" i="4"/>
  <c r="K549" i="4"/>
  <c r="K553" i="4"/>
  <c r="K557" i="4"/>
  <c r="K561" i="4"/>
  <c r="K565" i="4"/>
  <c r="K569" i="4"/>
  <c r="K573" i="4"/>
  <c r="K577" i="4"/>
  <c r="K581" i="4"/>
  <c r="K585" i="4"/>
  <c r="K589" i="4"/>
  <c r="K593" i="4"/>
  <c r="K597" i="4"/>
  <c r="K601" i="4"/>
  <c r="K605" i="4"/>
  <c r="K609" i="4"/>
  <c r="K613" i="4"/>
  <c r="K617" i="4"/>
  <c r="K621" i="4"/>
  <c r="K625" i="4"/>
  <c r="K629" i="4"/>
  <c r="K633" i="4"/>
  <c r="K637" i="4"/>
  <c r="K641" i="4"/>
  <c r="K645" i="4"/>
  <c r="K649" i="4"/>
  <c r="K653" i="4"/>
  <c r="K657" i="4"/>
  <c r="K661" i="4"/>
  <c r="K665" i="4"/>
  <c r="K669" i="4"/>
  <c r="K673" i="4"/>
  <c r="K677" i="4"/>
  <c r="K681" i="4"/>
  <c r="K685" i="4"/>
  <c r="K676" i="4"/>
  <c r="K688" i="4"/>
  <c r="K692" i="4"/>
  <c r="K696" i="4"/>
  <c r="K700" i="4"/>
  <c r="K704" i="4"/>
  <c r="K708" i="4"/>
  <c r="K712" i="4"/>
  <c r="K716" i="4"/>
  <c r="K720" i="4"/>
  <c r="K724" i="4"/>
  <c r="K728" i="4"/>
  <c r="K732" i="4"/>
  <c r="K736" i="4"/>
  <c r="K740" i="4"/>
  <c r="K744" i="4"/>
  <c r="K748" i="4"/>
  <c r="K752" i="4"/>
  <c r="K756" i="4"/>
  <c r="K760" i="4"/>
  <c r="K764" i="4"/>
  <c r="K768" i="4"/>
  <c r="K772" i="4"/>
  <c r="K776" i="4"/>
  <c r="K780" i="4"/>
  <c r="K784" i="4"/>
  <c r="K788" i="4"/>
  <c r="K792" i="4"/>
  <c r="K796" i="4"/>
  <c r="K800" i="4"/>
  <c r="K804" i="4"/>
  <c r="K808" i="4"/>
  <c r="K812" i="4"/>
  <c r="K816" i="4"/>
  <c r="K820" i="4"/>
  <c r="K824" i="4"/>
  <c r="K828" i="4"/>
  <c r="K832" i="4"/>
  <c r="K836" i="4"/>
  <c r="K840" i="4"/>
  <c r="K844" i="4"/>
  <c r="K848" i="4"/>
  <c r="K852" i="4"/>
  <c r="K856" i="4"/>
  <c r="K680" i="4"/>
  <c r="K689" i="4"/>
  <c r="K693" i="4"/>
  <c r="K697" i="4"/>
  <c r="K701" i="4"/>
  <c r="K705" i="4"/>
  <c r="K709" i="4"/>
  <c r="K713" i="4"/>
  <c r="K717" i="4"/>
  <c r="K721" i="4"/>
  <c r="K725" i="4"/>
  <c r="K729" i="4"/>
  <c r="K733" i="4"/>
  <c r="K737" i="4"/>
  <c r="K741" i="4"/>
  <c r="K745" i="4"/>
  <c r="K749" i="4"/>
  <c r="K753" i="4"/>
  <c r="K757" i="4"/>
  <c r="K761" i="4"/>
  <c r="K765" i="4"/>
  <c r="K769" i="4"/>
  <c r="K773" i="4"/>
  <c r="K777" i="4"/>
  <c r="K781" i="4"/>
  <c r="K785" i="4"/>
  <c r="K789" i="4"/>
  <c r="K793" i="4"/>
  <c r="K797" i="4"/>
  <c r="K801" i="4"/>
  <c r="K805" i="4"/>
  <c r="K809" i="4"/>
  <c r="K813" i="4"/>
  <c r="K817" i="4"/>
  <c r="K821" i="4"/>
  <c r="K825" i="4"/>
  <c r="K829" i="4"/>
  <c r="K833" i="4"/>
  <c r="K837" i="4"/>
  <c r="K841" i="4"/>
  <c r="K845" i="4"/>
  <c r="K849" i="4"/>
  <c r="K853" i="4"/>
  <c r="K857" i="4"/>
  <c r="K684" i="4"/>
  <c r="K690" i="4"/>
  <c r="K694" i="4"/>
  <c r="K698" i="4"/>
  <c r="K702" i="4"/>
  <c r="K706" i="4"/>
  <c r="K710" i="4"/>
  <c r="K714" i="4"/>
  <c r="K718" i="4"/>
  <c r="K722" i="4"/>
  <c r="K726" i="4"/>
  <c r="K730" i="4"/>
  <c r="K734" i="4"/>
  <c r="K738" i="4"/>
  <c r="K742" i="4"/>
  <c r="K746" i="4"/>
  <c r="K750" i="4"/>
  <c r="K754" i="4"/>
  <c r="K758" i="4"/>
  <c r="K762" i="4"/>
  <c r="K766" i="4"/>
  <c r="K770" i="4"/>
  <c r="K774" i="4"/>
  <c r="K778" i="4"/>
  <c r="K782" i="4"/>
  <c r="K786" i="4"/>
  <c r="K790" i="4"/>
  <c r="K794" i="4"/>
  <c r="K798" i="4"/>
  <c r="K802" i="4"/>
  <c r="K806" i="4"/>
  <c r="K810" i="4"/>
  <c r="K814" i="4"/>
  <c r="K818" i="4"/>
  <c r="K822" i="4"/>
  <c r="K826" i="4"/>
  <c r="K830" i="4"/>
  <c r="K834" i="4"/>
  <c r="K838" i="4"/>
  <c r="K842" i="4"/>
  <c r="K846" i="4"/>
  <c r="K850" i="4"/>
  <c r="K854" i="4"/>
  <c r="K5" i="4"/>
  <c r="K687" i="4"/>
  <c r="K691" i="4"/>
  <c r="K695" i="4"/>
  <c r="K699" i="4"/>
  <c r="K703" i="4"/>
  <c r="K707" i="4"/>
  <c r="K711" i="4"/>
  <c r="K715" i="4"/>
  <c r="K719" i="4"/>
  <c r="K723" i="4"/>
  <c r="K727" i="4"/>
  <c r="K731" i="4"/>
  <c r="K735" i="4"/>
  <c r="K739" i="4"/>
  <c r="K743" i="4"/>
  <c r="K747" i="4"/>
  <c r="K751" i="4"/>
  <c r="K755" i="4"/>
  <c r="K759" i="4"/>
  <c r="K763" i="4"/>
  <c r="K767" i="4"/>
  <c r="K771" i="4"/>
  <c r="K775" i="4"/>
  <c r="K779" i="4"/>
  <c r="K783" i="4"/>
  <c r="K787" i="4"/>
  <c r="K791" i="4"/>
  <c r="K795" i="4"/>
  <c r="K799" i="4"/>
  <c r="K803" i="4"/>
  <c r="K807" i="4"/>
  <c r="K811" i="4"/>
  <c r="K815" i="4"/>
  <c r="K819" i="4"/>
  <c r="K823" i="4"/>
  <c r="K827" i="4"/>
  <c r="K831" i="4"/>
  <c r="K835" i="4"/>
  <c r="K839" i="4"/>
  <c r="K843" i="4"/>
  <c r="K847" i="4"/>
  <c r="K851" i="4"/>
  <c r="K855" i="4"/>
  <c r="G710" i="1"/>
  <c r="G646" i="1"/>
  <c r="G566" i="1"/>
  <c r="G486" i="1"/>
  <c r="G850" i="1"/>
  <c r="G786" i="1"/>
  <c r="G722" i="1"/>
  <c r="G658" i="1"/>
  <c r="G594" i="1"/>
  <c r="G530" i="1"/>
  <c r="G466" i="1"/>
  <c r="G774" i="1"/>
  <c r="G830" i="1"/>
  <c r="G766" i="1"/>
  <c r="G702" i="1"/>
  <c r="G638" i="1"/>
  <c r="G574" i="1"/>
  <c r="G510" i="1"/>
  <c r="G446" i="1"/>
  <c r="G758" i="1"/>
  <c r="G826" i="1"/>
  <c r="G762" i="1"/>
  <c r="G698" i="1"/>
  <c r="G634" i="1"/>
  <c r="G570" i="1"/>
  <c r="G506" i="1"/>
  <c r="G442" i="1"/>
  <c r="G402" i="1"/>
  <c r="G366" i="1"/>
  <c r="G338" i="1"/>
  <c r="G306" i="1"/>
  <c r="G258" i="1"/>
  <c r="G210" i="1"/>
  <c r="G166" i="1"/>
  <c r="G118" i="1"/>
  <c r="G70" i="1"/>
  <c r="G14" i="1"/>
  <c r="G845" i="1"/>
  <c r="G829" i="1"/>
  <c r="G813" i="1"/>
  <c r="G797" i="1"/>
  <c r="G781" i="1"/>
  <c r="G765" i="1"/>
  <c r="G749" i="1"/>
  <c r="G733" i="1"/>
  <c r="G717" i="1"/>
  <c r="G701" i="1"/>
  <c r="G685" i="1"/>
  <c r="G669" i="1"/>
  <c r="G653" i="1"/>
  <c r="G637" i="1"/>
  <c r="G621" i="1"/>
  <c r="G605" i="1"/>
  <c r="G589" i="1"/>
  <c r="G573" i="1"/>
  <c r="G557" i="1"/>
  <c r="G541" i="1"/>
  <c r="G525" i="1"/>
  <c r="G509" i="1"/>
  <c r="G493" i="1"/>
  <c r="G477" i="1"/>
  <c r="G461" i="1"/>
  <c r="G445" i="1"/>
  <c r="G429" i="1"/>
  <c r="G413" i="1"/>
  <c r="G397" i="1"/>
  <c r="G381" i="1"/>
  <c r="G365" i="1"/>
  <c r="G349" i="1"/>
  <c r="G333" i="1"/>
  <c r="G317" i="1"/>
  <c r="G301" i="1"/>
  <c r="G285" i="1"/>
  <c r="G269" i="1"/>
  <c r="G253" i="1"/>
  <c r="G237" i="1"/>
  <c r="G221" i="1"/>
  <c r="G205" i="1"/>
  <c r="G189" i="1"/>
  <c r="G173" i="1"/>
  <c r="G157" i="1"/>
  <c r="G141" i="1"/>
  <c r="G125" i="1"/>
  <c r="G109" i="1"/>
  <c r="G93" i="1"/>
  <c r="G77" i="1"/>
  <c r="G61" i="1"/>
  <c r="G45" i="1"/>
  <c r="G29" i="1"/>
  <c r="G13" i="1"/>
  <c r="G406" i="1"/>
  <c r="G370" i="1"/>
  <c r="G334" i="1"/>
  <c r="G302" i="1"/>
  <c r="G250" i="1"/>
  <c r="G202" i="1"/>
  <c r="G146" i="1"/>
  <c r="G98" i="1"/>
  <c r="G54" i="1"/>
  <c r="G10" i="1"/>
  <c r="G844" i="1"/>
  <c r="G828" i="1"/>
  <c r="G812" i="1"/>
  <c r="G796" i="1"/>
  <c r="G780" i="1"/>
  <c r="G764" i="1"/>
  <c r="G748" i="1"/>
  <c r="G732" i="1"/>
  <c r="G716" i="1"/>
  <c r="G700" i="1"/>
  <c r="G684" i="1"/>
  <c r="G668" i="1"/>
  <c r="G652" i="1"/>
  <c r="G636" i="1"/>
  <c r="G620" i="1"/>
  <c r="G604" i="1"/>
  <c r="G588" i="1"/>
  <c r="G572" i="1"/>
  <c r="G556" i="1"/>
  <c r="G540" i="1"/>
  <c r="G524" i="1"/>
  <c r="G508" i="1"/>
  <c r="G492" i="1"/>
  <c r="G476" i="1"/>
  <c r="G460" i="1"/>
  <c r="G444" i="1"/>
  <c r="G428" i="1"/>
  <c r="G412" i="1"/>
  <c r="G396" i="1"/>
  <c r="G380" i="1"/>
  <c r="G364" i="1"/>
  <c r="G348" i="1"/>
  <c r="G332" i="1"/>
  <c r="G316" i="1"/>
  <c r="G300" i="1"/>
  <c r="G284" i="1"/>
  <c r="G268" i="1"/>
  <c r="G252" i="1"/>
  <c r="G236" i="1"/>
  <c r="G220" i="1"/>
  <c r="G204" i="1"/>
  <c r="G188" i="1"/>
  <c r="G172" i="1"/>
  <c r="G156" i="1"/>
  <c r="G140" i="1"/>
  <c r="G124" i="1"/>
  <c r="G108" i="1"/>
  <c r="G92" i="1"/>
  <c r="G76" i="1"/>
  <c r="G60" i="1"/>
  <c r="G44" i="1"/>
  <c r="G28" i="1"/>
  <c r="G12" i="1"/>
  <c r="G290" i="1"/>
  <c r="G242" i="1"/>
  <c r="G194" i="1"/>
  <c r="G150" i="1"/>
  <c r="G102" i="1"/>
  <c r="G50" i="1"/>
  <c r="G6" i="1"/>
  <c r="G843" i="1"/>
  <c r="G827" i="1"/>
  <c r="G811" i="1"/>
  <c r="G795" i="1"/>
  <c r="G779" i="1"/>
  <c r="G763" i="1"/>
  <c r="G747" i="1"/>
  <c r="G731" i="1"/>
  <c r="G715" i="1"/>
  <c r="G699" i="1"/>
  <c r="G683" i="1"/>
  <c r="G667" i="1"/>
  <c r="G651" i="1"/>
  <c r="G635" i="1"/>
  <c r="G619" i="1"/>
  <c r="G603" i="1"/>
  <c r="G587" i="1"/>
  <c r="G571" i="1"/>
  <c r="G555" i="1"/>
  <c r="G539" i="1"/>
  <c r="G523" i="1"/>
  <c r="G507" i="1"/>
  <c r="G491" i="1"/>
  <c r="G475" i="1"/>
  <c r="G459" i="1"/>
  <c r="G443" i="1"/>
  <c r="G427" i="1"/>
  <c r="G411" i="1"/>
  <c r="G395" i="1"/>
  <c r="G379" i="1"/>
  <c r="G363" i="1"/>
  <c r="G347" i="1"/>
  <c r="G331" i="1"/>
  <c r="G315" i="1"/>
  <c r="G299" i="1"/>
  <c r="G283" i="1"/>
  <c r="G267" i="1"/>
  <c r="G251" i="1"/>
  <c r="G235" i="1"/>
  <c r="G219" i="1"/>
  <c r="G203" i="1"/>
  <c r="G187" i="1"/>
  <c r="G171" i="1"/>
  <c r="G155" i="1"/>
  <c r="G139" i="1"/>
  <c r="G123" i="1"/>
  <c r="G107" i="1"/>
  <c r="G91" i="1"/>
  <c r="G75" i="1"/>
  <c r="G59" i="1"/>
  <c r="G43" i="1"/>
  <c r="G27" i="1"/>
  <c r="G11" i="1"/>
  <c r="G556" i="4"/>
  <c r="G838" i="1"/>
  <c r="G694" i="1"/>
  <c r="G630" i="1"/>
  <c r="G534" i="1"/>
  <c r="G470" i="1"/>
  <c r="G834" i="1"/>
  <c r="G770" i="1"/>
  <c r="G706" i="1"/>
  <c r="G642" i="1"/>
  <c r="G578" i="1"/>
  <c r="G514" i="1"/>
  <c r="G450" i="1"/>
  <c r="G726" i="1"/>
  <c r="G814" i="1"/>
  <c r="G750" i="1"/>
  <c r="G686" i="1"/>
  <c r="G622" i="1"/>
  <c r="G558" i="1"/>
  <c r="Q558" i="1" s="1"/>
  <c r="G494" i="1"/>
  <c r="G430" i="1"/>
  <c r="G582" i="1"/>
  <c r="G810" i="1"/>
  <c r="G746" i="1"/>
  <c r="G682" i="1"/>
  <c r="G618" i="1"/>
  <c r="G554" i="1"/>
  <c r="G490" i="1"/>
  <c r="G426" i="1"/>
  <c r="G394" i="1"/>
  <c r="G358" i="1"/>
  <c r="G330" i="1"/>
  <c r="G294" i="1"/>
  <c r="G246" i="1"/>
  <c r="G198" i="1"/>
  <c r="G154" i="1"/>
  <c r="G106" i="1"/>
  <c r="G58" i="1"/>
  <c r="G857" i="1"/>
  <c r="G841" i="1"/>
  <c r="G825" i="1"/>
  <c r="G809" i="1"/>
  <c r="G793" i="1"/>
  <c r="G777" i="1"/>
  <c r="G761" i="1"/>
  <c r="G745" i="1"/>
  <c r="G729" i="1"/>
  <c r="G713" i="1"/>
  <c r="G697" i="1"/>
  <c r="G681" i="1"/>
  <c r="G665" i="1"/>
  <c r="G649" i="1"/>
  <c r="G633" i="1"/>
  <c r="G617" i="1"/>
  <c r="G601" i="1"/>
  <c r="G585" i="1"/>
  <c r="G569" i="1"/>
  <c r="G553" i="1"/>
  <c r="G537" i="1"/>
  <c r="G521" i="1"/>
  <c r="G505" i="1"/>
  <c r="G489" i="1"/>
  <c r="G473" i="1"/>
  <c r="G457" i="1"/>
  <c r="G441" i="1"/>
  <c r="G425" i="1"/>
  <c r="G409" i="1"/>
  <c r="G393" i="1"/>
  <c r="G377" i="1"/>
  <c r="G361" i="1"/>
  <c r="G345" i="1"/>
  <c r="G329" i="1"/>
  <c r="G313" i="1"/>
  <c r="G297" i="1"/>
  <c r="G281" i="1"/>
  <c r="G265" i="1"/>
  <c r="G249" i="1"/>
  <c r="G233" i="1"/>
  <c r="G217" i="1"/>
  <c r="G201" i="1"/>
  <c r="G185" i="1"/>
  <c r="G169" i="1"/>
  <c r="G153" i="1"/>
  <c r="G137" i="1"/>
  <c r="G121" i="1"/>
  <c r="G105" i="1"/>
  <c r="G89" i="1"/>
  <c r="G73" i="1"/>
  <c r="G57" i="1"/>
  <c r="G41" i="1"/>
  <c r="G25" i="1"/>
  <c r="G9" i="1"/>
  <c r="G398" i="1"/>
  <c r="G362" i="1"/>
  <c r="G326" i="1"/>
  <c r="G286" i="1"/>
  <c r="G238" i="1"/>
  <c r="G190" i="1"/>
  <c r="G134" i="1"/>
  <c r="G90" i="1"/>
  <c r="G46" i="1"/>
  <c r="G856" i="1"/>
  <c r="G840" i="1"/>
  <c r="G824" i="1"/>
  <c r="G808" i="1"/>
  <c r="G792" i="1"/>
  <c r="G776" i="1"/>
  <c r="G760" i="1"/>
  <c r="G744" i="1"/>
  <c r="G728" i="1"/>
  <c r="G712" i="1"/>
  <c r="G696" i="1"/>
  <c r="G680" i="1"/>
  <c r="G664" i="1"/>
  <c r="G648" i="1"/>
  <c r="G632" i="1"/>
  <c r="G616" i="1"/>
  <c r="G600" i="1"/>
  <c r="G584" i="1"/>
  <c r="G568" i="1"/>
  <c r="G552" i="1"/>
  <c r="G536" i="1"/>
  <c r="G520" i="1"/>
  <c r="G504" i="1"/>
  <c r="G488" i="1"/>
  <c r="G472" i="1"/>
  <c r="G456" i="1"/>
  <c r="G440" i="1"/>
  <c r="G424" i="1"/>
  <c r="G408" i="1"/>
  <c r="G392" i="1"/>
  <c r="G376" i="1"/>
  <c r="G360" i="1"/>
  <c r="G344" i="1"/>
  <c r="G328" i="1"/>
  <c r="G312" i="1"/>
  <c r="G296" i="1"/>
  <c r="G280" i="1"/>
  <c r="G264" i="1"/>
  <c r="G248" i="1"/>
  <c r="G232" i="1"/>
  <c r="G216" i="1"/>
  <c r="G200" i="1"/>
  <c r="G184" i="1"/>
  <c r="G168" i="1"/>
  <c r="G152" i="1"/>
  <c r="G136" i="1"/>
  <c r="G120" i="1"/>
  <c r="G104" i="1"/>
  <c r="G88" i="1"/>
  <c r="G72" i="1"/>
  <c r="G56" i="1"/>
  <c r="G40" i="1"/>
  <c r="G24" i="1"/>
  <c r="G8" i="1"/>
  <c r="G278" i="1"/>
  <c r="G230" i="1"/>
  <c r="G182" i="1"/>
  <c r="G138" i="1"/>
  <c r="G86" i="1"/>
  <c r="G38" i="1"/>
  <c r="G855" i="1"/>
  <c r="G839" i="1"/>
  <c r="G823" i="1"/>
  <c r="G807" i="1"/>
  <c r="G791" i="1"/>
  <c r="G775" i="1"/>
  <c r="G759" i="1"/>
  <c r="G743" i="1"/>
  <c r="G727" i="1"/>
  <c r="G711" i="1"/>
  <c r="G695" i="1"/>
  <c r="G679" i="1"/>
  <c r="G663" i="1"/>
  <c r="G647" i="1"/>
  <c r="G631" i="1"/>
  <c r="G615" i="1"/>
  <c r="G599" i="1"/>
  <c r="G583" i="1"/>
  <c r="G567" i="1"/>
  <c r="G551" i="1"/>
  <c r="G535" i="1"/>
  <c r="G519" i="1"/>
  <c r="G503" i="1"/>
  <c r="G487" i="1"/>
  <c r="G471" i="1"/>
  <c r="G455" i="1"/>
  <c r="G439" i="1"/>
  <c r="G423" i="1"/>
  <c r="G407" i="1"/>
  <c r="G391" i="1"/>
  <c r="G375" i="1"/>
  <c r="G359" i="1"/>
  <c r="G343" i="1"/>
  <c r="G327" i="1"/>
  <c r="G311" i="1"/>
  <c r="G295" i="1"/>
  <c r="G279" i="1"/>
  <c r="G263" i="1"/>
  <c r="G247" i="1"/>
  <c r="G231" i="1"/>
  <c r="G215" i="1"/>
  <c r="G199" i="1"/>
  <c r="G183" i="1"/>
  <c r="G167" i="1"/>
  <c r="G151" i="1"/>
  <c r="G135" i="1"/>
  <c r="G119" i="1"/>
  <c r="G103" i="1"/>
  <c r="G87" i="1"/>
  <c r="G71" i="1"/>
  <c r="G55" i="1"/>
  <c r="G39" i="1"/>
  <c r="G23" i="1"/>
  <c r="G7" i="1"/>
  <c r="G5" i="4"/>
  <c r="G7" i="4"/>
  <c r="G11" i="4"/>
  <c r="G15" i="4"/>
  <c r="G19" i="4"/>
  <c r="G23" i="4"/>
  <c r="G27" i="4"/>
  <c r="G31" i="4"/>
  <c r="G35" i="4"/>
  <c r="G39" i="4"/>
  <c r="G43" i="4"/>
  <c r="G47" i="4"/>
  <c r="G51" i="4"/>
  <c r="G55" i="4"/>
  <c r="G59" i="4"/>
  <c r="G63" i="4"/>
  <c r="G67" i="4"/>
  <c r="G71" i="4"/>
  <c r="G75" i="4"/>
  <c r="G79" i="4"/>
  <c r="G83" i="4"/>
  <c r="G87" i="4"/>
  <c r="G91" i="4"/>
  <c r="G95" i="4"/>
  <c r="G99" i="4"/>
  <c r="G103" i="4"/>
  <c r="G107" i="4"/>
  <c r="G111" i="4"/>
  <c r="G115" i="4"/>
  <c r="G119" i="4"/>
  <c r="G123" i="4"/>
  <c r="G127" i="4"/>
  <c r="G131" i="4"/>
  <c r="G8" i="4"/>
  <c r="G12" i="4"/>
  <c r="G16" i="4"/>
  <c r="G20" i="4"/>
  <c r="G24" i="4"/>
  <c r="G28" i="4"/>
  <c r="G32" i="4"/>
  <c r="G36" i="4"/>
  <c r="G40" i="4"/>
  <c r="G44" i="4"/>
  <c r="G48" i="4"/>
  <c r="G52" i="4"/>
  <c r="G56" i="4"/>
  <c r="G60" i="4"/>
  <c r="G64" i="4"/>
  <c r="G68" i="4"/>
  <c r="G72" i="4"/>
  <c r="G76" i="4"/>
  <c r="G80" i="4"/>
  <c r="G84" i="4"/>
  <c r="G88" i="4"/>
  <c r="G92" i="4"/>
  <c r="G96" i="4"/>
  <c r="G100" i="4"/>
  <c r="G104" i="4"/>
  <c r="G108" i="4"/>
  <c r="G112" i="4"/>
  <c r="G116" i="4"/>
  <c r="G120" i="4"/>
  <c r="G124" i="4"/>
  <c r="G128" i="4"/>
  <c r="G9" i="4"/>
  <c r="G13" i="4"/>
  <c r="G17" i="4"/>
  <c r="G21" i="4"/>
  <c r="G25" i="4"/>
  <c r="G29" i="4"/>
  <c r="G33" i="4"/>
  <c r="G37" i="4"/>
  <c r="G41" i="4"/>
  <c r="G45" i="4"/>
  <c r="G49" i="4"/>
  <c r="G53" i="4"/>
  <c r="G57" i="4"/>
  <c r="G61" i="4"/>
  <c r="G65" i="4"/>
  <c r="G69" i="4"/>
  <c r="G73" i="4"/>
  <c r="G77" i="4"/>
  <c r="G81" i="4"/>
  <c r="G85" i="4"/>
  <c r="G89" i="4"/>
  <c r="G93" i="4"/>
  <c r="G97" i="4"/>
  <c r="G101" i="4"/>
  <c r="G105" i="4"/>
  <c r="G109" i="4"/>
  <c r="G113" i="4"/>
  <c r="G117" i="4"/>
  <c r="G121" i="4"/>
  <c r="G125" i="4"/>
  <c r="G129" i="4"/>
  <c r="G6" i="4"/>
  <c r="G10" i="4"/>
  <c r="G14" i="4"/>
  <c r="G18" i="4"/>
  <c r="G22" i="4"/>
  <c r="G26" i="4"/>
  <c r="G30" i="4"/>
  <c r="G34" i="4"/>
  <c r="G38" i="4"/>
  <c r="G42" i="4"/>
  <c r="G46" i="4"/>
  <c r="G50" i="4"/>
  <c r="G54" i="4"/>
  <c r="G58" i="4"/>
  <c r="G62" i="4"/>
  <c r="G66" i="4"/>
  <c r="G70" i="4"/>
  <c r="G74" i="4"/>
  <c r="G78" i="4"/>
  <c r="G82" i="4"/>
  <c r="G86" i="4"/>
  <c r="G90" i="4"/>
  <c r="G94" i="4"/>
  <c r="G98" i="4"/>
  <c r="G102" i="4"/>
  <c r="G106" i="4"/>
  <c r="G110" i="4"/>
  <c r="G114" i="4"/>
  <c r="G118" i="4"/>
  <c r="G122" i="4"/>
  <c r="G126" i="4"/>
  <c r="G130" i="4"/>
  <c r="E9" i="4"/>
  <c r="E13" i="4"/>
  <c r="E17" i="4"/>
  <c r="E21" i="4"/>
  <c r="M21" i="4" s="1"/>
  <c r="E25" i="4"/>
  <c r="E29" i="4"/>
  <c r="M29" i="4" s="1"/>
  <c r="E33" i="4"/>
  <c r="E37" i="4"/>
  <c r="E41" i="4"/>
  <c r="E45" i="4"/>
  <c r="E49" i="4"/>
  <c r="E53" i="4"/>
  <c r="E57" i="4"/>
  <c r="E61" i="4"/>
  <c r="E65" i="4"/>
  <c r="E69" i="4"/>
  <c r="E73" i="4"/>
  <c r="E77" i="4"/>
  <c r="E81" i="4"/>
  <c r="E85" i="4"/>
  <c r="E89" i="4"/>
  <c r="E93" i="4"/>
  <c r="E97" i="4"/>
  <c r="E101" i="4"/>
  <c r="E105" i="4"/>
  <c r="E109" i="4"/>
  <c r="E113" i="4"/>
  <c r="E117" i="4"/>
  <c r="M117" i="4" s="1"/>
  <c r="E121" i="4"/>
  <c r="E125" i="4"/>
  <c r="M125" i="4" s="1"/>
  <c r="E129" i="4"/>
  <c r="E133" i="4"/>
  <c r="E137" i="4"/>
  <c r="E141" i="4"/>
  <c r="E145" i="4"/>
  <c r="E149" i="4"/>
  <c r="E153" i="4"/>
  <c r="E157" i="4"/>
  <c r="E161" i="4"/>
  <c r="E165" i="4"/>
  <c r="E169" i="4"/>
  <c r="E173" i="4"/>
  <c r="E177" i="4"/>
  <c r="E181" i="4"/>
  <c r="E185" i="4"/>
  <c r="E189" i="4"/>
  <c r="E193" i="4"/>
  <c r="E197" i="4"/>
  <c r="E201" i="4"/>
  <c r="E205" i="4"/>
  <c r="E209" i="4"/>
  <c r="E213" i="4"/>
  <c r="M213" i="4" s="1"/>
  <c r="E217" i="4"/>
  <c r="E221" i="4"/>
  <c r="E225" i="4"/>
  <c r="E229" i="4"/>
  <c r="E233" i="4"/>
  <c r="E237" i="4"/>
  <c r="E241" i="4"/>
  <c r="E245" i="4"/>
  <c r="E249" i="4"/>
  <c r="E253" i="4"/>
  <c r="E257" i="4"/>
  <c r="E261" i="4"/>
  <c r="E265" i="4"/>
  <c r="E269" i="4"/>
  <c r="E273" i="4"/>
  <c r="E277" i="4"/>
  <c r="E281" i="4"/>
  <c r="E285" i="4"/>
  <c r="E289" i="4"/>
  <c r="E293" i="4"/>
  <c r="E297" i="4"/>
  <c r="E301" i="4"/>
  <c r="E305" i="4"/>
  <c r="E309" i="4"/>
  <c r="E313" i="4"/>
  <c r="E317" i="4"/>
  <c r="E321" i="4"/>
  <c r="E325" i="4"/>
  <c r="E329" i="4"/>
  <c r="E333" i="4"/>
  <c r="E337" i="4"/>
  <c r="E341" i="4"/>
  <c r="E345" i="4"/>
  <c r="E349" i="4"/>
  <c r="E353" i="4"/>
  <c r="E357" i="4"/>
  <c r="E361" i="4"/>
  <c r="E365" i="4"/>
  <c r="E369" i="4"/>
  <c r="E373" i="4"/>
  <c r="E377" i="4"/>
  <c r="E381" i="4"/>
  <c r="E6" i="4"/>
  <c r="E10" i="4"/>
  <c r="E14" i="4"/>
  <c r="E18" i="4"/>
  <c r="E22" i="4"/>
  <c r="E26" i="4"/>
  <c r="M26" i="4" s="1"/>
  <c r="F24" i="5" s="1"/>
  <c r="E30" i="4"/>
  <c r="E34" i="4"/>
  <c r="E38" i="4"/>
  <c r="E42" i="4"/>
  <c r="E46" i="4"/>
  <c r="E50" i="4"/>
  <c r="E54" i="4"/>
  <c r="E58" i="4"/>
  <c r="E62" i="4"/>
  <c r="E66" i="4"/>
  <c r="E70" i="4"/>
  <c r="M70" i="4" s="1"/>
  <c r="E74" i="4"/>
  <c r="M74" i="4" s="1"/>
  <c r="E78" i="4"/>
  <c r="E82" i="4"/>
  <c r="E86" i="4"/>
  <c r="E90" i="4"/>
  <c r="E94" i="4"/>
  <c r="E98" i="4"/>
  <c r="E102" i="4"/>
  <c r="E106" i="4"/>
  <c r="E110" i="4"/>
  <c r="E114" i="4"/>
  <c r="E118" i="4"/>
  <c r="E122" i="4"/>
  <c r="M122" i="4" s="1"/>
  <c r="E126" i="4"/>
  <c r="E130" i="4"/>
  <c r="E134" i="4"/>
  <c r="E138" i="4"/>
  <c r="E142" i="4"/>
  <c r="E146" i="4"/>
  <c r="E150" i="4"/>
  <c r="E154" i="4"/>
  <c r="E158" i="4"/>
  <c r="E162" i="4"/>
  <c r="E166" i="4"/>
  <c r="E170" i="4"/>
  <c r="E174" i="4"/>
  <c r="E178" i="4"/>
  <c r="E182" i="4"/>
  <c r="E186" i="4"/>
  <c r="E190" i="4"/>
  <c r="E194" i="4"/>
  <c r="E198" i="4"/>
  <c r="E202" i="4"/>
  <c r="E206" i="4"/>
  <c r="E210" i="4"/>
  <c r="E214" i="4"/>
  <c r="E218" i="4"/>
  <c r="E222" i="4"/>
  <c r="E226" i="4"/>
  <c r="E230" i="4"/>
  <c r="E234" i="4"/>
  <c r="E238" i="4"/>
  <c r="E242" i="4"/>
  <c r="E246" i="4"/>
  <c r="E250" i="4"/>
  <c r="E254" i="4"/>
  <c r="E258" i="4"/>
  <c r="E262" i="4"/>
  <c r="E266" i="4"/>
  <c r="E270" i="4"/>
  <c r="E274" i="4"/>
  <c r="E278" i="4"/>
  <c r="E282" i="4"/>
  <c r="E286" i="4"/>
  <c r="E290" i="4"/>
  <c r="E294" i="4"/>
  <c r="E298" i="4"/>
  <c r="E302" i="4"/>
  <c r="E306" i="4"/>
  <c r="E310" i="4"/>
  <c r="E314" i="4"/>
  <c r="E318" i="4"/>
  <c r="E322" i="4"/>
  <c r="E326" i="4"/>
  <c r="E330" i="4"/>
  <c r="E334" i="4"/>
  <c r="E338" i="4"/>
  <c r="E342" i="4"/>
  <c r="E346" i="4"/>
  <c r="E350" i="4"/>
  <c r="E354" i="4"/>
  <c r="E358" i="4"/>
  <c r="E362" i="4"/>
  <c r="E366" i="4"/>
  <c r="E370" i="4"/>
  <c r="E374" i="4"/>
  <c r="E378" i="4"/>
  <c r="E7" i="4"/>
  <c r="E11" i="4"/>
  <c r="E15" i="4"/>
  <c r="E19" i="4"/>
  <c r="E23" i="4"/>
  <c r="E27" i="4"/>
  <c r="E31" i="4"/>
  <c r="E35" i="4"/>
  <c r="M35" i="4" s="1"/>
  <c r="O35" i="4" s="1"/>
  <c r="E39" i="4"/>
  <c r="E43" i="4"/>
  <c r="E47" i="4"/>
  <c r="E51" i="4"/>
  <c r="E55" i="4"/>
  <c r="E59" i="4"/>
  <c r="E63" i="4"/>
  <c r="E67" i="4"/>
  <c r="E71" i="4"/>
  <c r="E75" i="4"/>
  <c r="E79" i="4"/>
  <c r="E83" i="4"/>
  <c r="M83" i="4" s="1"/>
  <c r="E87" i="4"/>
  <c r="E91" i="4"/>
  <c r="E95" i="4"/>
  <c r="E99" i="4"/>
  <c r="E103" i="4"/>
  <c r="E107" i="4"/>
  <c r="E111" i="4"/>
  <c r="E115" i="4"/>
  <c r="E119" i="4"/>
  <c r="E123" i="4"/>
  <c r="E127" i="4"/>
  <c r="E131" i="4"/>
  <c r="M131" i="4" s="1"/>
  <c r="E135" i="4"/>
  <c r="E139" i="4"/>
  <c r="E143" i="4"/>
  <c r="E147" i="4"/>
  <c r="E151" i="4"/>
  <c r="E155" i="4"/>
  <c r="E159" i="4"/>
  <c r="E163" i="4"/>
  <c r="E167" i="4"/>
  <c r="E171" i="4"/>
  <c r="E175" i="4"/>
  <c r="E179" i="4"/>
  <c r="E183" i="4"/>
  <c r="E187" i="4"/>
  <c r="E191" i="4"/>
  <c r="E195" i="4"/>
  <c r="E199" i="4"/>
  <c r="E203" i="4"/>
  <c r="E207" i="4"/>
  <c r="E211" i="4"/>
  <c r="E215" i="4"/>
  <c r="E219" i="4"/>
  <c r="E223" i="4"/>
  <c r="E227" i="4"/>
  <c r="E231" i="4"/>
  <c r="E235" i="4"/>
  <c r="E239" i="4"/>
  <c r="E243" i="4"/>
  <c r="E247" i="4"/>
  <c r="E251" i="4"/>
  <c r="E255" i="4"/>
  <c r="E259" i="4"/>
  <c r="E263" i="4"/>
  <c r="E267" i="4"/>
  <c r="E271" i="4"/>
  <c r="E275" i="4"/>
  <c r="E279" i="4"/>
  <c r="E283" i="4"/>
  <c r="E287" i="4"/>
  <c r="E291" i="4"/>
  <c r="E295" i="4"/>
  <c r="E299" i="4"/>
  <c r="E303" i="4"/>
  <c r="E307" i="4"/>
  <c r="E311" i="4"/>
  <c r="E315" i="4"/>
  <c r="E319" i="4"/>
  <c r="E323" i="4"/>
  <c r="E327" i="4"/>
  <c r="E331" i="4"/>
  <c r="E335" i="4"/>
  <c r="E339" i="4"/>
  <c r="E343" i="4"/>
  <c r="E347" i="4"/>
  <c r="E351" i="4"/>
  <c r="E355" i="4"/>
  <c r="E359" i="4"/>
  <c r="E363" i="4"/>
  <c r="E367" i="4"/>
  <c r="E371" i="4"/>
  <c r="E375" i="4"/>
  <c r="E379" i="4"/>
  <c r="E8" i="4"/>
  <c r="E12" i="4"/>
  <c r="E16" i="4"/>
  <c r="E20" i="4"/>
  <c r="E24" i="4"/>
  <c r="E28" i="4"/>
  <c r="E32" i="4"/>
  <c r="E36" i="4"/>
  <c r="M36" i="4" s="1"/>
  <c r="E40" i="4"/>
  <c r="E44" i="4"/>
  <c r="E48" i="4"/>
  <c r="E52" i="4"/>
  <c r="M52" i="4" s="1"/>
  <c r="E56" i="4"/>
  <c r="E60" i="4"/>
  <c r="E64" i="4"/>
  <c r="E68" i="4"/>
  <c r="E72" i="4"/>
  <c r="E76" i="4"/>
  <c r="E80" i="4"/>
  <c r="M80" i="4" s="1"/>
  <c r="E84" i="4"/>
  <c r="M84" i="4" s="1"/>
  <c r="E88" i="4"/>
  <c r="E92" i="4"/>
  <c r="E96" i="4"/>
  <c r="E100" i="4"/>
  <c r="M100" i="4" s="1"/>
  <c r="E104" i="4"/>
  <c r="E108" i="4"/>
  <c r="E112" i="4"/>
  <c r="E116" i="4"/>
  <c r="E120" i="4"/>
  <c r="E124" i="4"/>
  <c r="E128" i="4"/>
  <c r="E132" i="4"/>
  <c r="M132" i="4" s="1"/>
  <c r="E136" i="4"/>
  <c r="E140" i="4"/>
  <c r="E144" i="4"/>
  <c r="E148" i="4"/>
  <c r="E152" i="4"/>
  <c r="E156" i="4"/>
  <c r="E160" i="4"/>
  <c r="E164" i="4"/>
  <c r="E168" i="4"/>
  <c r="E172" i="4"/>
  <c r="E176" i="4"/>
  <c r="E180" i="4"/>
  <c r="E184" i="4"/>
  <c r="E188" i="4"/>
  <c r="E192" i="4"/>
  <c r="E196" i="4"/>
  <c r="E200" i="4"/>
  <c r="E204" i="4"/>
  <c r="E208" i="4"/>
  <c r="E212" i="4"/>
  <c r="E216" i="4"/>
  <c r="E220" i="4"/>
  <c r="E224" i="4"/>
  <c r="E228" i="4"/>
  <c r="E232" i="4"/>
  <c r="E236" i="4"/>
  <c r="E240" i="4"/>
  <c r="E244" i="4"/>
  <c r="E248" i="4"/>
  <c r="E252" i="4"/>
  <c r="E256" i="4"/>
  <c r="E260" i="4"/>
  <c r="E264" i="4"/>
  <c r="E268" i="4"/>
  <c r="E272" i="4"/>
  <c r="E276" i="4"/>
  <c r="E280" i="4"/>
  <c r="E284" i="4"/>
  <c r="E288" i="4"/>
  <c r="E292" i="4"/>
  <c r="E296" i="4"/>
  <c r="E300" i="4"/>
  <c r="E304" i="4"/>
  <c r="E308" i="4"/>
  <c r="E312" i="4"/>
  <c r="E316" i="4"/>
  <c r="E320" i="4"/>
  <c r="E324" i="4"/>
  <c r="E328" i="4"/>
  <c r="E332" i="4"/>
  <c r="E336" i="4"/>
  <c r="E340" i="4"/>
  <c r="E344" i="4"/>
  <c r="E348" i="4"/>
  <c r="E352" i="4"/>
  <c r="E356" i="4"/>
  <c r="E360" i="4"/>
  <c r="E364" i="4"/>
  <c r="E368" i="4"/>
  <c r="E372" i="4"/>
  <c r="E376" i="4"/>
  <c r="E380" i="4"/>
  <c r="E384" i="4"/>
  <c r="E382" i="4"/>
  <c r="E387" i="4"/>
  <c r="E391" i="4"/>
  <c r="E395" i="4"/>
  <c r="E399" i="4"/>
  <c r="E403" i="4"/>
  <c r="E407" i="4"/>
  <c r="E411" i="4"/>
  <c r="E415" i="4"/>
  <c r="E419" i="4"/>
  <c r="E423" i="4"/>
  <c r="E427" i="4"/>
  <c r="E431" i="4"/>
  <c r="E435" i="4"/>
  <c r="E439" i="4"/>
  <c r="E443" i="4"/>
  <c r="E447" i="4"/>
  <c r="E451" i="4"/>
  <c r="E455" i="4"/>
  <c r="E459" i="4"/>
  <c r="E463" i="4"/>
  <c r="E467" i="4"/>
  <c r="E471" i="4"/>
  <c r="E475" i="4"/>
  <c r="E479" i="4"/>
  <c r="E483" i="4"/>
  <c r="E487" i="4"/>
  <c r="E491" i="4"/>
  <c r="E495" i="4"/>
  <c r="E499" i="4"/>
  <c r="E503" i="4"/>
  <c r="E507" i="4"/>
  <c r="E511" i="4"/>
  <c r="E515" i="4"/>
  <c r="E519" i="4"/>
  <c r="E523" i="4"/>
  <c r="E527" i="4"/>
  <c r="E531" i="4"/>
  <c r="E535" i="4"/>
  <c r="E539" i="4"/>
  <c r="E543" i="4"/>
  <c r="E547" i="4"/>
  <c r="E551" i="4"/>
  <c r="E555" i="4"/>
  <c r="E559" i="4"/>
  <c r="E563" i="4"/>
  <c r="E567" i="4"/>
  <c r="E571" i="4"/>
  <c r="E575" i="4"/>
  <c r="E579" i="4"/>
  <c r="E583" i="4"/>
  <c r="E587" i="4"/>
  <c r="E591" i="4"/>
  <c r="E595" i="4"/>
  <c r="E599" i="4"/>
  <c r="E603" i="4"/>
  <c r="E607" i="4"/>
  <c r="E611" i="4"/>
  <c r="E615" i="4"/>
  <c r="E619" i="4"/>
  <c r="E623" i="4"/>
  <c r="E627" i="4"/>
  <c r="E631" i="4"/>
  <c r="E635" i="4"/>
  <c r="E639" i="4"/>
  <c r="E643" i="4"/>
  <c r="E647" i="4"/>
  <c r="E651" i="4"/>
  <c r="E655" i="4"/>
  <c r="E659" i="4"/>
  <c r="E663" i="4"/>
  <c r="E667" i="4"/>
  <c r="E671" i="4"/>
  <c r="E675" i="4"/>
  <c r="E679" i="4"/>
  <c r="E683" i="4"/>
  <c r="E687" i="4"/>
  <c r="E691" i="4"/>
  <c r="E695" i="4"/>
  <c r="E699" i="4"/>
  <c r="E703" i="4"/>
  <c r="E707" i="4"/>
  <c r="E711" i="4"/>
  <c r="E715" i="4"/>
  <c r="E719" i="4"/>
  <c r="E723" i="4"/>
  <c r="E727" i="4"/>
  <c r="E731" i="4"/>
  <c r="E735" i="4"/>
  <c r="E739" i="4"/>
  <c r="E743" i="4"/>
  <c r="E747" i="4"/>
  <c r="E751" i="4"/>
  <c r="E755" i="4"/>
  <c r="E759" i="4"/>
  <c r="E763" i="4"/>
  <c r="E767" i="4"/>
  <c r="E771" i="4"/>
  <c r="E775" i="4"/>
  <c r="E779" i="4"/>
  <c r="E783" i="4"/>
  <c r="E787" i="4"/>
  <c r="E791" i="4"/>
  <c r="E795" i="4"/>
  <c r="E799" i="4"/>
  <c r="E803" i="4"/>
  <c r="E807" i="4"/>
  <c r="E811" i="4"/>
  <c r="E815" i="4"/>
  <c r="E819" i="4"/>
  <c r="E823" i="4"/>
  <c r="E827" i="4"/>
  <c r="E831" i="4"/>
  <c r="E835" i="4"/>
  <c r="E839" i="4"/>
  <c r="E843" i="4"/>
  <c r="E847" i="4"/>
  <c r="E851" i="4"/>
  <c r="E855" i="4"/>
  <c r="E383" i="4"/>
  <c r="E388" i="4"/>
  <c r="E392" i="4"/>
  <c r="E396" i="4"/>
  <c r="E400" i="4"/>
  <c r="E404" i="4"/>
  <c r="E408" i="4"/>
  <c r="E412" i="4"/>
  <c r="E416" i="4"/>
  <c r="E420" i="4"/>
  <c r="E424" i="4"/>
  <c r="E428" i="4"/>
  <c r="E432" i="4"/>
  <c r="E436" i="4"/>
  <c r="E440" i="4"/>
  <c r="E444" i="4"/>
  <c r="E448" i="4"/>
  <c r="E452" i="4"/>
  <c r="E456" i="4"/>
  <c r="E460" i="4"/>
  <c r="E464" i="4"/>
  <c r="E468" i="4"/>
  <c r="E472" i="4"/>
  <c r="E476" i="4"/>
  <c r="E480" i="4"/>
  <c r="E484" i="4"/>
  <c r="E488" i="4"/>
  <c r="E492" i="4"/>
  <c r="E496" i="4"/>
  <c r="E500" i="4"/>
  <c r="E504" i="4"/>
  <c r="E508" i="4"/>
  <c r="E512" i="4"/>
  <c r="E516" i="4"/>
  <c r="E520" i="4"/>
  <c r="E524" i="4"/>
  <c r="E528" i="4"/>
  <c r="E532" i="4"/>
  <c r="E536" i="4"/>
  <c r="E540" i="4"/>
  <c r="E544" i="4"/>
  <c r="E548" i="4"/>
  <c r="E552" i="4"/>
  <c r="E556" i="4"/>
  <c r="M556" i="4" s="1"/>
  <c r="E560" i="4"/>
  <c r="E564" i="4"/>
  <c r="E568" i="4"/>
  <c r="E572" i="4"/>
  <c r="E576" i="4"/>
  <c r="E580" i="4"/>
  <c r="E584" i="4"/>
  <c r="E588" i="4"/>
  <c r="E592" i="4"/>
  <c r="E596" i="4"/>
  <c r="E600" i="4"/>
  <c r="E604" i="4"/>
  <c r="E608" i="4"/>
  <c r="E612" i="4"/>
  <c r="E616" i="4"/>
  <c r="E620" i="4"/>
  <c r="E624" i="4"/>
  <c r="E628" i="4"/>
  <c r="E632" i="4"/>
  <c r="E636" i="4"/>
  <c r="E640" i="4"/>
  <c r="E644" i="4"/>
  <c r="E648" i="4"/>
  <c r="E652" i="4"/>
  <c r="E656" i="4"/>
  <c r="E660" i="4"/>
  <c r="E664" i="4"/>
  <c r="E668" i="4"/>
  <c r="E672" i="4"/>
  <c r="E676" i="4"/>
  <c r="E680" i="4"/>
  <c r="E684" i="4"/>
  <c r="E688" i="4"/>
  <c r="E692" i="4"/>
  <c r="E696" i="4"/>
  <c r="E700" i="4"/>
  <c r="E704" i="4"/>
  <c r="E708" i="4"/>
  <c r="E712" i="4"/>
  <c r="E716" i="4"/>
  <c r="E720" i="4"/>
  <c r="E724" i="4"/>
  <c r="E728" i="4"/>
  <c r="E732" i="4"/>
  <c r="E736" i="4"/>
  <c r="E740" i="4"/>
  <c r="E744" i="4"/>
  <c r="E748" i="4"/>
  <c r="E752" i="4"/>
  <c r="E756" i="4"/>
  <c r="E760" i="4"/>
  <c r="E764" i="4"/>
  <c r="E768" i="4"/>
  <c r="E772" i="4"/>
  <c r="E776" i="4"/>
  <c r="E780" i="4"/>
  <c r="E784" i="4"/>
  <c r="E788" i="4"/>
  <c r="E792" i="4"/>
  <c r="E796" i="4"/>
  <c r="E800" i="4"/>
  <c r="E804" i="4"/>
  <c r="E808" i="4"/>
  <c r="E812" i="4"/>
  <c r="E816" i="4"/>
  <c r="E820" i="4"/>
  <c r="E824" i="4"/>
  <c r="E828" i="4"/>
  <c r="E832" i="4"/>
  <c r="E836" i="4"/>
  <c r="E840" i="4"/>
  <c r="E844" i="4"/>
  <c r="E848" i="4"/>
  <c r="E852" i="4"/>
  <c r="E856" i="4"/>
  <c r="E385" i="4"/>
  <c r="E389" i="4"/>
  <c r="E393" i="4"/>
  <c r="E397" i="4"/>
  <c r="E401" i="4"/>
  <c r="E405" i="4"/>
  <c r="E409" i="4"/>
  <c r="E413" i="4"/>
  <c r="E417" i="4"/>
  <c r="E421" i="4"/>
  <c r="E425" i="4"/>
  <c r="E429" i="4"/>
  <c r="E433" i="4"/>
  <c r="E437" i="4"/>
  <c r="E441" i="4"/>
  <c r="E445" i="4"/>
  <c r="E449" i="4"/>
  <c r="E453" i="4"/>
  <c r="E457" i="4"/>
  <c r="E461" i="4"/>
  <c r="E465" i="4"/>
  <c r="E469" i="4"/>
  <c r="E473" i="4"/>
  <c r="E477" i="4"/>
  <c r="E481" i="4"/>
  <c r="E485" i="4"/>
  <c r="E489" i="4"/>
  <c r="E493" i="4"/>
  <c r="E497" i="4"/>
  <c r="E501" i="4"/>
  <c r="E505" i="4"/>
  <c r="E509" i="4"/>
  <c r="E513" i="4"/>
  <c r="E517" i="4"/>
  <c r="E521" i="4"/>
  <c r="E525" i="4"/>
  <c r="E529" i="4"/>
  <c r="E533" i="4"/>
  <c r="E537" i="4"/>
  <c r="E541" i="4"/>
  <c r="E545" i="4"/>
  <c r="E549" i="4"/>
  <c r="E553" i="4"/>
  <c r="E557" i="4"/>
  <c r="E561" i="4"/>
  <c r="E565" i="4"/>
  <c r="E569" i="4"/>
  <c r="E573" i="4"/>
  <c r="E577" i="4"/>
  <c r="E581" i="4"/>
  <c r="E585" i="4"/>
  <c r="E589" i="4"/>
  <c r="E593" i="4"/>
  <c r="E597" i="4"/>
  <c r="E601" i="4"/>
  <c r="E605" i="4"/>
  <c r="E609" i="4"/>
  <c r="E613" i="4"/>
  <c r="E617" i="4"/>
  <c r="E621" i="4"/>
  <c r="E625" i="4"/>
  <c r="E629" i="4"/>
  <c r="E633" i="4"/>
  <c r="E637" i="4"/>
  <c r="E641" i="4"/>
  <c r="E645" i="4"/>
  <c r="E649" i="4"/>
  <c r="E653" i="4"/>
  <c r="E657" i="4"/>
  <c r="E661" i="4"/>
  <c r="E665" i="4"/>
  <c r="E669" i="4"/>
  <c r="E673" i="4"/>
  <c r="E677" i="4"/>
  <c r="E681" i="4"/>
  <c r="E685" i="4"/>
  <c r="E689" i="4"/>
  <c r="E693" i="4"/>
  <c r="E697" i="4"/>
  <c r="E701" i="4"/>
  <c r="E705" i="4"/>
  <c r="E709" i="4"/>
  <c r="E713" i="4"/>
  <c r="E717" i="4"/>
  <c r="E721" i="4"/>
  <c r="E725" i="4"/>
  <c r="E729" i="4"/>
  <c r="E733" i="4"/>
  <c r="E737" i="4"/>
  <c r="E741" i="4"/>
  <c r="E745" i="4"/>
  <c r="E749" i="4"/>
  <c r="E753" i="4"/>
  <c r="E757" i="4"/>
  <c r="E761" i="4"/>
  <c r="E765" i="4"/>
  <c r="E769" i="4"/>
  <c r="E773" i="4"/>
  <c r="E777" i="4"/>
  <c r="E781" i="4"/>
  <c r="E785" i="4"/>
  <c r="E789" i="4"/>
  <c r="E793" i="4"/>
  <c r="E797" i="4"/>
  <c r="E801" i="4"/>
  <c r="E805" i="4"/>
  <c r="E809" i="4"/>
  <c r="E813" i="4"/>
  <c r="E817" i="4"/>
  <c r="E821" i="4"/>
  <c r="E825" i="4"/>
  <c r="E829" i="4"/>
  <c r="E833" i="4"/>
  <c r="E837" i="4"/>
  <c r="E841" i="4"/>
  <c r="E845" i="4"/>
  <c r="E849" i="4"/>
  <c r="E853" i="4"/>
  <c r="E857" i="4"/>
  <c r="E386" i="4"/>
  <c r="E390" i="4"/>
  <c r="E394" i="4"/>
  <c r="E398" i="4"/>
  <c r="E402" i="4"/>
  <c r="E406" i="4"/>
  <c r="E410" i="4"/>
  <c r="E414" i="4"/>
  <c r="E418" i="4"/>
  <c r="E422" i="4"/>
  <c r="E426" i="4"/>
  <c r="E430" i="4"/>
  <c r="E434" i="4"/>
  <c r="E438" i="4"/>
  <c r="E442" i="4"/>
  <c r="E446" i="4"/>
  <c r="E450" i="4"/>
  <c r="E454" i="4"/>
  <c r="E458" i="4"/>
  <c r="E462" i="4"/>
  <c r="E466" i="4"/>
  <c r="E470" i="4"/>
  <c r="E474" i="4"/>
  <c r="E478" i="4"/>
  <c r="E482" i="4"/>
  <c r="E486" i="4"/>
  <c r="E490" i="4"/>
  <c r="E494" i="4"/>
  <c r="E498" i="4"/>
  <c r="E502" i="4"/>
  <c r="E506" i="4"/>
  <c r="E510" i="4"/>
  <c r="E514" i="4"/>
  <c r="E518" i="4"/>
  <c r="E522" i="4"/>
  <c r="E526" i="4"/>
  <c r="E530" i="4"/>
  <c r="E534" i="4"/>
  <c r="E538" i="4"/>
  <c r="E542" i="4"/>
  <c r="E546" i="4"/>
  <c r="E550" i="4"/>
  <c r="E554" i="4"/>
  <c r="E558" i="4"/>
  <c r="E562" i="4"/>
  <c r="E566" i="4"/>
  <c r="E570" i="4"/>
  <c r="E574" i="4"/>
  <c r="E578" i="4"/>
  <c r="E582" i="4"/>
  <c r="E586" i="4"/>
  <c r="E590" i="4"/>
  <c r="E594" i="4"/>
  <c r="E598" i="4"/>
  <c r="E602" i="4"/>
  <c r="E606" i="4"/>
  <c r="E610" i="4"/>
  <c r="E614" i="4"/>
  <c r="E618" i="4"/>
  <c r="E622" i="4"/>
  <c r="E626" i="4"/>
  <c r="E630" i="4"/>
  <c r="E634" i="4"/>
  <c r="E638" i="4"/>
  <c r="E642" i="4"/>
  <c r="E646" i="4"/>
  <c r="E650" i="4"/>
  <c r="E654" i="4"/>
  <c r="E658" i="4"/>
  <c r="E662" i="4"/>
  <c r="E666" i="4"/>
  <c r="E670" i="4"/>
  <c r="E674" i="4"/>
  <c r="E678" i="4"/>
  <c r="E682" i="4"/>
  <c r="E686" i="4"/>
  <c r="E690" i="4"/>
  <c r="E694" i="4"/>
  <c r="E698" i="4"/>
  <c r="E702" i="4"/>
  <c r="E706" i="4"/>
  <c r="E710" i="4"/>
  <c r="E714" i="4"/>
  <c r="E718" i="4"/>
  <c r="E722" i="4"/>
  <c r="E726" i="4"/>
  <c r="E730" i="4"/>
  <c r="E734" i="4"/>
  <c r="E738" i="4"/>
  <c r="E742" i="4"/>
  <c r="E746" i="4"/>
  <c r="E750" i="4"/>
  <c r="E754" i="4"/>
  <c r="E758" i="4"/>
  <c r="E762" i="4"/>
  <c r="E766" i="4"/>
  <c r="E770" i="4"/>
  <c r="E774" i="4"/>
  <c r="E778" i="4"/>
  <c r="E782" i="4"/>
  <c r="E786" i="4"/>
  <c r="E790" i="4"/>
  <c r="E794" i="4"/>
  <c r="E798" i="4"/>
  <c r="E802" i="4"/>
  <c r="E806" i="4"/>
  <c r="E810" i="4"/>
  <c r="E814" i="4"/>
  <c r="E818" i="4"/>
  <c r="E822" i="4"/>
  <c r="E826" i="4"/>
  <c r="E830" i="4"/>
  <c r="E834" i="4"/>
  <c r="E838" i="4"/>
  <c r="E842" i="4"/>
  <c r="E846" i="4"/>
  <c r="E850" i="4"/>
  <c r="E854" i="4"/>
  <c r="E5" i="4"/>
  <c r="Q415" i="1"/>
  <c r="Q366" i="1"/>
  <c r="G790" i="1"/>
  <c r="G678" i="1"/>
  <c r="G614" i="1"/>
  <c r="G518" i="1"/>
  <c r="G454" i="1"/>
  <c r="G818" i="1"/>
  <c r="G754" i="1"/>
  <c r="G690" i="1"/>
  <c r="G626" i="1"/>
  <c r="G562" i="1"/>
  <c r="G498" i="1"/>
  <c r="G434" i="1"/>
  <c r="G550" i="1"/>
  <c r="G798" i="1"/>
  <c r="G734" i="1"/>
  <c r="G670" i="1"/>
  <c r="G606" i="1"/>
  <c r="G542" i="1"/>
  <c r="G478" i="1"/>
  <c r="G854" i="1"/>
  <c r="G5" i="1"/>
  <c r="G794" i="1"/>
  <c r="G730" i="1"/>
  <c r="G666" i="1"/>
  <c r="G602" i="1"/>
  <c r="G538" i="1"/>
  <c r="G474" i="1"/>
  <c r="G418" i="1"/>
  <c r="G382" i="1"/>
  <c r="G350" i="1"/>
  <c r="G322" i="1"/>
  <c r="G282" i="1"/>
  <c r="G234" i="1"/>
  <c r="G186" i="1"/>
  <c r="G142" i="1"/>
  <c r="G94" i="1"/>
  <c r="G42" i="1"/>
  <c r="G853" i="1"/>
  <c r="G837" i="1"/>
  <c r="G821" i="1"/>
  <c r="G805" i="1"/>
  <c r="G789" i="1"/>
  <c r="G773" i="1"/>
  <c r="G757" i="1"/>
  <c r="G741" i="1"/>
  <c r="G725" i="1"/>
  <c r="Q725" i="1" s="1"/>
  <c r="G709" i="1"/>
  <c r="G693" i="1"/>
  <c r="G677" i="1"/>
  <c r="G661" i="1"/>
  <c r="G645" i="1"/>
  <c r="G629" i="1"/>
  <c r="G613" i="1"/>
  <c r="G597" i="1"/>
  <c r="G581" i="1"/>
  <c r="G565" i="1"/>
  <c r="G549" i="1"/>
  <c r="G533" i="1"/>
  <c r="G517" i="1"/>
  <c r="G501" i="1"/>
  <c r="G485" i="1"/>
  <c r="G469" i="1"/>
  <c r="G453" i="1"/>
  <c r="G437" i="1"/>
  <c r="G421" i="1"/>
  <c r="G405" i="1"/>
  <c r="G389" i="1"/>
  <c r="G373" i="1"/>
  <c r="G357" i="1"/>
  <c r="G341" i="1"/>
  <c r="G325" i="1"/>
  <c r="G309" i="1"/>
  <c r="G293" i="1"/>
  <c r="G277" i="1"/>
  <c r="G261" i="1"/>
  <c r="G245" i="1"/>
  <c r="G229" i="1"/>
  <c r="G213" i="1"/>
  <c r="G197" i="1"/>
  <c r="G181" i="1"/>
  <c r="G165" i="1"/>
  <c r="G149" i="1"/>
  <c r="G133" i="1"/>
  <c r="G117" i="1"/>
  <c r="Q117" i="1" s="1"/>
  <c r="D115" i="5" s="1"/>
  <c r="G101" i="1"/>
  <c r="G85" i="1"/>
  <c r="G69" i="1"/>
  <c r="G53" i="1"/>
  <c r="G37" i="1"/>
  <c r="G21" i="1"/>
  <c r="G422" i="1"/>
  <c r="G386" i="1"/>
  <c r="G354" i="1"/>
  <c r="G318" i="1"/>
  <c r="G274" i="1"/>
  <c r="Q274" i="1" s="1"/>
  <c r="G226" i="1"/>
  <c r="G174" i="1"/>
  <c r="G122" i="1"/>
  <c r="G78" i="1"/>
  <c r="G34" i="1"/>
  <c r="G852" i="1"/>
  <c r="G836" i="1"/>
  <c r="G820" i="1"/>
  <c r="G804" i="1"/>
  <c r="G788" i="1"/>
  <c r="G772" i="1"/>
  <c r="G756" i="1"/>
  <c r="G740" i="1"/>
  <c r="G724" i="1"/>
  <c r="G708" i="1"/>
  <c r="G692" i="1"/>
  <c r="G676" i="1"/>
  <c r="G660" i="1"/>
  <c r="G644" i="1"/>
  <c r="G628" i="1"/>
  <c r="G612" i="1"/>
  <c r="G596" i="1"/>
  <c r="G580" i="1"/>
  <c r="G564" i="1"/>
  <c r="G548" i="1"/>
  <c r="G532" i="1"/>
  <c r="Q532" i="1" s="1"/>
  <c r="G516" i="1"/>
  <c r="G500" i="1"/>
  <c r="G484" i="1"/>
  <c r="G468" i="1"/>
  <c r="G452" i="1"/>
  <c r="G436" i="1"/>
  <c r="G420" i="1"/>
  <c r="G404" i="1"/>
  <c r="G388" i="1"/>
  <c r="G372" i="1"/>
  <c r="G356" i="1"/>
  <c r="G340" i="1"/>
  <c r="G324" i="1"/>
  <c r="G308" i="1"/>
  <c r="G292" i="1"/>
  <c r="G276" i="1"/>
  <c r="G260" i="1"/>
  <c r="G244" i="1"/>
  <c r="G228" i="1"/>
  <c r="G212" i="1"/>
  <c r="G196" i="1"/>
  <c r="Q196" i="1" s="1"/>
  <c r="G180" i="1"/>
  <c r="G164" i="1"/>
  <c r="G148" i="1"/>
  <c r="G132" i="1"/>
  <c r="G116" i="1"/>
  <c r="G100" i="1"/>
  <c r="G84" i="1"/>
  <c r="G68" i="1"/>
  <c r="G52" i="1"/>
  <c r="G36" i="1"/>
  <c r="G20" i="1"/>
  <c r="G390" i="1"/>
  <c r="G266" i="1"/>
  <c r="G218" i="1"/>
  <c r="G170" i="1"/>
  <c r="G126" i="1"/>
  <c r="G74" i="1"/>
  <c r="G26" i="1"/>
  <c r="G851" i="1"/>
  <c r="G835" i="1"/>
  <c r="G819" i="1"/>
  <c r="G803" i="1"/>
  <c r="G787" i="1"/>
  <c r="G771" i="1"/>
  <c r="G755" i="1"/>
  <c r="G739" i="1"/>
  <c r="G723" i="1"/>
  <c r="G707" i="1"/>
  <c r="G691" i="1"/>
  <c r="G675" i="1"/>
  <c r="G659" i="1"/>
  <c r="G643" i="1"/>
  <c r="G627" i="1"/>
  <c r="G611" i="1"/>
  <c r="G595" i="1"/>
  <c r="G579" i="1"/>
  <c r="G563" i="1"/>
  <c r="G547" i="1"/>
  <c r="G531" i="1"/>
  <c r="G515" i="1"/>
  <c r="G499" i="1"/>
  <c r="G483" i="1"/>
  <c r="G467" i="1"/>
  <c r="G451" i="1"/>
  <c r="G435" i="1"/>
  <c r="G419" i="1"/>
  <c r="G403" i="1"/>
  <c r="G387" i="1"/>
  <c r="G371" i="1"/>
  <c r="G355" i="1"/>
  <c r="Q355" i="1" s="1"/>
  <c r="G339" i="1"/>
  <c r="G323" i="1"/>
  <c r="G307" i="1"/>
  <c r="G291" i="1"/>
  <c r="G275" i="1"/>
  <c r="G259" i="1"/>
  <c r="G243" i="1"/>
  <c r="G227" i="1"/>
  <c r="G211" i="1"/>
  <c r="G195" i="1"/>
  <c r="G179" i="1"/>
  <c r="G163" i="1"/>
  <c r="G147" i="1"/>
  <c r="G131" i="1"/>
  <c r="G115" i="1"/>
  <c r="G99" i="1"/>
  <c r="G83" i="1"/>
  <c r="G67" i="1"/>
  <c r="G51" i="1"/>
  <c r="G35" i="1"/>
  <c r="G538" i="4"/>
  <c r="G461" i="4"/>
  <c r="G637" i="4"/>
  <c r="G331" i="4"/>
  <c r="G612" i="4"/>
  <c r="G696" i="4"/>
  <c r="G813" i="4"/>
  <c r="G529" i="4"/>
  <c r="G720" i="4"/>
  <c r="G599" i="4"/>
  <c r="G849" i="4"/>
  <c r="G594" i="4"/>
  <c r="G475" i="4"/>
  <c r="G296" i="4"/>
  <c r="G658" i="4"/>
  <c r="G165" i="4"/>
  <c r="G189" i="4"/>
  <c r="G402" i="4"/>
  <c r="G756" i="4"/>
  <c r="G711" i="4"/>
  <c r="G317" i="4"/>
  <c r="G634" i="4"/>
  <c r="G355" i="4"/>
  <c r="G321" i="4"/>
  <c r="G569" i="4"/>
  <c r="G227" i="4"/>
  <c r="G535" i="4"/>
  <c r="G686" i="4"/>
  <c r="G561" i="4"/>
  <c r="G772" i="4"/>
  <c r="G568" i="4"/>
  <c r="G439" i="4"/>
  <c r="G243" i="4"/>
  <c r="G817" i="4"/>
  <c r="G545" i="4"/>
  <c r="G158" i="4"/>
  <c r="G457" i="4"/>
  <c r="G230" i="4"/>
  <c r="G434" i="4"/>
  <c r="G205" i="4"/>
  <c r="G391" i="4"/>
  <c r="G412" i="4"/>
  <c r="G368" i="4"/>
  <c r="G729" i="4"/>
  <c r="G430" i="4"/>
  <c r="G229" i="4"/>
  <c r="G184" i="4"/>
  <c r="G537" i="4"/>
  <c r="G610" i="4"/>
  <c r="G222" i="4"/>
  <c r="G258" i="4"/>
  <c r="G778" i="4"/>
  <c r="G264" i="4"/>
  <c r="G677" i="4"/>
  <c r="G704" i="4"/>
  <c r="G411" i="4"/>
  <c r="G380" i="4"/>
  <c r="G295" i="4"/>
  <c r="G786" i="4"/>
  <c r="G266" i="4"/>
  <c r="G617" i="4"/>
  <c r="G288" i="4"/>
  <c r="G853" i="4"/>
  <c r="G340" i="4"/>
  <c r="G449" i="4"/>
  <c r="G715" i="4"/>
  <c r="G763" i="4"/>
  <c r="G469" i="4"/>
  <c r="G177" i="4"/>
  <c r="G816" i="4"/>
  <c r="G721" i="4"/>
  <c r="G656" i="4"/>
  <c r="G797" i="4"/>
  <c r="G530" i="4"/>
  <c r="G357" i="4"/>
  <c r="G652" i="4"/>
  <c r="G147" i="4"/>
  <c r="G728" i="4"/>
  <c r="G450" i="4"/>
  <c r="G419" i="4"/>
  <c r="G733" i="4"/>
  <c r="G335" i="4"/>
  <c r="G494" i="4"/>
  <c r="G565" i="4"/>
  <c r="G399" i="4"/>
  <c r="G692" i="4"/>
  <c r="G842" i="4"/>
  <c r="G241" i="4"/>
  <c r="G657" i="4"/>
  <c r="G670" i="4"/>
  <c r="G736" i="4"/>
  <c r="G397" i="4"/>
  <c r="G616" i="4"/>
  <c r="G588" i="4"/>
  <c r="G311" i="4"/>
  <c r="G574" i="4"/>
  <c r="G201" i="4"/>
  <c r="G843" i="4"/>
  <c r="G479" i="4"/>
  <c r="G499" i="4"/>
  <c r="G743" i="4"/>
  <c r="G433" i="4"/>
  <c r="G687" i="4"/>
  <c r="G664" i="4"/>
  <c r="G784" i="4"/>
  <c r="G270" i="4"/>
  <c r="G620" i="4"/>
  <c r="G192" i="4"/>
  <c r="G425" i="4"/>
  <c r="G790" i="4"/>
  <c r="G431" i="4"/>
  <c r="G339" i="4"/>
  <c r="G415" i="4"/>
  <c r="G208" i="4"/>
  <c r="G231" i="4"/>
  <c r="G722" i="4"/>
  <c r="G202" i="4"/>
  <c r="G822" i="4"/>
  <c r="G217" i="4"/>
  <c r="G223" i="4"/>
  <c r="G191" i="4"/>
  <c r="G518" i="4"/>
  <c r="G571" i="4"/>
  <c r="G170" i="4"/>
  <c r="G582" i="4"/>
  <c r="G839" i="4"/>
  <c r="G255" i="4"/>
  <c r="G468" i="4"/>
  <c r="G587" i="4"/>
  <c r="G416" i="4"/>
  <c r="G777" i="4"/>
  <c r="G526" i="4"/>
  <c r="G325" i="4"/>
  <c r="G394" i="4"/>
  <c r="G137" i="4"/>
  <c r="G611" i="4"/>
  <c r="G423" i="4"/>
  <c r="G256" i="4"/>
  <c r="G602" i="4"/>
  <c r="G444" i="4"/>
  <c r="G553" i="4"/>
  <c r="G539" i="4"/>
  <c r="G206" i="4"/>
  <c r="G193" i="4"/>
  <c r="G847" i="4"/>
  <c r="G470" i="4"/>
  <c r="G779" i="4"/>
  <c r="G421" i="4"/>
  <c r="G495" i="4"/>
  <c r="G328" i="4"/>
  <c r="G653" i="4"/>
  <c r="G534" i="4"/>
  <c r="G619" i="4"/>
  <c r="G484" i="4"/>
  <c r="G591" i="4"/>
  <c r="G275" i="4"/>
  <c r="G478" i="4"/>
  <c r="G746" i="4"/>
  <c r="G753" i="4"/>
  <c r="G580" i="4"/>
  <c r="G226" i="4"/>
  <c r="G376" i="4"/>
  <c r="G375" i="4"/>
  <c r="G737" i="4"/>
  <c r="G564" i="4"/>
  <c r="G210" i="4"/>
  <c r="G360" i="4"/>
  <c r="G351" i="4"/>
  <c r="G374" i="4"/>
  <c r="G554" i="4"/>
  <c r="G676" i="4"/>
  <c r="G773" i="4"/>
  <c r="G370" i="4"/>
  <c r="G563" i="4"/>
  <c r="G327" i="4"/>
  <c r="G672" i="4"/>
  <c r="G348" i="4"/>
  <c r="G347" i="4"/>
  <c r="G854" i="4"/>
  <c r="G768" i="4"/>
  <c r="G304" i="4"/>
  <c r="G650" i="4"/>
  <c r="G649" i="4"/>
  <c r="G302" i="4"/>
  <c r="G551" i="4"/>
  <c r="G384" i="4"/>
  <c r="G218" i="4"/>
  <c r="G572" i="4"/>
  <c r="G745" i="4"/>
  <c r="G738" i="4"/>
  <c r="G462" i="4"/>
  <c r="G259" i="4"/>
  <c r="G261" i="4"/>
  <c r="G629" i="4"/>
  <c r="G365" i="4"/>
  <c r="G623" i="4"/>
  <c r="G485" i="4"/>
  <c r="G262" i="4"/>
  <c r="G509" i="4"/>
  <c r="G740" i="4"/>
  <c r="G228" i="4"/>
  <c r="G552" i="4"/>
  <c r="G466" i="4"/>
  <c r="G281" i="4"/>
  <c r="G482" i="4"/>
  <c r="G313" i="4"/>
  <c r="G301" i="4"/>
  <c r="G247" i="4"/>
  <c r="G642" i="4"/>
  <c r="G286" i="4"/>
  <c r="G781" i="4"/>
  <c r="G646" i="4"/>
  <c r="G669" i="4"/>
  <c r="G700" i="4"/>
  <c r="G188" i="4"/>
  <c r="G512" i="4"/>
  <c r="G477" i="4"/>
  <c r="G560" i="4"/>
  <c r="G323" i="4"/>
  <c r="G604" i="4"/>
  <c r="G583" i="4"/>
  <c r="G254" i="4"/>
  <c r="G626" i="4"/>
  <c r="G577" i="4"/>
  <c r="G547" i="4"/>
  <c r="G840" i="4"/>
  <c r="G625" i="4"/>
  <c r="G830" i="4"/>
  <c r="G145" i="4"/>
  <c r="G501" i="4"/>
  <c r="G237" i="4"/>
  <c r="G502" i="4"/>
  <c r="G405" i="4"/>
  <c r="G246" i="4"/>
  <c r="G274" i="4"/>
  <c r="G714" i="4"/>
  <c r="G742" i="4"/>
  <c r="G765" i="4"/>
  <c r="G695" i="4"/>
  <c r="G143" i="4"/>
  <c r="G396" i="4"/>
  <c r="G446" i="4"/>
  <c r="G782" i="4"/>
  <c r="G630" i="4"/>
  <c r="G749" i="4"/>
  <c r="G429" i="4"/>
  <c r="G645" i="4"/>
  <c r="G488" i="4"/>
  <c r="G850" i="4"/>
  <c r="G427" i="4"/>
  <c r="G441" i="4"/>
  <c r="G388" i="4"/>
  <c r="G418" i="4"/>
  <c r="G584" i="4"/>
  <c r="G631" i="4"/>
  <c r="G294" i="4"/>
  <c r="G837" i="4"/>
  <c r="G481" i="4"/>
  <c r="G609" i="4"/>
  <c r="G709" i="4"/>
  <c r="G805" i="4"/>
  <c r="G319" i="4"/>
  <c r="G575" i="4"/>
  <c r="G678" i="4"/>
  <c r="G818" i="4"/>
  <c r="G139" i="4"/>
  <c r="G291" i="4"/>
  <c r="G389" i="4"/>
  <c r="G831" i="4"/>
  <c r="G144" i="4"/>
  <c r="G278" i="4"/>
  <c r="G776" i="4"/>
  <c r="G171" i="4"/>
  <c r="G260" i="4"/>
  <c r="G456" i="4"/>
  <c r="G353" i="4"/>
  <c r="G513" i="4"/>
  <c r="G741" i="4"/>
  <c r="G639" i="4"/>
  <c r="G216" i="4"/>
  <c r="G472" i="4"/>
  <c r="G306" i="4"/>
  <c r="G562" i="4"/>
  <c r="G148" i="4"/>
  <c r="G404" i="4"/>
  <c r="G660" i="4"/>
  <c r="G473" i="4"/>
  <c r="G833" i="4"/>
  <c r="G459" i="4"/>
  <c r="G826" i="4"/>
  <c r="G638" i="4"/>
  <c r="G435" i="4"/>
  <c r="G814" i="4"/>
  <c r="G755" i="4"/>
  <c r="G263" i="4"/>
  <c r="G519" i="4"/>
  <c r="G352" i="4"/>
  <c r="G608" i="4"/>
  <c r="G186" i="4"/>
  <c r="G442" i="4"/>
  <c r="G284" i="4"/>
  <c r="G540" i="4"/>
  <c r="G233" i="4"/>
  <c r="G713" i="4"/>
  <c r="G219" i="4"/>
  <c r="G706" i="4"/>
  <c r="G221" i="4"/>
  <c r="G398" i="4"/>
  <c r="G796" i="4"/>
  <c r="G211" i="4"/>
  <c r="G546" i="4"/>
  <c r="G536" i="4"/>
  <c r="G573" i="4"/>
  <c r="G506" i="4"/>
  <c r="G471" i="4"/>
  <c r="G492" i="4"/>
  <c r="G474" i="4"/>
  <c r="G297" i="4"/>
  <c r="G285" i="4"/>
  <c r="G726" i="4"/>
  <c r="G465" i="4"/>
  <c r="G367" i="4"/>
  <c r="G760" i="4"/>
  <c r="G595" i="4"/>
  <c r="G308" i="4"/>
  <c r="G648" i="4"/>
  <c r="G299" i="4"/>
  <c r="G248" i="4"/>
  <c r="G239" i="4"/>
  <c r="G515" i="4"/>
  <c r="G679" i="4"/>
  <c r="G236" i="4"/>
  <c r="G770" i="4"/>
  <c r="G280" i="4"/>
  <c r="G440" i="4"/>
  <c r="G525" i="4"/>
  <c r="G268" i="4"/>
  <c r="G269" i="4"/>
  <c r="G150" i="4"/>
  <c r="G329" i="4"/>
  <c r="G747" i="4"/>
  <c r="G628" i="4"/>
  <c r="G662" i="4"/>
  <c r="G164" i="4"/>
  <c r="G395" i="4"/>
  <c r="G771" i="4"/>
  <c r="G815" i="4"/>
  <c r="G159" i="4"/>
  <c r="G567" i="4"/>
  <c r="G644" i="4"/>
  <c r="G162" i="4"/>
  <c r="G287" i="4"/>
  <c r="G385" i="4"/>
  <c r="G673" i="4"/>
  <c r="G134" i="4"/>
  <c r="G447" i="4"/>
  <c r="G453" i="4"/>
  <c r="G798" i="4"/>
  <c r="G490" i="4"/>
  <c r="G503" i="4"/>
  <c r="G149" i="4"/>
  <c r="G305" i="4"/>
  <c r="G185" i="4"/>
  <c r="G463" i="4"/>
  <c r="G641" i="4"/>
  <c r="G383" i="4"/>
  <c r="G344" i="4"/>
  <c r="G178" i="4"/>
  <c r="G532" i="4"/>
  <c r="G705" i="4"/>
  <c r="G698" i="4"/>
  <c r="G382" i="4"/>
  <c r="G179" i="4"/>
  <c r="G181" i="4"/>
  <c r="G135" i="4"/>
  <c r="G647" i="4"/>
  <c r="G480" i="4"/>
  <c r="G314" i="4"/>
  <c r="G156" i="4"/>
  <c r="G668" i="4"/>
  <c r="G841" i="4"/>
  <c r="G834" i="4"/>
  <c r="G654" i="4"/>
  <c r="G195" i="4"/>
  <c r="G694" i="4"/>
  <c r="G197" i="4"/>
  <c r="G225" i="4"/>
  <c r="G151" i="4"/>
  <c r="G407" i="4"/>
  <c r="G663" i="4"/>
  <c r="G240" i="4"/>
  <c r="G496" i="4"/>
  <c r="G330" i="4"/>
  <c r="G586" i="4"/>
  <c r="G172" i="4"/>
  <c r="G428" i="4"/>
  <c r="G521" i="4"/>
  <c r="G507" i="4"/>
  <c r="G851" i="4"/>
  <c r="G174" i="4"/>
  <c r="G684" i="4"/>
  <c r="G161" i="4"/>
  <c r="G483" i="4"/>
  <c r="G838" i="4"/>
  <c r="G707" i="4"/>
  <c r="G359" i="4"/>
  <c r="G527" i="4"/>
  <c r="G504" i="4"/>
  <c r="G338" i="4"/>
  <c r="G180" i="4"/>
  <c r="G543" i="4"/>
  <c r="G520" i="4"/>
  <c r="G354" i="4"/>
  <c r="G196" i="4"/>
  <c r="G708" i="4"/>
  <c r="G680" i="4"/>
  <c r="G514" i="4"/>
  <c r="G356" i="4"/>
  <c r="G377" i="4"/>
  <c r="G363" i="4"/>
  <c r="G766" i="4"/>
  <c r="G752" i="4"/>
  <c r="G273" i="4"/>
  <c r="G811" i="4"/>
  <c r="G550" i="4"/>
  <c r="G392" i="4"/>
  <c r="G136" i="4"/>
  <c r="G559" i="4"/>
  <c r="G303" i="4"/>
  <c r="G390" i="4"/>
  <c r="G621" i="4"/>
  <c r="G701" i="4"/>
  <c r="G799" i="4"/>
  <c r="G413" i="4"/>
  <c r="G133" i="4"/>
  <c r="G643" i="4"/>
  <c r="G764" i="4"/>
  <c r="G334" i="4"/>
  <c r="G157" i="4"/>
  <c r="G667" i="4"/>
  <c r="G155" i="4"/>
  <c r="G681" i="4"/>
  <c r="G169" i="4"/>
  <c r="G508" i="4"/>
  <c r="G252" i="4"/>
  <c r="G666" i="4"/>
  <c r="G410" i="4"/>
  <c r="G154" i="4"/>
  <c r="G576" i="4"/>
  <c r="G320" i="4"/>
  <c r="G487" i="4"/>
  <c r="G774" i="4"/>
  <c r="G379" i="4"/>
  <c r="G393" i="4"/>
  <c r="G364" i="4"/>
  <c r="G522" i="4"/>
  <c r="G176" i="4"/>
  <c r="G343" i="4"/>
  <c r="G541" i="4"/>
  <c r="G579" i="4"/>
  <c r="G732" i="4"/>
  <c r="G220" i="4"/>
  <c r="G378" i="4"/>
  <c r="G544" i="4"/>
  <c r="G199" i="4"/>
  <c r="G309" i="4"/>
  <c r="G307" i="4"/>
  <c r="G510" i="4"/>
  <c r="G762" i="4"/>
  <c r="G769" i="4"/>
  <c r="G596" i="4"/>
  <c r="G242" i="4"/>
  <c r="G408" i="4"/>
  <c r="G511" i="4"/>
  <c r="G693" i="4"/>
  <c r="G516" i="4"/>
  <c r="G168" i="4"/>
  <c r="G505" i="4"/>
  <c r="G801" i="4"/>
  <c r="G204" i="4"/>
  <c r="G437" i="4"/>
  <c r="G232" i="4"/>
  <c r="G846" i="4"/>
  <c r="G557" i="4"/>
  <c r="G358" i="4"/>
  <c r="G598" i="4"/>
  <c r="G460" i="4"/>
  <c r="G187" i="4"/>
  <c r="G806" i="4"/>
  <c r="G244" i="4"/>
  <c r="G326" i="4"/>
  <c r="G844" i="4"/>
  <c r="G528" i="4"/>
  <c r="G369" i="4"/>
  <c r="G820" i="4"/>
  <c r="G336" i="4"/>
  <c r="G845" i="4"/>
  <c r="G350" i="4"/>
  <c r="G332" i="4"/>
  <c r="G366" i="4"/>
  <c r="G819" i="4"/>
  <c r="G703" i="4"/>
  <c r="G614" i="4"/>
  <c r="G372" i="4"/>
  <c r="G315" i="4"/>
  <c r="G414" i="4"/>
  <c r="G531" i="4"/>
  <c r="G349" i="4"/>
  <c r="G337" i="4"/>
  <c r="G731" i="4"/>
  <c r="G322" i="4"/>
  <c r="G443" i="4"/>
  <c r="G464" i="4"/>
  <c r="G140" i="4"/>
  <c r="G825" i="4"/>
  <c r="G146" i="4"/>
  <c r="G190" i="4"/>
  <c r="G691" i="4"/>
  <c r="G848" i="4"/>
  <c r="G744" i="4"/>
  <c r="G775" i="4"/>
  <c r="G827" i="4"/>
  <c r="G751" i="4"/>
  <c r="G627" i="4"/>
  <c r="G665" i="4"/>
  <c r="G467" i="4"/>
  <c r="G810" i="4"/>
  <c r="G426" i="4"/>
  <c r="G293" i="4"/>
  <c r="G606" i="4"/>
  <c r="G153" i="4"/>
  <c r="G607" i="4"/>
  <c r="G683" i="4"/>
  <c r="G406" i="4"/>
  <c r="G403" i="4"/>
  <c r="G754" i="4"/>
  <c r="G362" i="4"/>
  <c r="G699" i="4"/>
  <c r="G438" i="4"/>
  <c r="G371" i="4"/>
  <c r="G651" i="4"/>
  <c r="G194" i="4"/>
  <c r="G759" i="4"/>
  <c r="G401" i="4"/>
  <c r="G445" i="4"/>
  <c r="G804" i="4"/>
  <c r="G697" i="4"/>
  <c r="G312" i="4"/>
  <c r="G400" i="4"/>
  <c r="G761" i="4"/>
  <c r="G163" i="4"/>
  <c r="G671" i="4"/>
  <c r="G618" i="4"/>
  <c r="G235" i="4"/>
  <c r="G318" i="4"/>
  <c r="G659" i="4"/>
  <c r="G605" i="4"/>
  <c r="G735" i="4"/>
  <c r="G685" i="4"/>
  <c r="G795" i="4"/>
  <c r="G712" i="4"/>
  <c r="G581" i="4"/>
  <c r="G272" i="4"/>
  <c r="G823" i="4"/>
  <c r="G257" i="4"/>
  <c r="G783" i="4"/>
  <c r="G856" i="4"/>
  <c r="G214" i="4"/>
  <c r="G723" i="4"/>
  <c r="G173" i="4"/>
  <c r="G249" i="4"/>
  <c r="G718" i="4"/>
  <c r="G209" i="4"/>
  <c r="G789" i="4"/>
  <c r="G212" i="4"/>
  <c r="G724" i="4"/>
  <c r="G160" i="4"/>
  <c r="G361" i="4"/>
  <c r="G758" i="4"/>
  <c r="G138" i="4"/>
  <c r="G635" i="4"/>
  <c r="G167" i="4"/>
  <c r="G640" i="4"/>
  <c r="G316" i="4"/>
  <c r="G283" i="4"/>
  <c r="G828" i="4"/>
  <c r="G832" i="4"/>
  <c r="G807" i="4"/>
  <c r="G200" i="4"/>
  <c r="G597" i="4"/>
  <c r="G386" i="4"/>
  <c r="G632" i="4"/>
  <c r="G324" i="4"/>
  <c r="G836" i="4"/>
  <c r="G633" i="4"/>
  <c r="G166" i="4"/>
  <c r="G829" i="4"/>
  <c r="G601" i="4"/>
  <c r="G215" i="4"/>
  <c r="G346" i="4"/>
  <c r="G857" i="4"/>
  <c r="G491" i="4"/>
  <c r="G675" i="4"/>
  <c r="G719" i="4"/>
  <c r="G589" i="4"/>
  <c r="G549" i="4"/>
  <c r="G310" i="4"/>
  <c r="G198" i="4"/>
  <c r="G566" i="4"/>
  <c r="G500" i="4"/>
  <c r="G734" i="4"/>
  <c r="G690" i="4"/>
  <c r="G234" i="4"/>
  <c r="G702" i="4"/>
  <c r="G182" i="4"/>
  <c r="G548" i="4"/>
  <c r="G245" i="4"/>
  <c r="G454" i="4"/>
  <c r="G277" i="4"/>
  <c r="G422" i="4"/>
  <c r="G794" i="4"/>
  <c r="G655" i="4"/>
  <c r="G622" i="4"/>
  <c r="G238" i="4"/>
  <c r="G717" i="4"/>
  <c r="G791" i="4"/>
  <c r="G767" i="4"/>
  <c r="G585" i="4"/>
  <c r="G730" i="4"/>
  <c r="G298" i="4"/>
  <c r="G420" i="4"/>
  <c r="G808" i="4"/>
  <c r="G342" i="4"/>
  <c r="G409" i="4"/>
  <c r="G493" i="4"/>
  <c r="G688" i="4"/>
  <c r="G267" i="4"/>
  <c r="G524" i="4"/>
  <c r="G486" i="4"/>
  <c r="G852" i="4"/>
  <c r="G613" i="4"/>
  <c r="G592" i="4"/>
  <c r="G780" i="4"/>
  <c r="G517" i="4"/>
  <c r="G523" i="4"/>
  <c r="G800" i="4"/>
  <c r="G824" i="4"/>
  <c r="G141" i="4"/>
  <c r="G682" i="4"/>
  <c r="G417" i="4"/>
  <c r="G152" i="4"/>
  <c r="G498" i="4"/>
  <c r="G345" i="4"/>
  <c r="G333" i="4"/>
  <c r="G750" i="4"/>
  <c r="G455" i="4"/>
  <c r="G476" i="4"/>
  <c r="G603" i="4"/>
  <c r="G432" i="4"/>
  <c r="G793" i="4"/>
  <c r="G558" i="4"/>
  <c r="G835" i="4"/>
  <c r="G615" i="4"/>
  <c r="G448" i="4"/>
  <c r="G282" i="4"/>
  <c r="G636" i="4"/>
  <c r="G809" i="4"/>
  <c r="G802" i="4"/>
  <c r="G590" i="4"/>
  <c r="G387" i="4"/>
  <c r="G803" i="4"/>
  <c r="G373" i="4"/>
  <c r="G792" i="4"/>
  <c r="G175" i="4"/>
  <c r="G727" i="4"/>
  <c r="G593" i="4"/>
  <c r="G341" i="4"/>
  <c r="G542" i="4"/>
  <c r="G785" i="4"/>
  <c r="G424" i="4"/>
  <c r="G555" i="4"/>
  <c r="G452" i="4"/>
  <c r="G207" i="4"/>
  <c r="G436" i="4"/>
  <c r="G183" i="4"/>
  <c r="G855" i="4"/>
  <c r="G710" i="4"/>
  <c r="G812" i="4"/>
  <c r="G253" i="4"/>
  <c r="G251" i="4"/>
  <c r="G265" i="4"/>
  <c r="G300" i="4"/>
  <c r="G458" i="4"/>
  <c r="G624" i="4"/>
  <c r="G279" i="4"/>
  <c r="G739" i="4"/>
  <c r="G451" i="4"/>
  <c r="G142" i="4"/>
  <c r="G489" i="4"/>
  <c r="G570" i="4"/>
  <c r="G224" i="4"/>
  <c r="G289" i="4"/>
  <c r="G788" i="4"/>
  <c r="G203" i="4"/>
  <c r="G276" i="4"/>
  <c r="G600" i="4"/>
  <c r="G821" i="4"/>
  <c r="G290" i="4"/>
  <c r="G497" i="4"/>
  <c r="G787" i="4"/>
  <c r="G292" i="4"/>
  <c r="G757" i="4"/>
  <c r="G725" i="4"/>
  <c r="G674" i="4"/>
  <c r="G578" i="4"/>
  <c r="G661" i="4"/>
  <c r="G716" i="4"/>
  <c r="G381" i="4"/>
  <c r="G533" i="4"/>
  <c r="G271" i="4"/>
  <c r="G689" i="4"/>
  <c r="G250" i="4"/>
  <c r="G748" i="4"/>
  <c r="M884" i="3"/>
  <c r="Q79" i="1" l="1"/>
  <c r="Q463" i="1"/>
  <c r="Q634" i="1"/>
  <c r="Q433" i="1"/>
  <c r="S433" i="1" s="1"/>
  <c r="Q19" i="1"/>
  <c r="Q102" i="1"/>
  <c r="S102" i="1" s="1"/>
  <c r="Q571" i="1"/>
  <c r="Q62" i="1"/>
  <c r="D60" i="5" s="1"/>
  <c r="Q193" i="1"/>
  <c r="Q785" i="1"/>
  <c r="Q411" i="1"/>
  <c r="Q10" i="1"/>
  <c r="Q464" i="1"/>
  <c r="Q564" i="1"/>
  <c r="D562" i="5" s="1"/>
  <c r="M43" i="4"/>
  <c r="Q154" i="1"/>
  <c r="D152" i="5" s="1"/>
  <c r="Q47" i="1"/>
  <c r="D45" i="5" s="1"/>
  <c r="Q414" i="1"/>
  <c r="Q351" i="1"/>
  <c r="Q737" i="1"/>
  <c r="S737" i="1" s="1"/>
  <c r="Q609" i="1"/>
  <c r="Q219" i="1"/>
  <c r="S219" i="1" s="1"/>
  <c r="Q459" i="1"/>
  <c r="S459" i="1" s="1"/>
  <c r="Q589" i="1"/>
  <c r="S589" i="1" s="1"/>
  <c r="Q493" i="1"/>
  <c r="Q397" i="1"/>
  <c r="Q543" i="1"/>
  <c r="Q168" i="1"/>
  <c r="S168" i="1" s="1"/>
  <c r="Q303" i="1"/>
  <c r="Q207" i="1"/>
  <c r="D205" i="5" s="1"/>
  <c r="Q111" i="1"/>
  <c r="S111" i="1" s="1"/>
  <c r="M39" i="4"/>
  <c r="Q347" i="1"/>
  <c r="Q830" i="1"/>
  <c r="Q328" i="1"/>
  <c r="Q311" i="1"/>
  <c r="Q119" i="1"/>
  <c r="Q321" i="1"/>
  <c r="D319" i="5" s="1"/>
  <c r="Q225" i="1"/>
  <c r="D223" i="5" s="1"/>
  <c r="Q539" i="1"/>
  <c r="D537" i="5" s="1"/>
  <c r="M118" i="4"/>
  <c r="M22" i="4"/>
  <c r="Q388" i="1"/>
  <c r="Q432" i="1"/>
  <c r="S432" i="1" s="1"/>
  <c r="Q797" i="1"/>
  <c r="Q801" i="1"/>
  <c r="S801" i="1" s="1"/>
  <c r="Q545" i="1"/>
  <c r="D543" i="5" s="1"/>
  <c r="Q651" i="1"/>
  <c r="S651" i="1" s="1"/>
  <c r="Q267" i="1"/>
  <c r="Q222" i="1"/>
  <c r="Q828" i="1"/>
  <c r="Q495" i="1"/>
  <c r="Q399" i="1"/>
  <c r="Q502" i="1"/>
  <c r="D500" i="5" s="1"/>
  <c r="Q294" i="1"/>
  <c r="D292" i="5" s="1"/>
  <c r="M128" i="4"/>
  <c r="M32" i="4"/>
  <c r="Q448" i="1"/>
  <c r="Q346" i="1"/>
  <c r="Q686" i="1"/>
  <c r="Q494" i="1"/>
  <c r="Q824" i="1"/>
  <c r="S824" i="1" s="1"/>
  <c r="Q164" i="1"/>
  <c r="S164" i="1" s="1"/>
  <c r="M69" i="4"/>
  <c r="Q783" i="1"/>
  <c r="Q490" i="1"/>
  <c r="Q120" i="1"/>
  <c r="Q150" i="1"/>
  <c r="Q301" i="1"/>
  <c r="Q109" i="1"/>
  <c r="S109" i="1" s="1"/>
  <c r="Q731" i="1"/>
  <c r="S731" i="1" s="1"/>
  <c r="Q799" i="1"/>
  <c r="D797" i="5" s="1"/>
  <c r="Q710" i="1"/>
  <c r="M96" i="4"/>
  <c r="M48" i="4"/>
  <c r="M92" i="4"/>
  <c r="M44" i="4"/>
  <c r="M88" i="4"/>
  <c r="M40" i="4"/>
  <c r="O40" i="4" s="1"/>
  <c r="M93" i="4"/>
  <c r="F91" i="5" s="1"/>
  <c r="M76" i="4"/>
  <c r="F74" i="5" s="1"/>
  <c r="M28" i="4"/>
  <c r="O28" i="4" s="1"/>
  <c r="M101" i="4"/>
  <c r="F99" i="5" s="1"/>
  <c r="M53" i="4"/>
  <c r="F51" i="5" s="1"/>
  <c r="M107" i="4"/>
  <c r="M11" i="4"/>
  <c r="M61" i="4"/>
  <c r="M103" i="4"/>
  <c r="O103" i="4" s="1"/>
  <c r="M7" i="4"/>
  <c r="O7" i="4" s="1"/>
  <c r="M127" i="4"/>
  <c r="M75" i="4"/>
  <c r="M71" i="4"/>
  <c r="M67" i="4"/>
  <c r="O67" i="4" s="1"/>
  <c r="M115" i="4"/>
  <c r="O115" i="4" s="1"/>
  <c r="M19" i="4"/>
  <c r="O19" i="4" s="1"/>
  <c r="M120" i="4"/>
  <c r="O120" i="4" s="1"/>
  <c r="M72" i="4"/>
  <c r="F70" i="5" s="1"/>
  <c r="M24" i="4"/>
  <c r="O24" i="4" s="1"/>
  <c r="M111" i="4"/>
  <c r="F109" i="5" s="1"/>
  <c r="M63" i="4"/>
  <c r="M15" i="4"/>
  <c r="O15" i="4" s="1"/>
  <c r="M31" i="4"/>
  <c r="M79" i="4"/>
  <c r="F77" i="5" s="1"/>
  <c r="M102" i="4"/>
  <c r="F100" i="5" s="1"/>
  <c r="M54" i="4"/>
  <c r="O54" i="4" s="1"/>
  <c r="M6" i="4"/>
  <c r="F4" i="5" s="1"/>
  <c r="M5" i="4"/>
  <c r="F3" i="5" s="1"/>
  <c r="M106" i="4"/>
  <c r="M58" i="4"/>
  <c r="F56" i="5" s="1"/>
  <c r="M10" i="4"/>
  <c r="O10" i="4" s="1"/>
  <c r="M116" i="4"/>
  <c r="O116" i="4" s="1"/>
  <c r="M68" i="4"/>
  <c r="F66" i="5" s="1"/>
  <c r="M20" i="4"/>
  <c r="M112" i="4"/>
  <c r="O112" i="4" s="1"/>
  <c r="M64" i="4"/>
  <c r="O64" i="4" s="1"/>
  <c r="M16" i="4"/>
  <c r="F14" i="5" s="1"/>
  <c r="M108" i="4"/>
  <c r="F106" i="5" s="1"/>
  <c r="M60" i="4"/>
  <c r="O60" i="4" s="1"/>
  <c r="M12" i="4"/>
  <c r="F10" i="5" s="1"/>
  <c r="M99" i="4"/>
  <c r="F97" i="5" s="1"/>
  <c r="M51" i="4"/>
  <c r="O51" i="4" s="1"/>
  <c r="M90" i="4"/>
  <c r="O90" i="4" s="1"/>
  <c r="M42" i="4"/>
  <c r="F40" i="5" s="1"/>
  <c r="M85" i="4"/>
  <c r="F83" i="5" s="1"/>
  <c r="M37" i="4"/>
  <c r="O37" i="4" s="1"/>
  <c r="M104" i="4"/>
  <c r="M56" i="4"/>
  <c r="F54" i="5" s="1"/>
  <c r="M8" i="4"/>
  <c r="O8" i="4" s="1"/>
  <c r="M95" i="4"/>
  <c r="M47" i="4"/>
  <c r="O47" i="4" s="1"/>
  <c r="M86" i="4"/>
  <c r="F84" i="5" s="1"/>
  <c r="M38" i="4"/>
  <c r="F36" i="5" s="1"/>
  <c r="Q548" i="1"/>
  <c r="Q740" i="1"/>
  <c r="S740" i="1" s="1"/>
  <c r="Q122" i="1"/>
  <c r="S122" i="1" s="1"/>
  <c r="Q661" i="1"/>
  <c r="D659" i="5" s="1"/>
  <c r="Q547" i="1"/>
  <c r="S547" i="1" s="1"/>
  <c r="Q356" i="1"/>
  <c r="D354" i="5" s="1"/>
  <c r="Q680" i="1"/>
  <c r="Q443" i="1"/>
  <c r="Q241" i="1"/>
  <c r="S241" i="1" s="1"/>
  <c r="Q49" i="1"/>
  <c r="S49" i="1" s="1"/>
  <c r="Q735" i="1"/>
  <c r="D733" i="5" s="1"/>
  <c r="Q576" i="1"/>
  <c r="S576" i="1" s="1"/>
  <c r="Q778" i="1"/>
  <c r="Q156" i="1"/>
  <c r="D154" i="5" s="1"/>
  <c r="Q312" i="1"/>
  <c r="Q416" i="1"/>
  <c r="Q368" i="1"/>
  <c r="S368" i="1" s="1"/>
  <c r="Q262" i="1"/>
  <c r="D260" i="5" s="1"/>
  <c r="Q70" i="1"/>
  <c r="D68" i="5" s="1"/>
  <c r="Q22" i="1"/>
  <c r="D20" i="5" s="1"/>
  <c r="Q794" i="1"/>
  <c r="Q342" i="1"/>
  <c r="D340" i="5" s="1"/>
  <c r="Q285" i="1"/>
  <c r="D283" i="5" s="1"/>
  <c r="Q55" i="1"/>
  <c r="S55" i="1" s="1"/>
  <c r="Q134" i="1"/>
  <c r="Q86" i="1"/>
  <c r="S86" i="1" s="1"/>
  <c r="Q814" i="1"/>
  <c r="S814" i="1" s="1"/>
  <c r="Q551" i="1"/>
  <c r="S551" i="1" s="1"/>
  <c r="Q480" i="1"/>
  <c r="S480" i="1" s="1"/>
  <c r="Q460" i="1"/>
  <c r="D458" i="5" s="1"/>
  <c r="Q614" i="1"/>
  <c r="Q34" i="1"/>
  <c r="S34" i="1" s="1"/>
  <c r="Q201" i="1"/>
  <c r="D199" i="5" s="1"/>
  <c r="Q524" i="1"/>
  <c r="S524" i="1" s="1"/>
  <c r="Q223" i="1"/>
  <c r="S223" i="1" s="1"/>
  <c r="Q615" i="1"/>
  <c r="S615" i="1" s="1"/>
  <c r="Q353" i="1"/>
  <c r="Q146" i="1"/>
  <c r="Q205" i="1"/>
  <c r="Q413" i="1"/>
  <c r="D411" i="5" s="1"/>
  <c r="Q476" i="1"/>
  <c r="D474" i="5" s="1"/>
  <c r="Q104" i="1"/>
  <c r="D102" i="5" s="1"/>
  <c r="Q66" i="1"/>
  <c r="S66" i="1" s="1"/>
  <c r="Q18" i="1"/>
  <c r="D16" i="5" s="1"/>
  <c r="Q194" i="1"/>
  <c r="S194" i="1" s="1"/>
  <c r="Q796" i="1"/>
  <c r="D794" i="5" s="1"/>
  <c r="Q746" i="1"/>
  <c r="D744" i="5" s="1"/>
  <c r="Q768" i="1"/>
  <c r="D766" i="5" s="1"/>
  <c r="Q817" i="1"/>
  <c r="D815" i="5" s="1"/>
  <c r="Q449" i="1"/>
  <c r="D447" i="5" s="1"/>
  <c r="Q257" i="1"/>
  <c r="D255" i="5" s="1"/>
  <c r="Q161" i="1"/>
  <c r="S161" i="1" s="1"/>
  <c r="Q13" i="1"/>
  <c r="S13" i="1" s="1"/>
  <c r="Q458" i="1"/>
  <c r="D456" i="5" s="1"/>
  <c r="Q506" i="1"/>
  <c r="D504" i="5" s="1"/>
  <c r="Q675" i="1"/>
  <c r="S675" i="1" s="1"/>
  <c r="Q202" i="1"/>
  <c r="D200" i="5" s="1"/>
  <c r="Q604" i="1"/>
  <c r="D602" i="5" s="1"/>
  <c r="Q221" i="1"/>
  <c r="S221" i="1" s="1"/>
  <c r="Q29" i="1"/>
  <c r="S29" i="1" s="1"/>
  <c r="Q77" i="1"/>
  <c r="Q409" i="1"/>
  <c r="S409" i="1" s="1"/>
  <c r="Q60" i="1"/>
  <c r="S60" i="1" s="1"/>
  <c r="Q795" i="1"/>
  <c r="D793" i="5" s="1"/>
  <c r="Q349" i="1"/>
  <c r="S349" i="1" s="1"/>
  <c r="Q588" i="1"/>
  <c r="D586" i="5" s="1"/>
  <c r="Q198" i="1"/>
  <c r="D196" i="5" s="1"/>
  <c r="Q410" i="1"/>
  <c r="S410" i="1" s="1"/>
  <c r="Q58" i="1"/>
  <c r="D56" i="5" s="1"/>
  <c r="Q708" i="1"/>
  <c r="D706" i="5" s="1"/>
  <c r="Q853" i="1"/>
  <c r="D851" i="5" s="1"/>
  <c r="Q106" i="1"/>
  <c r="D104" i="5" s="1"/>
  <c r="Q136" i="1"/>
  <c r="D134" i="5" s="1"/>
  <c r="Q33" i="1"/>
  <c r="S33" i="1" s="1"/>
  <c r="Q395" i="1"/>
  <c r="D393" i="5" s="1"/>
  <c r="Q271" i="1"/>
  <c r="D269" i="5" s="1"/>
  <c r="Q392" i="1"/>
  <c r="S392" i="1" s="1"/>
  <c r="Q93" i="1"/>
  <c r="S93" i="1" s="1"/>
  <c r="Q843" i="1"/>
  <c r="Q385" i="1"/>
  <c r="S385" i="1" s="1"/>
  <c r="Q9" i="1"/>
  <c r="D7" i="5" s="1"/>
  <c r="Q320" i="1"/>
  <c r="D318" i="5" s="1"/>
  <c r="Q696" i="1"/>
  <c r="D694" i="5" s="1"/>
  <c r="Q497" i="1"/>
  <c r="D495" i="5" s="1"/>
  <c r="Q61" i="1"/>
  <c r="S61" i="1" s="1"/>
  <c r="Q253" i="1"/>
  <c r="S253" i="1" s="1"/>
  <c r="Q157" i="1"/>
  <c r="S157" i="1" s="1"/>
  <c r="Q228" i="1"/>
  <c r="D226" i="5" s="1"/>
  <c r="Q503" i="1"/>
  <c r="D501" i="5" s="1"/>
  <c r="Q736" i="1"/>
  <c r="S736" i="1" s="1"/>
  <c r="Q444" i="1"/>
  <c r="D442" i="5" s="1"/>
  <c r="Q678" i="1"/>
  <c r="D676" i="5" s="1"/>
  <c r="Q28" i="1"/>
  <c r="D26" i="5" s="1"/>
  <c r="Q384" i="1"/>
  <c r="D382" i="5" s="1"/>
  <c r="Q304" i="1"/>
  <c r="D302" i="5" s="1"/>
  <c r="Q792" i="1"/>
  <c r="D790" i="5" s="1"/>
  <c r="Q552" i="1"/>
  <c r="S552" i="1" s="1"/>
  <c r="Q76" i="1"/>
  <c r="D74" i="5" s="1"/>
  <c r="Q591" i="1"/>
  <c r="S591" i="1" s="1"/>
  <c r="Q370" i="1"/>
  <c r="S370" i="1" s="1"/>
  <c r="Q308" i="1"/>
  <c r="D306" i="5" s="1"/>
  <c r="Q726" i="1"/>
  <c r="S726" i="1" s="1"/>
  <c r="Q743" i="1"/>
  <c r="D741" i="5" s="1"/>
  <c r="Q469" i="1"/>
  <c r="D467" i="5" s="1"/>
  <c r="Q671" i="1"/>
  <c r="S671" i="1" s="1"/>
  <c r="Q179" i="1"/>
  <c r="D177" i="5" s="1"/>
  <c r="Q574" i="1"/>
  <c r="D572" i="5" s="1"/>
  <c r="Q479" i="1"/>
  <c r="S479" i="1" s="1"/>
  <c r="Q808" i="1"/>
  <c r="S808" i="1" s="1"/>
  <c r="Q636" i="1"/>
  <c r="D634" i="5" s="1"/>
  <c r="Q519" i="1"/>
  <c r="D517" i="5" s="1"/>
  <c r="Q810" i="1"/>
  <c r="D808" i="5" s="1"/>
  <c r="Q430" i="1"/>
  <c r="D428" i="5" s="1"/>
  <c r="Q838" i="1"/>
  <c r="S838" i="1" s="1"/>
  <c r="Q748" i="1"/>
  <c r="S748" i="1" s="1"/>
  <c r="Q509" i="1"/>
  <c r="D507" i="5" s="1"/>
  <c r="Q466" i="1"/>
  <c r="S466" i="1" s="1"/>
  <c r="Q113" i="1"/>
  <c r="S113" i="1" s="1"/>
  <c r="Q305" i="1"/>
  <c r="S305" i="1" s="1"/>
  <c r="Q461" i="1"/>
  <c r="D459" i="5" s="1"/>
  <c r="Q365" i="1"/>
  <c r="S365" i="1" s="1"/>
  <c r="Q773" i="1"/>
  <c r="D771" i="5" s="1"/>
  <c r="Q744" i="1"/>
  <c r="S744" i="1" s="1"/>
  <c r="Q505" i="1"/>
  <c r="D503" i="5" s="1"/>
  <c r="Q418" i="1"/>
  <c r="S418" i="1" s="1"/>
  <c r="Q554" i="1"/>
  <c r="S554" i="1" s="1"/>
  <c r="Q230" i="1"/>
  <c r="S230" i="1" s="1"/>
  <c r="Q31" i="1"/>
  <c r="D29" i="5" s="1"/>
  <c r="Q836" i="1"/>
  <c r="D834" i="5" s="1"/>
  <c r="Q405" i="1"/>
  <c r="D403" i="5" s="1"/>
  <c r="Q597" i="1"/>
  <c r="D595" i="5" s="1"/>
  <c r="Q184" i="1"/>
  <c r="D182" i="5" s="1"/>
  <c r="Q718" i="1"/>
  <c r="D716" i="5" s="1"/>
  <c r="Q556" i="1"/>
  <c r="Q806" i="1"/>
  <c r="S806" i="1" s="1"/>
  <c r="Q98" i="1"/>
  <c r="S98" i="1" s="1"/>
  <c r="Q592" i="1"/>
  <c r="D590" i="5" s="1"/>
  <c r="Q819" i="1"/>
  <c r="S819" i="1" s="1"/>
  <c r="Q322" i="1"/>
  <c r="S322" i="1" s="1"/>
  <c r="Q606" i="1"/>
  <c r="S606" i="1" s="1"/>
  <c r="Q775" i="1"/>
  <c r="S775" i="1" s="1"/>
  <c r="Q8" i="1"/>
  <c r="S8" i="1" s="1"/>
  <c r="Q523" i="1"/>
  <c r="S523" i="1" s="1"/>
  <c r="Q287" i="1"/>
  <c r="D285" i="5" s="1"/>
  <c r="Q580" i="1"/>
  <c r="D578" i="5" s="1"/>
  <c r="Q319" i="1"/>
  <c r="S319" i="1" s="1"/>
  <c r="Q612" i="1"/>
  <c r="D610" i="5" s="1"/>
  <c r="Q607" i="1"/>
  <c r="S607" i="1" s="1"/>
  <c r="Q348" i="1"/>
  <c r="S348" i="1" s="1"/>
  <c r="Q327" i="1"/>
  <c r="S327" i="1" s="1"/>
  <c r="Q641" i="1"/>
  <c r="D639" i="5" s="1"/>
  <c r="Q666" i="1"/>
  <c r="S666" i="1" s="1"/>
  <c r="Q570" i="1"/>
  <c r="S570" i="1" s="1"/>
  <c r="Q804" i="1"/>
  <c r="D802" i="5" s="1"/>
  <c r="Q598" i="1"/>
  <c r="S598" i="1" s="1"/>
  <c r="Q39" i="1"/>
  <c r="D37" i="5" s="1"/>
  <c r="Q611" i="1"/>
  <c r="D609" i="5" s="1"/>
  <c r="Q700" i="1"/>
  <c r="S700" i="1" s="1"/>
  <c r="Q854" i="1"/>
  <c r="S854" i="1" s="1"/>
  <c r="Q338" i="1"/>
  <c r="S338" i="1" s="1"/>
  <c r="Q800" i="1"/>
  <c r="D798" i="5" s="1"/>
  <c r="Q704" i="1"/>
  <c r="S704" i="1" s="1"/>
  <c r="Q656" i="1"/>
  <c r="S656" i="1" s="1"/>
  <c r="Q508" i="1"/>
  <c r="D506" i="5" s="1"/>
  <c r="Q561" i="1"/>
  <c r="D559" i="5" s="1"/>
  <c r="Q367" i="1"/>
  <c r="S367" i="1" s="1"/>
  <c r="Q842" i="1"/>
  <c r="S842" i="1" s="1"/>
  <c r="Q616" i="1"/>
  <c r="S616" i="1" s="1"/>
  <c r="Q12" i="1"/>
  <c r="S12" i="1" s="1"/>
  <c r="Q40" i="1"/>
  <c r="D38" i="5" s="1"/>
  <c r="Q175" i="1"/>
  <c r="S175" i="1" s="1"/>
  <c r="Q292" i="1"/>
  <c r="S292" i="1" s="1"/>
  <c r="Q362" i="1"/>
  <c r="D360" i="5" s="1"/>
  <c r="Q833" i="1"/>
  <c r="S833" i="1" s="1"/>
  <c r="Q474" i="1"/>
  <c r="D472" i="5" s="1"/>
  <c r="Q426" i="1"/>
  <c r="S426" i="1" s="1"/>
  <c r="Q378" i="1"/>
  <c r="D376" i="5" s="1"/>
  <c r="Q513" i="1"/>
  <c r="D511" i="5" s="1"/>
  <c r="Q417" i="1"/>
  <c r="S417" i="1" s="1"/>
  <c r="Q369" i="1"/>
  <c r="D367" i="5" s="1"/>
  <c r="Q56" i="1"/>
  <c r="S56" i="1" s="1"/>
  <c r="Q400" i="1"/>
  <c r="D398" i="5" s="1"/>
  <c r="Q204" i="1"/>
  <c r="D202" i="5" s="1"/>
  <c r="Q557" i="1"/>
  <c r="D555" i="5" s="1"/>
  <c r="Q100" i="1"/>
  <c r="S100" i="1" s="1"/>
  <c r="Q676" i="1"/>
  <c r="S676" i="1" s="1"/>
  <c r="Q238" i="1"/>
  <c r="D236" i="5" s="1"/>
  <c r="Q131" i="1"/>
  <c r="S131" i="1" s="1"/>
  <c r="Q324" i="1"/>
  <c r="S324" i="1" s="1"/>
  <c r="Q723" i="1"/>
  <c r="D721" i="5" s="1"/>
  <c r="Q677" i="1"/>
  <c r="D675" i="5" s="1"/>
  <c r="Q602" i="1"/>
  <c r="D600" i="5" s="1"/>
  <c r="Q281" i="1"/>
  <c r="D279" i="5" s="1"/>
  <c r="Q434" i="1"/>
  <c r="D432" i="5" s="1"/>
  <c r="Q379" i="1"/>
  <c r="S379" i="1" s="1"/>
  <c r="Q764" i="1"/>
  <c r="D762" i="5" s="1"/>
  <c r="Q760" i="1"/>
  <c r="S760" i="1" s="1"/>
  <c r="Q326" i="1"/>
  <c r="S326" i="1" s="1"/>
  <c r="Q220" i="1"/>
  <c r="D218" i="5" s="1"/>
  <c r="Q404" i="1"/>
  <c r="D402" i="5" s="1"/>
  <c r="Q620" i="1"/>
  <c r="D618" i="5" s="1"/>
  <c r="Q807" i="1"/>
  <c r="S807" i="1" s="1"/>
  <c r="Q89" i="1"/>
  <c r="D87" i="5" s="1"/>
  <c r="Q694" i="1"/>
  <c r="S694" i="1" s="1"/>
  <c r="Q340" i="1"/>
  <c r="D338" i="5" s="1"/>
  <c r="Q364" i="1"/>
  <c r="D362" i="5" s="1"/>
  <c r="Q517" i="1"/>
  <c r="S517" i="1" s="1"/>
  <c r="Q183" i="1"/>
  <c r="S183" i="1" s="1"/>
  <c r="Q568" i="1"/>
  <c r="S568" i="1" s="1"/>
  <c r="Q516" i="1"/>
  <c r="D514" i="5" s="1"/>
  <c r="Q116" i="1"/>
  <c r="S116" i="1" s="1"/>
  <c r="Q500" i="1"/>
  <c r="S500" i="1" s="1"/>
  <c r="Q512" i="1"/>
  <c r="S512" i="1" s="1"/>
  <c r="Q132" i="1"/>
  <c r="D130" i="5" s="1"/>
  <c r="Q798" i="1"/>
  <c r="S798" i="1" s="1"/>
  <c r="Q147" i="1"/>
  <c r="D145" i="5" s="1"/>
  <c r="Q339" i="1"/>
  <c r="D337" i="5" s="1"/>
  <c r="Q531" i="1"/>
  <c r="S531" i="1" s="1"/>
  <c r="Q101" i="1"/>
  <c r="Q293" i="1"/>
  <c r="S293" i="1" s="1"/>
  <c r="Q42" i="1"/>
  <c r="Q550" i="1"/>
  <c r="D548" i="5" s="1"/>
  <c r="Q790" i="1"/>
  <c r="D788" i="5" s="1"/>
  <c r="Q343" i="1"/>
  <c r="D341" i="5" s="1"/>
  <c r="Q190" i="1"/>
  <c r="D188" i="5" s="1"/>
  <c r="Q698" i="1"/>
  <c r="D696" i="5" s="1"/>
  <c r="Q290" i="1"/>
  <c r="D288" i="5" s="1"/>
  <c r="Q380" i="1"/>
  <c r="S380" i="1" s="1"/>
  <c r="Q141" i="1"/>
  <c r="S141" i="1" s="1"/>
  <c r="Q333" i="1"/>
  <c r="S333" i="1" s="1"/>
  <c r="Q255" i="1"/>
  <c r="Q732" i="1"/>
  <c r="Q226" i="1"/>
  <c r="Q278" i="1"/>
  <c r="D276" i="5" s="1"/>
  <c r="Q329" i="1"/>
  <c r="D327" i="5" s="1"/>
  <c r="Q7" i="1"/>
  <c r="S7" i="1" s="1"/>
  <c r="Q391" i="1"/>
  <c r="S391" i="1" s="1"/>
  <c r="Q258" i="1"/>
  <c r="S258" i="1" s="1"/>
  <c r="Q341" i="1"/>
  <c r="D339" i="5" s="1"/>
  <c r="Q186" i="1"/>
  <c r="S186" i="1" s="1"/>
  <c r="Q428" i="1"/>
  <c r="S428" i="1" s="1"/>
  <c r="Q812" i="1"/>
  <c r="S812" i="1" s="1"/>
  <c r="Q189" i="1"/>
  <c r="Q143" i="1"/>
  <c r="Q336" i="1"/>
  <c r="Q97" i="1"/>
  <c r="D95" i="5" s="1"/>
  <c r="Q742" i="1"/>
  <c r="S742" i="1" s="1"/>
  <c r="Q185" i="1"/>
  <c r="D183" i="5" s="1"/>
  <c r="Q650" i="1"/>
  <c r="S650" i="1" s="1"/>
  <c r="Q827" i="1"/>
  <c r="S827" i="1" s="1"/>
  <c r="Q632" i="1"/>
  <c r="S632" i="1" s="1"/>
  <c r="Q518" i="1"/>
  <c r="S518" i="1" s="1"/>
  <c r="Q232" i="1"/>
  <c r="D230" i="5" s="1"/>
  <c r="Q35" i="1"/>
  <c r="D33" i="5" s="1"/>
  <c r="Q803" i="1"/>
  <c r="Q373" i="1"/>
  <c r="Q585" i="1"/>
  <c r="Q330" i="1"/>
  <c r="D328" i="5" s="1"/>
  <c r="Q560" i="1"/>
  <c r="S560" i="1" s="1"/>
  <c r="Q705" i="1"/>
  <c r="D703" i="5" s="1"/>
  <c r="Q695" i="1"/>
  <c r="S695" i="1" s="1"/>
  <c r="Q139" i="1"/>
  <c r="D137" i="5" s="1"/>
  <c r="Q51" i="1"/>
  <c r="D49" i="5" s="1"/>
  <c r="Q435" i="1"/>
  <c r="S435" i="1" s="1"/>
  <c r="Q244" i="1"/>
  <c r="D242" i="5" s="1"/>
  <c r="Q820" i="1"/>
  <c r="S820" i="1" s="1"/>
  <c r="Q197" i="1"/>
  <c r="Q647" i="1"/>
  <c r="Q217" i="1"/>
  <c r="Q358" i="1"/>
  <c r="D356" i="5" s="1"/>
  <c r="Q475" i="1"/>
  <c r="D473" i="5" s="1"/>
  <c r="Q45" i="1"/>
  <c r="S45" i="1" s="1"/>
  <c r="Q429" i="1"/>
  <c r="S429" i="1" s="1"/>
  <c r="Q452" i="1"/>
  <c r="D450" i="5" s="1"/>
  <c r="Q644" i="1"/>
  <c r="D642" i="5" s="1"/>
  <c r="Q213" i="1"/>
  <c r="S213" i="1" s="1"/>
  <c r="Q789" i="1"/>
  <c r="S789" i="1" s="1"/>
  <c r="Q87" i="1"/>
  <c r="S87" i="1" s="1"/>
  <c r="Q279" i="1"/>
  <c r="D277" i="5" s="1"/>
  <c r="Q471" i="1"/>
  <c r="Q663" i="1"/>
  <c r="Q855" i="1"/>
  <c r="S855" i="1" s="1"/>
  <c r="Q88" i="1"/>
  <c r="S88" i="1" s="1"/>
  <c r="Q664" i="1"/>
  <c r="D662" i="5" s="1"/>
  <c r="Q856" i="1"/>
  <c r="D854" i="5" s="1"/>
  <c r="Q470" i="1"/>
  <c r="S470" i="1" s="1"/>
  <c r="Q107" i="1"/>
  <c r="S107" i="1" s="1"/>
  <c r="Q299" i="1"/>
  <c r="D297" i="5" s="1"/>
  <c r="Q491" i="1"/>
  <c r="S491" i="1" s="1"/>
  <c r="Q683" i="1"/>
  <c r="S683" i="1" s="1"/>
  <c r="Q108" i="1"/>
  <c r="S108" i="1" s="1"/>
  <c r="Q300" i="1"/>
  <c r="Q492" i="1"/>
  <c r="Q684" i="1"/>
  <c r="D682" i="5" s="1"/>
  <c r="Q445" i="1"/>
  <c r="D443" i="5" s="1"/>
  <c r="Q637" i="1"/>
  <c r="D635" i="5" s="1"/>
  <c r="Q829" i="1"/>
  <c r="S829" i="1" s="1"/>
  <c r="Q442" i="1"/>
  <c r="S442" i="1" s="1"/>
  <c r="Q94" i="1"/>
  <c r="D92" i="5" s="1"/>
  <c r="Q137" i="1"/>
  <c r="S137" i="1" s="1"/>
  <c r="Q199" i="1"/>
  <c r="S199" i="1" s="1"/>
  <c r="Q749" i="1"/>
  <c r="S749" i="1" s="1"/>
  <c r="Q772" i="1"/>
  <c r="Q149" i="1"/>
  <c r="D147" i="5" s="1"/>
  <c r="Q406" i="1"/>
  <c r="S406" i="1" s="1"/>
  <c r="Q335" i="1"/>
  <c r="S335" i="1" s="1"/>
  <c r="Q528" i="1"/>
  <c r="D526" i="5" s="1"/>
  <c r="Q720" i="1"/>
  <c r="S720" i="1" s="1"/>
  <c r="Q289" i="1"/>
  <c r="D287" i="5" s="1"/>
  <c r="Q837" i="1"/>
  <c r="S837" i="1" s="1"/>
  <c r="Q522" i="1"/>
  <c r="S522" i="1" s="1"/>
  <c r="Q248" i="1"/>
  <c r="S248" i="1" s="1"/>
  <c r="Q496" i="1"/>
  <c r="S496" i="1" s="1"/>
  <c r="Q231" i="1"/>
  <c r="D229" i="5" s="1"/>
  <c r="Q214" i="1"/>
  <c r="Q689" i="1"/>
  <c r="S689" i="1" s="1"/>
  <c r="Q82" i="1"/>
  <c r="Q756" i="1"/>
  <c r="S756" i="1" s="1"/>
  <c r="Q268" i="1"/>
  <c r="D266" i="5" s="1"/>
  <c r="Q36" i="1"/>
  <c r="D34" i="5" s="1"/>
  <c r="Q631" i="1"/>
  <c r="S631" i="1" s="1"/>
  <c r="Q777" i="1"/>
  <c r="S777" i="1" s="1"/>
  <c r="Q254" i="1"/>
  <c r="D252" i="5" s="1"/>
  <c r="Q130" i="1"/>
  <c r="D128" i="5" s="1"/>
  <c r="Q706" i="1"/>
  <c r="S706" i="1" s="1"/>
  <c r="Q243" i="1"/>
  <c r="D241" i="5" s="1"/>
  <c r="Q52" i="1"/>
  <c r="Q436" i="1"/>
  <c r="Q628" i="1"/>
  <c r="D626" i="5" s="1"/>
  <c r="Q754" i="1"/>
  <c r="D752" i="5" s="1"/>
  <c r="Q839" i="1"/>
  <c r="D837" i="5" s="1"/>
  <c r="Q264" i="1"/>
  <c r="S264" i="1" s="1"/>
  <c r="Q25" i="1"/>
  <c r="D23" i="5" s="1"/>
  <c r="Q237" i="1"/>
  <c r="S237" i="1" s="1"/>
  <c r="Q383" i="1"/>
  <c r="D381" i="5" s="1"/>
  <c r="Q178" i="1"/>
  <c r="S178" i="1" s="1"/>
  <c r="Q753" i="1"/>
  <c r="D751" i="5" s="1"/>
  <c r="Q83" i="1"/>
  <c r="D81" i="5" s="1"/>
  <c r="Q275" i="1"/>
  <c r="Q805" i="1"/>
  <c r="Q382" i="1"/>
  <c r="Q454" i="1"/>
  <c r="S454" i="1" s="1"/>
  <c r="Q103" i="1"/>
  <c r="S103" i="1" s="1"/>
  <c r="Q487" i="1"/>
  <c r="S487" i="1" s="1"/>
  <c r="Q679" i="1"/>
  <c r="D677" i="5" s="1"/>
  <c r="Q38" i="1"/>
  <c r="S38" i="1" s="1"/>
  <c r="Q507" i="1"/>
  <c r="S507" i="1" s="1"/>
  <c r="Q653" i="1"/>
  <c r="D651" i="5" s="1"/>
  <c r="Q646" i="1"/>
  <c r="D644" i="5" s="1"/>
  <c r="Q450" i="1"/>
  <c r="S450" i="1" s="1"/>
  <c r="Q359" i="1"/>
  <c r="Q638" i="1"/>
  <c r="Q314" i="1"/>
  <c r="D312" i="5" s="1"/>
  <c r="Q845" i="1"/>
  <c r="S845" i="1" s="1"/>
  <c r="Q781" i="1"/>
  <c r="D779" i="5" s="1"/>
  <c r="Q717" i="1"/>
  <c r="D715" i="5" s="1"/>
  <c r="Q699" i="1"/>
  <c r="S699" i="1" s="1"/>
  <c r="Q635" i="1"/>
  <c r="S635" i="1" s="1"/>
  <c r="Q240" i="1"/>
  <c r="D238" i="5" s="1"/>
  <c r="Q822" i="1"/>
  <c r="D820" i="5" s="1"/>
  <c r="Q774" i="1"/>
  <c r="D772" i="5" s="1"/>
  <c r="Q534" i="1"/>
  <c r="S534" i="1" s="1"/>
  <c r="Q486" i="1"/>
  <c r="D484" i="5" s="1"/>
  <c r="Q438" i="1"/>
  <c r="Q332" i="1"/>
  <c r="Q525" i="1"/>
  <c r="D523" i="5" s="1"/>
  <c r="Q477" i="1"/>
  <c r="S477" i="1" s="1"/>
  <c r="Q296" i="1"/>
  <c r="S296" i="1" s="1"/>
  <c r="Q412" i="1"/>
  <c r="D410" i="5" s="1"/>
  <c r="Q15" i="1"/>
  <c r="D13" i="5" s="1"/>
  <c r="Q210" i="1"/>
  <c r="D208" i="5" s="1"/>
  <c r="Q162" i="1"/>
  <c r="D160" i="5" s="1"/>
  <c r="Q712" i="1"/>
  <c r="S712" i="1" s="1"/>
  <c r="Q648" i="1"/>
  <c r="D646" i="5" s="1"/>
  <c r="Q652" i="1"/>
  <c r="Q848" i="1"/>
  <c r="S848" i="1" s="1"/>
  <c r="Q763" i="1"/>
  <c r="D761" i="5" s="1"/>
  <c r="Q360" i="1"/>
  <c r="S360" i="1" s="1"/>
  <c r="Q302" i="1"/>
  <c r="D300" i="5" s="1"/>
  <c r="Q673" i="1"/>
  <c r="S673" i="1" s="1"/>
  <c r="Q188" i="1"/>
  <c r="S188" i="1" s="1"/>
  <c r="Q668" i="1"/>
  <c r="S668" i="1" s="1"/>
  <c r="Q263" i="1"/>
  <c r="D261" i="5" s="1"/>
  <c r="Q167" i="1"/>
  <c r="D165" i="5" s="1"/>
  <c r="Q71" i="1"/>
  <c r="S71" i="1" s="1"/>
  <c r="Q847" i="1"/>
  <c r="S847" i="1" s="1"/>
  <c r="Q719" i="1"/>
  <c r="Q655" i="1"/>
  <c r="Q640" i="1"/>
  <c r="S640" i="1" s="1"/>
  <c r="Q256" i="1"/>
  <c r="S256" i="1" s="1"/>
  <c r="Q826" i="1"/>
  <c r="D824" i="5" s="1"/>
  <c r="Q730" i="1"/>
  <c r="S730" i="1" s="1"/>
  <c r="Q682" i="1"/>
  <c r="S682" i="1" s="1"/>
  <c r="Q586" i="1"/>
  <c r="D584" i="5" s="1"/>
  <c r="Q481" i="1"/>
  <c r="D479" i="5" s="1"/>
  <c r="Q166" i="1"/>
  <c r="S166" i="1" s="1"/>
  <c r="Q269" i="1"/>
  <c r="D267" i="5" s="1"/>
  <c r="Q173" i="1"/>
  <c r="D171" i="5" s="1"/>
  <c r="Q832" i="1"/>
  <c r="D830" i="5" s="1"/>
  <c r="Q422" i="1"/>
  <c r="D420" i="5" s="1"/>
  <c r="Q769" i="1"/>
  <c r="S769" i="1" s="1"/>
  <c r="Q577" i="1"/>
  <c r="S577" i="1" s="1"/>
  <c r="Q762" i="1"/>
  <c r="S762" i="1" s="1"/>
  <c r="Q284" i="1"/>
  <c r="D282" i="5" s="1"/>
  <c r="Q6" i="1"/>
  <c r="S6" i="1" s="1"/>
  <c r="Q559" i="1"/>
  <c r="S559" i="1" s="1"/>
  <c r="Q334" i="1"/>
  <c r="S334" i="1" s="1"/>
  <c r="Q685" i="1"/>
  <c r="D683" i="5" s="1"/>
  <c r="Q625" i="1"/>
  <c r="S625" i="1" s="1"/>
  <c r="Q667" i="1"/>
  <c r="S667" i="1" s="1"/>
  <c r="Q603" i="1"/>
  <c r="Q750" i="1"/>
  <c r="S750" i="1" s="1"/>
  <c r="Q510" i="1"/>
  <c r="Q135" i="1"/>
  <c r="S135" i="1" s="1"/>
  <c r="Q455" i="1"/>
  <c r="D453" i="5" s="1"/>
  <c r="Q572" i="1"/>
  <c r="S572" i="1" s="1"/>
  <c r="Q396" i="1"/>
  <c r="D394" i="5" s="1"/>
  <c r="Q239" i="1"/>
  <c r="D237" i="5" s="1"/>
  <c r="Q665" i="1"/>
  <c r="S665" i="1" s="1"/>
  <c r="Q126" i="1"/>
  <c r="D124" i="5" s="1"/>
  <c r="Q85" i="1"/>
  <c r="D83" i="5" s="1"/>
  <c r="Q277" i="1"/>
  <c r="D275" i="5" s="1"/>
  <c r="Q538" i="1"/>
  <c r="Q535" i="1"/>
  <c r="Q727" i="1"/>
  <c r="S727" i="1" s="1"/>
  <c r="Q152" i="1"/>
  <c r="S152" i="1" s="1"/>
  <c r="Q344" i="1"/>
  <c r="S344" i="1" s="1"/>
  <c r="Q536" i="1"/>
  <c r="Q472" i="1"/>
  <c r="Q724" i="1"/>
  <c r="S724" i="1" s="1"/>
  <c r="Q163" i="1"/>
  <c r="D161" i="5" s="1"/>
  <c r="Q180" i="1"/>
  <c r="S180" i="1" s="1"/>
  <c r="Q372" i="1"/>
  <c r="S372" i="1" s="1"/>
  <c r="Q133" i="1"/>
  <c r="S133" i="1" s="1"/>
  <c r="Q709" i="1"/>
  <c r="Q569" i="1"/>
  <c r="Q761" i="1"/>
  <c r="Q420" i="1"/>
  <c r="S420" i="1" s="1"/>
  <c r="Q181" i="1"/>
  <c r="S181" i="1" s="1"/>
  <c r="Q390" i="1"/>
  <c r="Q318" i="1"/>
  <c r="Q533" i="1"/>
  <c r="Q57" i="1"/>
  <c r="S57" i="1" s="1"/>
  <c r="Q249" i="1"/>
  <c r="S249" i="1" s="1"/>
  <c r="Q633" i="1"/>
  <c r="S633" i="1" s="1"/>
  <c r="Q825" i="1"/>
  <c r="S825" i="1" s="1"/>
  <c r="Q211" i="1"/>
  <c r="Q403" i="1"/>
  <c r="Q596" i="1"/>
  <c r="D594" i="5" s="1"/>
  <c r="Q788" i="1"/>
  <c r="S788" i="1" s="1"/>
  <c r="Q165" i="1"/>
  <c r="Q357" i="1"/>
  <c r="Q549" i="1"/>
  <c r="S549" i="1" s="1"/>
  <c r="Q5" i="1"/>
  <c r="S5" i="1" s="1"/>
  <c r="Q73" i="1"/>
  <c r="S73" i="1" s="1"/>
  <c r="Q265" i="1"/>
  <c r="S265" i="1" s="1"/>
  <c r="Q649" i="1"/>
  <c r="S649" i="1" s="1"/>
  <c r="Q841" i="1"/>
  <c r="D839" i="5" s="1"/>
  <c r="Q630" i="1"/>
  <c r="Q14" i="1"/>
  <c r="Q114" i="1"/>
  <c r="D112" i="5" s="1"/>
  <c r="Q849" i="1"/>
  <c r="S849" i="1" s="1"/>
  <c r="Q662" i="1"/>
  <c r="D660" i="5" s="1"/>
  <c r="Q728" i="1"/>
  <c r="S728" i="1" s="1"/>
  <c r="Q618" i="1"/>
  <c r="D616" i="5" s="1"/>
  <c r="Q171" i="1"/>
  <c r="S171" i="1" s="1"/>
  <c r="Q363" i="1"/>
  <c r="S363" i="1" s="1"/>
  <c r="Q555" i="1"/>
  <c r="D553" i="5" s="1"/>
  <c r="Q125" i="1"/>
  <c r="S125" i="1" s="1"/>
  <c r="Q317" i="1"/>
  <c r="D315" i="5" s="1"/>
  <c r="Q701" i="1"/>
  <c r="Q352" i="1"/>
  <c r="D350" i="5" s="1"/>
  <c r="Q260" i="1"/>
  <c r="Q350" i="1"/>
  <c r="S350" i="1" s="1"/>
  <c r="Q467" i="1"/>
  <c r="S467" i="1" s="1"/>
  <c r="Q659" i="1"/>
  <c r="Q851" i="1"/>
  <c r="Q276" i="1"/>
  <c r="D274" i="5" s="1"/>
  <c r="Q468" i="1"/>
  <c r="S468" i="1" s="1"/>
  <c r="Q660" i="1"/>
  <c r="S660" i="1" s="1"/>
  <c r="Q852" i="1"/>
  <c r="S852" i="1" s="1"/>
  <c r="Q37" i="1"/>
  <c r="D35" i="5" s="1"/>
  <c r="Q613" i="1"/>
  <c r="Q375" i="1"/>
  <c r="D373" i="5" s="1"/>
  <c r="Q713" i="1"/>
  <c r="S713" i="1" s="1"/>
  <c r="Q191" i="1"/>
  <c r="S191" i="1" s="1"/>
  <c r="Q310" i="1"/>
  <c r="D308" i="5" s="1"/>
  <c r="Q99" i="1"/>
  <c r="Q291" i="1"/>
  <c r="D289" i="5" s="1"/>
  <c r="Q484" i="1"/>
  <c r="Q53" i="1"/>
  <c r="D51" i="5" s="1"/>
  <c r="Q437" i="1"/>
  <c r="S437" i="1" s="1"/>
  <c r="Q629" i="1"/>
  <c r="D627" i="5" s="1"/>
  <c r="Q153" i="1"/>
  <c r="S153" i="1" s="1"/>
  <c r="Q345" i="1"/>
  <c r="Q758" i="1"/>
  <c r="D756" i="5" s="1"/>
  <c r="Q784" i="1"/>
  <c r="Q68" i="1"/>
  <c r="S68" i="1" s="1"/>
  <c r="Q542" i="1"/>
  <c r="D540" i="5" s="1"/>
  <c r="Q121" i="1"/>
  <c r="Q313" i="1"/>
  <c r="Q697" i="1"/>
  <c r="Q752" i="1"/>
  <c r="D750" i="5" s="1"/>
  <c r="Q714" i="1"/>
  <c r="D712" i="5" s="1"/>
  <c r="Q115" i="1"/>
  <c r="D113" i="5" s="1"/>
  <c r="Q307" i="1"/>
  <c r="S307" i="1" s="1"/>
  <c r="Q691" i="1"/>
  <c r="Q692" i="1"/>
  <c r="Q69" i="1"/>
  <c r="D67" i="5" s="1"/>
  <c r="Q453" i="1"/>
  <c r="S453" i="1" s="1"/>
  <c r="Q734" i="1"/>
  <c r="D732" i="5" s="1"/>
  <c r="Q215" i="1"/>
  <c r="Q791" i="1"/>
  <c r="Q24" i="1"/>
  <c r="Q216" i="1"/>
  <c r="S216" i="1" s="1"/>
  <c r="Q408" i="1"/>
  <c r="D406" i="5" s="1"/>
  <c r="Q600" i="1"/>
  <c r="S600" i="1" s="1"/>
  <c r="Q745" i="1"/>
  <c r="S745" i="1" s="1"/>
  <c r="Q246" i="1"/>
  <c r="Q582" i="1"/>
  <c r="Q642" i="1"/>
  <c r="Q43" i="1"/>
  <c r="D41" i="5" s="1"/>
  <c r="Q235" i="1"/>
  <c r="D233" i="5" s="1"/>
  <c r="Q427" i="1"/>
  <c r="Q619" i="1"/>
  <c r="Q811" i="1"/>
  <c r="D809" i="5" s="1"/>
  <c r="Q44" i="1"/>
  <c r="S44" i="1" s="1"/>
  <c r="Q236" i="1"/>
  <c r="D234" i="5" s="1"/>
  <c r="Q381" i="1"/>
  <c r="D379" i="5" s="1"/>
  <c r="Q573" i="1"/>
  <c r="S573" i="1" s="1"/>
  <c r="Q765" i="1"/>
  <c r="Q722" i="1"/>
  <c r="M124" i="4"/>
  <c r="M123" i="4"/>
  <c r="M91" i="4"/>
  <c r="M59" i="4"/>
  <c r="M27" i="4"/>
  <c r="M109" i="4"/>
  <c r="O109" i="4" s="1"/>
  <c r="M77" i="4"/>
  <c r="O77" i="4" s="1"/>
  <c r="M45" i="4"/>
  <c r="O45" i="4" s="1"/>
  <c r="M13" i="4"/>
  <c r="F11" i="5" s="1"/>
  <c r="M119" i="4"/>
  <c r="M87" i="4"/>
  <c r="M55" i="4"/>
  <c r="F53" i="5" s="1"/>
  <c r="M23" i="4"/>
  <c r="M126" i="4"/>
  <c r="F124" i="5" s="1"/>
  <c r="M110" i="4"/>
  <c r="M94" i="4"/>
  <c r="O94" i="4" s="1"/>
  <c r="M78" i="4"/>
  <c r="M62" i="4"/>
  <c r="M46" i="4"/>
  <c r="M30" i="4"/>
  <c r="F28" i="5" s="1"/>
  <c r="M14" i="4"/>
  <c r="O14" i="4" s="1"/>
  <c r="M121" i="4"/>
  <c r="O121" i="4" s="1"/>
  <c r="M105" i="4"/>
  <c r="M89" i="4"/>
  <c r="M73" i="4"/>
  <c r="O73" i="4" s="1"/>
  <c r="M57" i="4"/>
  <c r="M41" i="4"/>
  <c r="O41" i="4" s="1"/>
  <c r="M25" i="4"/>
  <c r="F23" i="5" s="1"/>
  <c r="M9" i="4"/>
  <c r="Q816" i="1"/>
  <c r="S816" i="1" s="1"/>
  <c r="Q857" i="1"/>
  <c r="S857" i="1" s="1"/>
  <c r="Q815" i="1"/>
  <c r="D813" i="5" s="1"/>
  <c r="Q793" i="1"/>
  <c r="D791" i="5" s="1"/>
  <c r="Q751" i="1"/>
  <c r="S751" i="1" s="1"/>
  <c r="Q729" i="1"/>
  <c r="D727" i="5" s="1"/>
  <c r="Q687" i="1"/>
  <c r="D685" i="5" s="1"/>
  <c r="Q623" i="1"/>
  <c r="S623" i="1" s="1"/>
  <c r="Q601" i="1"/>
  <c r="D599" i="5" s="1"/>
  <c r="Q840" i="1"/>
  <c r="D838" i="5" s="1"/>
  <c r="Q776" i="1"/>
  <c r="D774" i="5" s="1"/>
  <c r="Q755" i="1"/>
  <c r="D753" i="5" s="1"/>
  <c r="Q733" i="1"/>
  <c r="S733" i="1" s="1"/>
  <c r="Q669" i="1"/>
  <c r="S669" i="1" s="1"/>
  <c r="Q627" i="1"/>
  <c r="D625" i="5" s="1"/>
  <c r="Q605" i="1"/>
  <c r="D603" i="5" s="1"/>
  <c r="Q584" i="1"/>
  <c r="S584" i="1" s="1"/>
  <c r="Q563" i="1"/>
  <c r="S563" i="1" s="1"/>
  <c r="Q541" i="1"/>
  <c r="Q844" i="1"/>
  <c r="Q823" i="1"/>
  <c r="D821" i="5" s="1"/>
  <c r="Q780" i="1"/>
  <c r="S780" i="1" s="1"/>
  <c r="Q759" i="1"/>
  <c r="D757" i="5" s="1"/>
  <c r="Q716" i="1"/>
  <c r="Q567" i="1"/>
  <c r="S567" i="1" s="1"/>
  <c r="Q439" i="1"/>
  <c r="D437" i="5" s="1"/>
  <c r="Q821" i="1"/>
  <c r="D819" i="5" s="1"/>
  <c r="Q741" i="1"/>
  <c r="S741" i="1" s="1"/>
  <c r="Q715" i="1"/>
  <c r="D713" i="5" s="1"/>
  <c r="Q693" i="1"/>
  <c r="Q672" i="1"/>
  <c r="Q608" i="1"/>
  <c r="D606" i="5" s="1"/>
  <c r="Q587" i="1"/>
  <c r="D585" i="5" s="1"/>
  <c r="Q565" i="1"/>
  <c r="S565" i="1" s="1"/>
  <c r="Q544" i="1"/>
  <c r="Q499" i="1"/>
  <c r="S499" i="1" s="1"/>
  <c r="Q371" i="1"/>
  <c r="Q288" i="1"/>
  <c r="S288" i="1" s="1"/>
  <c r="Q224" i="1"/>
  <c r="S224" i="1" s="1"/>
  <c r="Q850" i="1"/>
  <c r="S850" i="1" s="1"/>
  <c r="Q834" i="1"/>
  <c r="S834" i="1" s="1"/>
  <c r="Q818" i="1"/>
  <c r="S818" i="1" s="1"/>
  <c r="Q786" i="1"/>
  <c r="Q770" i="1"/>
  <c r="Q738" i="1"/>
  <c r="D736" i="5" s="1"/>
  <c r="Q690" i="1"/>
  <c r="D688" i="5" s="1"/>
  <c r="Q674" i="1"/>
  <c r="S674" i="1" s="1"/>
  <c r="Q658" i="1"/>
  <c r="Q626" i="1"/>
  <c r="S626" i="1" s="1"/>
  <c r="Q610" i="1"/>
  <c r="D608" i="5" s="1"/>
  <c r="Q594" i="1"/>
  <c r="S594" i="1" s="1"/>
  <c r="Q578" i="1"/>
  <c r="S578" i="1" s="1"/>
  <c r="Q530" i="1"/>
  <c r="D528" i="5" s="1"/>
  <c r="Q514" i="1"/>
  <c r="D512" i="5" s="1"/>
  <c r="Q498" i="1"/>
  <c r="S498" i="1" s="1"/>
  <c r="Q482" i="1"/>
  <c r="D480" i="5" s="1"/>
  <c r="Q402" i="1"/>
  <c r="S402" i="1" s="1"/>
  <c r="Q386" i="1"/>
  <c r="S386" i="1" s="1"/>
  <c r="Q354" i="1"/>
  <c r="Q316" i="1"/>
  <c r="D314" i="5" s="1"/>
  <c r="Q252" i="1"/>
  <c r="D250" i="5" s="1"/>
  <c r="Q124" i="1"/>
  <c r="D122" i="5" s="1"/>
  <c r="Q537" i="1"/>
  <c r="S537" i="1" s="1"/>
  <c r="Q521" i="1"/>
  <c r="D519" i="5" s="1"/>
  <c r="Q473" i="1"/>
  <c r="S473" i="1" s="1"/>
  <c r="Q457" i="1"/>
  <c r="Q441" i="1"/>
  <c r="S441" i="1" s="1"/>
  <c r="Q393" i="1"/>
  <c r="S393" i="1" s="1"/>
  <c r="Q377" i="1"/>
  <c r="S377" i="1" s="1"/>
  <c r="Q280" i="1"/>
  <c r="S280" i="1" s="1"/>
  <c r="Q520" i="1"/>
  <c r="Q504" i="1"/>
  <c r="S504" i="1" s="1"/>
  <c r="Q488" i="1"/>
  <c r="Q456" i="1"/>
  <c r="D454" i="5" s="1"/>
  <c r="Q440" i="1"/>
  <c r="S440" i="1" s="1"/>
  <c r="Q424" i="1"/>
  <c r="D422" i="5" s="1"/>
  <c r="Q376" i="1"/>
  <c r="S376" i="1" s="1"/>
  <c r="Q148" i="1"/>
  <c r="S148" i="1" s="1"/>
  <c r="Q84" i="1"/>
  <c r="D82" i="5" s="1"/>
  <c r="Q20" i="1"/>
  <c r="D18" i="5" s="1"/>
  <c r="Q331" i="1"/>
  <c r="D329" i="5" s="1"/>
  <c r="Q315" i="1"/>
  <c r="S315" i="1" s="1"/>
  <c r="Q283" i="1"/>
  <c r="D281" i="5" s="1"/>
  <c r="Q251" i="1"/>
  <c r="Q203" i="1"/>
  <c r="Q187" i="1"/>
  <c r="D185" i="5" s="1"/>
  <c r="Q155" i="1"/>
  <c r="D153" i="5" s="1"/>
  <c r="Q123" i="1"/>
  <c r="D121" i="5" s="1"/>
  <c r="Q91" i="1"/>
  <c r="S91" i="1" s="1"/>
  <c r="Q75" i="1"/>
  <c r="S75" i="1" s="1"/>
  <c r="Q59" i="1"/>
  <c r="Q27" i="1"/>
  <c r="S27" i="1" s="1"/>
  <c r="Q206" i="1"/>
  <c r="D204" i="5" s="1"/>
  <c r="Q174" i="1"/>
  <c r="S174" i="1" s="1"/>
  <c r="Q158" i="1"/>
  <c r="Q142" i="1"/>
  <c r="Q78" i="1"/>
  <c r="Q46" i="1"/>
  <c r="D44" i="5" s="1"/>
  <c r="Q30" i="1"/>
  <c r="D28" i="5" s="1"/>
  <c r="Q325" i="1"/>
  <c r="D323" i="5" s="1"/>
  <c r="Q309" i="1"/>
  <c r="D307" i="5" s="1"/>
  <c r="Q261" i="1"/>
  <c r="S261" i="1" s="1"/>
  <c r="Q245" i="1"/>
  <c r="Q229" i="1"/>
  <c r="D227" i="5" s="1"/>
  <c r="Q575" i="1"/>
  <c r="D573" i="5" s="1"/>
  <c r="Q527" i="1"/>
  <c r="S527" i="1" s="1"/>
  <c r="Q813" i="1"/>
  <c r="Q621" i="1"/>
  <c r="Q579" i="1"/>
  <c r="S579" i="1" s="1"/>
  <c r="Q711" i="1"/>
  <c r="D709" i="5" s="1"/>
  <c r="Q583" i="1"/>
  <c r="S583" i="1" s="1"/>
  <c r="Q540" i="1"/>
  <c r="S540" i="1" s="1"/>
  <c r="Q423" i="1"/>
  <c r="D421" i="5" s="1"/>
  <c r="Q779" i="1"/>
  <c r="Q757" i="1"/>
  <c r="Q688" i="1"/>
  <c r="D686" i="5" s="1"/>
  <c r="Q645" i="1"/>
  <c r="D643" i="5" s="1"/>
  <c r="Q624" i="1"/>
  <c r="S624" i="1" s="1"/>
  <c r="Q581" i="1"/>
  <c r="Q483" i="1"/>
  <c r="Q419" i="1"/>
  <c r="Q272" i="1"/>
  <c r="S272" i="1" s="1"/>
  <c r="Q80" i="1"/>
  <c r="S80" i="1" s="1"/>
  <c r="Q501" i="1"/>
  <c r="D499" i="5" s="1"/>
  <c r="Q485" i="1"/>
  <c r="S485" i="1" s="1"/>
  <c r="Q421" i="1"/>
  <c r="Q389" i="1"/>
  <c r="Q200" i="1"/>
  <c r="S200" i="1" s="1"/>
  <c r="Q72" i="1"/>
  <c r="D70" i="5" s="1"/>
  <c r="M129" i="4"/>
  <c r="F127" i="5" s="1"/>
  <c r="M113" i="4"/>
  <c r="O113" i="4" s="1"/>
  <c r="M97" i="4"/>
  <c r="O97" i="4" s="1"/>
  <c r="M81" i="4"/>
  <c r="O81" i="4" s="1"/>
  <c r="M65" i="4"/>
  <c r="F63" i="5" s="1"/>
  <c r="M49" i="4"/>
  <c r="O49" i="4" s="1"/>
  <c r="M33" i="4"/>
  <c r="F31" i="5" s="1"/>
  <c r="M17" i="4"/>
  <c r="O17" i="4" s="1"/>
  <c r="M130" i="4"/>
  <c r="M114" i="4"/>
  <c r="O114" i="4" s="1"/>
  <c r="M98" i="4"/>
  <c r="M82" i="4"/>
  <c r="M66" i="4"/>
  <c r="M50" i="4"/>
  <c r="F48" i="5" s="1"/>
  <c r="M34" i="4"/>
  <c r="M18" i="4"/>
  <c r="F16" i="5" s="1"/>
  <c r="Q295" i="1"/>
  <c r="D293" i="5" s="1"/>
  <c r="Q247" i="1"/>
  <c r="S247" i="1" s="1"/>
  <c r="Q170" i="1"/>
  <c r="S170" i="1" s="1"/>
  <c r="Q138" i="1"/>
  <c r="D136" i="5" s="1"/>
  <c r="Q90" i="1"/>
  <c r="S90" i="1" s="1"/>
  <c r="Q74" i="1"/>
  <c r="Q26" i="1"/>
  <c r="D24" i="5" s="1"/>
  <c r="Q177" i="1"/>
  <c r="D175" i="5" s="1"/>
  <c r="Q129" i="1"/>
  <c r="S129" i="1" s="1"/>
  <c r="Q65" i="1"/>
  <c r="S65" i="1" s="1"/>
  <c r="Q639" i="1"/>
  <c r="Q703" i="1"/>
  <c r="S703" i="1" s="1"/>
  <c r="Q767" i="1"/>
  <c r="S767" i="1" s="1"/>
  <c r="Q298" i="1"/>
  <c r="S298" i="1" s="1"/>
  <c r="Q110" i="1"/>
  <c r="D108" i="5" s="1"/>
  <c r="Q17" i="1"/>
  <c r="D15" i="5" s="1"/>
  <c r="Q81" i="1"/>
  <c r="Q145" i="1"/>
  <c r="S145" i="1" s="1"/>
  <c r="Q209" i="1"/>
  <c r="S209" i="1" s="1"/>
  <c r="Q273" i="1"/>
  <c r="S273" i="1" s="1"/>
  <c r="Q546" i="1"/>
  <c r="S546" i="1" s="1"/>
  <c r="Q802" i="1"/>
  <c r="D800" i="5" s="1"/>
  <c r="Q21" i="1"/>
  <c r="D19" i="5" s="1"/>
  <c r="Q590" i="1"/>
  <c r="S590" i="1" s="1"/>
  <c r="Q562" i="1"/>
  <c r="D560" i="5" s="1"/>
  <c r="Q270" i="1"/>
  <c r="D268" i="5" s="1"/>
  <c r="Q846" i="1"/>
  <c r="D844" i="5" s="1"/>
  <c r="Q182" i="1"/>
  <c r="Q566" i="1"/>
  <c r="S566" i="1" s="1"/>
  <c r="Q286" i="1"/>
  <c r="D284" i="5" s="1"/>
  <c r="Q394" i="1"/>
  <c r="D392" i="5" s="1"/>
  <c r="Q67" i="1"/>
  <c r="D65" i="5" s="1"/>
  <c r="Q259" i="1"/>
  <c r="S259" i="1" s="1"/>
  <c r="Q707" i="1"/>
  <c r="D705" i="5" s="1"/>
  <c r="Q739" i="1"/>
  <c r="S739" i="1" s="1"/>
  <c r="Q787" i="1"/>
  <c r="S787" i="1" s="1"/>
  <c r="Q64" i="1"/>
  <c r="S64" i="1" s="1"/>
  <c r="Q112" i="1"/>
  <c r="S112" i="1" s="1"/>
  <c r="Q160" i="1"/>
  <c r="D158" i="5" s="1"/>
  <c r="Q208" i="1"/>
  <c r="D206" i="5" s="1"/>
  <c r="Q233" i="1"/>
  <c r="D231" i="5" s="1"/>
  <c r="Q425" i="1"/>
  <c r="D423" i="5" s="1"/>
  <c r="Q617" i="1"/>
  <c r="D615" i="5" s="1"/>
  <c r="Q511" i="1"/>
  <c r="D509" i="5" s="1"/>
  <c r="Q337" i="1"/>
  <c r="S337" i="1" s="1"/>
  <c r="Q529" i="1"/>
  <c r="D527" i="5" s="1"/>
  <c r="Q721" i="1"/>
  <c r="Q526" i="1"/>
  <c r="D524" i="5" s="1"/>
  <c r="Q23" i="1"/>
  <c r="D21" i="5" s="1"/>
  <c r="Q407" i="1"/>
  <c r="S407" i="1" s="1"/>
  <c r="Q599" i="1"/>
  <c r="S599" i="1" s="1"/>
  <c r="Q747" i="1"/>
  <c r="S747" i="1" s="1"/>
  <c r="Q446" i="1"/>
  <c r="S446" i="1" s="1"/>
  <c r="Q398" i="1"/>
  <c r="S398" i="1" s="1"/>
  <c r="Q50" i="1"/>
  <c r="D48" i="5" s="1"/>
  <c r="Q242" i="1"/>
  <c r="D240" i="5" s="1"/>
  <c r="Q654" i="1"/>
  <c r="D652" i="5" s="1"/>
  <c r="Q118" i="1"/>
  <c r="D116" i="5" s="1"/>
  <c r="Q670" i="1"/>
  <c r="S670" i="1" s="1"/>
  <c r="Q195" i="1"/>
  <c r="S195" i="1" s="1"/>
  <c r="Q387" i="1"/>
  <c r="S387" i="1" s="1"/>
  <c r="Q515" i="1"/>
  <c r="D513" i="5" s="1"/>
  <c r="Q771" i="1"/>
  <c r="D769" i="5" s="1"/>
  <c r="Q16" i="1"/>
  <c r="Q48" i="1"/>
  <c r="S48" i="1" s="1"/>
  <c r="Q96" i="1"/>
  <c r="S96" i="1" s="1"/>
  <c r="Q144" i="1"/>
  <c r="D142" i="5" s="1"/>
  <c r="Q192" i="1"/>
  <c r="D190" i="5" s="1"/>
  <c r="Q41" i="1"/>
  <c r="Q105" i="1"/>
  <c r="S105" i="1" s="1"/>
  <c r="Q361" i="1"/>
  <c r="S361" i="1" s="1"/>
  <c r="Q809" i="1"/>
  <c r="D807" i="5" s="1"/>
  <c r="Q465" i="1"/>
  <c r="D463" i="5" s="1"/>
  <c r="Q657" i="1"/>
  <c r="D655" i="5" s="1"/>
  <c r="Q151" i="1"/>
  <c r="D149" i="5" s="1"/>
  <c r="Q622" i="1"/>
  <c r="D620" i="5" s="1"/>
  <c r="Q702" i="1"/>
  <c r="D700" i="5" s="1"/>
  <c r="Q782" i="1"/>
  <c r="S782" i="1" s="1"/>
  <c r="Q306" i="1"/>
  <c r="S306" i="1" s="1"/>
  <c r="Q462" i="1"/>
  <c r="S462" i="1" s="1"/>
  <c r="Q54" i="1"/>
  <c r="Q478" i="1"/>
  <c r="S478" i="1" s="1"/>
  <c r="Q227" i="1"/>
  <c r="S227" i="1" s="1"/>
  <c r="Q323" i="1"/>
  <c r="S323" i="1" s="1"/>
  <c r="Q451" i="1"/>
  <c r="D449" i="5" s="1"/>
  <c r="Q595" i="1"/>
  <c r="D593" i="5" s="1"/>
  <c r="Q643" i="1"/>
  <c r="S643" i="1" s="1"/>
  <c r="Q835" i="1"/>
  <c r="S835" i="1" s="1"/>
  <c r="Q32" i="1"/>
  <c r="D30" i="5" s="1"/>
  <c r="Q128" i="1"/>
  <c r="S128" i="1" s="1"/>
  <c r="Q176" i="1"/>
  <c r="S176" i="1" s="1"/>
  <c r="Q169" i="1"/>
  <c r="S169" i="1" s="1"/>
  <c r="Q297" i="1"/>
  <c r="Q489" i="1"/>
  <c r="D487" i="5" s="1"/>
  <c r="Q553" i="1"/>
  <c r="S553" i="1" s="1"/>
  <c r="Q681" i="1"/>
  <c r="D679" i="5" s="1"/>
  <c r="Q447" i="1"/>
  <c r="D445" i="5" s="1"/>
  <c r="Q401" i="1"/>
  <c r="D399" i="5" s="1"/>
  <c r="Q593" i="1"/>
  <c r="S593" i="1" s="1"/>
  <c r="M850" i="4"/>
  <c r="F848" i="5" s="1"/>
  <c r="M834" i="4"/>
  <c r="F832" i="5" s="1"/>
  <c r="M818" i="4"/>
  <c r="O818" i="4" s="1"/>
  <c r="M802" i="4"/>
  <c r="M786" i="4"/>
  <c r="F784" i="5" s="1"/>
  <c r="M770" i="4"/>
  <c r="F768" i="5" s="1"/>
  <c r="M754" i="4"/>
  <c r="F752" i="5" s="1"/>
  <c r="M738" i="4"/>
  <c r="F736" i="5" s="1"/>
  <c r="M722" i="4"/>
  <c r="F720" i="5" s="1"/>
  <c r="M706" i="4"/>
  <c r="O706" i="4" s="1"/>
  <c r="M690" i="4"/>
  <c r="F688" i="5" s="1"/>
  <c r="M674" i="4"/>
  <c r="O674" i="4" s="1"/>
  <c r="M658" i="4"/>
  <c r="O658" i="4" s="1"/>
  <c r="M642" i="4"/>
  <c r="F640" i="5" s="1"/>
  <c r="M626" i="4"/>
  <c r="O626" i="4" s="1"/>
  <c r="M610" i="4"/>
  <c r="F608" i="5" s="1"/>
  <c r="M594" i="4"/>
  <c r="M578" i="4"/>
  <c r="O578" i="4" s="1"/>
  <c r="M562" i="4"/>
  <c r="O562" i="4" s="1"/>
  <c r="M546" i="4"/>
  <c r="F544" i="5" s="1"/>
  <c r="M530" i="4"/>
  <c r="O530" i="4" s="1"/>
  <c r="M514" i="4"/>
  <c r="F512" i="5" s="1"/>
  <c r="M498" i="4"/>
  <c r="F496" i="5" s="1"/>
  <c r="M482" i="4"/>
  <c r="F480" i="5" s="1"/>
  <c r="M466" i="4"/>
  <c r="O466" i="4" s="1"/>
  <c r="M450" i="4"/>
  <c r="F448" i="5" s="1"/>
  <c r="M434" i="4"/>
  <c r="F432" i="5" s="1"/>
  <c r="M418" i="4"/>
  <c r="F416" i="5" s="1"/>
  <c r="M402" i="4"/>
  <c r="F400" i="5" s="1"/>
  <c r="M386" i="4"/>
  <c r="O386" i="4" s="1"/>
  <c r="M845" i="4"/>
  <c r="O845" i="4" s="1"/>
  <c r="M829" i="4"/>
  <c r="O829" i="4" s="1"/>
  <c r="M813" i="4"/>
  <c r="M797" i="4"/>
  <c r="M781" i="4"/>
  <c r="F779" i="5" s="1"/>
  <c r="M765" i="4"/>
  <c r="O765" i="4" s="1"/>
  <c r="M749" i="4"/>
  <c r="O749" i="4" s="1"/>
  <c r="M733" i="4"/>
  <c r="O733" i="4" s="1"/>
  <c r="M717" i="4"/>
  <c r="F715" i="5" s="1"/>
  <c r="M701" i="4"/>
  <c r="F699" i="5" s="1"/>
  <c r="M685" i="4"/>
  <c r="O685" i="4" s="1"/>
  <c r="M669" i="4"/>
  <c r="M653" i="4"/>
  <c r="F651" i="5" s="1"/>
  <c r="M637" i="4"/>
  <c r="F635" i="5" s="1"/>
  <c r="M621" i="4"/>
  <c r="M605" i="4"/>
  <c r="M589" i="4"/>
  <c r="O589" i="4" s="1"/>
  <c r="M573" i="4"/>
  <c r="F571" i="5" s="1"/>
  <c r="M557" i="4"/>
  <c r="F555" i="5" s="1"/>
  <c r="M541" i="4"/>
  <c r="O541" i="4" s="1"/>
  <c r="M525" i="4"/>
  <c r="M509" i="4"/>
  <c r="F507" i="5" s="1"/>
  <c r="M493" i="4"/>
  <c r="O493" i="4" s="1"/>
  <c r="M477" i="4"/>
  <c r="O477" i="4" s="1"/>
  <c r="M461" i="4"/>
  <c r="O461" i="4" s="1"/>
  <c r="M445" i="4"/>
  <c r="O445" i="4" s="1"/>
  <c r="M429" i="4"/>
  <c r="O429" i="4" s="1"/>
  <c r="M413" i="4"/>
  <c r="O413" i="4" s="1"/>
  <c r="M397" i="4"/>
  <c r="O397" i="4" s="1"/>
  <c r="M856" i="4"/>
  <c r="M840" i="4"/>
  <c r="O840" i="4" s="1"/>
  <c r="M824" i="4"/>
  <c r="M808" i="4"/>
  <c r="O808" i="4" s="1"/>
  <c r="M792" i="4"/>
  <c r="F790" i="5" s="1"/>
  <c r="M776" i="4"/>
  <c r="F774" i="5" s="1"/>
  <c r="M760" i="4"/>
  <c r="M744" i="4"/>
  <c r="M728" i="4"/>
  <c r="O728" i="4" s="1"/>
  <c r="M712" i="4"/>
  <c r="O712" i="4" s="1"/>
  <c r="M696" i="4"/>
  <c r="O696" i="4" s="1"/>
  <c r="M680" i="4"/>
  <c r="F678" i="5" s="1"/>
  <c r="M664" i="4"/>
  <c r="F662" i="5" s="1"/>
  <c r="M648" i="4"/>
  <c r="F646" i="5" s="1"/>
  <c r="M632" i="4"/>
  <c r="M616" i="4"/>
  <c r="F614" i="5" s="1"/>
  <c r="M600" i="4"/>
  <c r="O600" i="4" s="1"/>
  <c r="M584" i="4"/>
  <c r="O584" i="4" s="1"/>
  <c r="M568" i="4"/>
  <c r="F566" i="5" s="1"/>
  <c r="M552" i="4"/>
  <c r="F550" i="5" s="1"/>
  <c r="M536" i="4"/>
  <c r="F534" i="5" s="1"/>
  <c r="M520" i="4"/>
  <c r="M504" i="4"/>
  <c r="O504" i="4" s="1"/>
  <c r="M488" i="4"/>
  <c r="M472" i="4"/>
  <c r="F470" i="5" s="1"/>
  <c r="M456" i="4"/>
  <c r="O456" i="4" s="1"/>
  <c r="M440" i="4"/>
  <c r="F438" i="5" s="1"/>
  <c r="M424" i="4"/>
  <c r="F422" i="5" s="1"/>
  <c r="M408" i="4"/>
  <c r="O408" i="4" s="1"/>
  <c r="M392" i="4"/>
  <c r="M851" i="4"/>
  <c r="F849" i="5" s="1"/>
  <c r="M835" i="4"/>
  <c r="F833" i="5" s="1"/>
  <c r="M819" i="4"/>
  <c r="M803" i="4"/>
  <c r="O803" i="4" s="1"/>
  <c r="M787" i="4"/>
  <c r="F785" i="5" s="1"/>
  <c r="M771" i="4"/>
  <c r="F769" i="5" s="1"/>
  <c r="M755" i="4"/>
  <c r="M739" i="4"/>
  <c r="O739" i="4" s="1"/>
  <c r="M723" i="4"/>
  <c r="O723" i="4" s="1"/>
  <c r="M707" i="4"/>
  <c r="F705" i="5" s="1"/>
  <c r="M691" i="4"/>
  <c r="M675" i="4"/>
  <c r="O675" i="4" s="1"/>
  <c r="M659" i="4"/>
  <c r="F657" i="5" s="1"/>
  <c r="M643" i="4"/>
  <c r="O643" i="4" s="1"/>
  <c r="M627" i="4"/>
  <c r="O627" i="4" s="1"/>
  <c r="M611" i="4"/>
  <c r="F609" i="5" s="1"/>
  <c r="M595" i="4"/>
  <c r="M579" i="4"/>
  <c r="F577" i="5" s="1"/>
  <c r="M563" i="4"/>
  <c r="F561" i="5" s="1"/>
  <c r="M547" i="4"/>
  <c r="O547" i="4" s="1"/>
  <c r="M531" i="4"/>
  <c r="F529" i="5" s="1"/>
  <c r="M515" i="4"/>
  <c r="F513" i="5" s="1"/>
  <c r="M499" i="4"/>
  <c r="O499" i="4" s="1"/>
  <c r="M483" i="4"/>
  <c r="M467" i="4"/>
  <c r="O467" i="4" s="1"/>
  <c r="M451" i="4"/>
  <c r="O451" i="4" s="1"/>
  <c r="M435" i="4"/>
  <c r="O435" i="4" s="1"/>
  <c r="M419" i="4"/>
  <c r="O419" i="4" s="1"/>
  <c r="M403" i="4"/>
  <c r="O403" i="4" s="1"/>
  <c r="M387" i="4"/>
  <c r="M376" i="4"/>
  <c r="O376" i="4" s="1"/>
  <c r="M360" i="4"/>
  <c r="O360" i="4" s="1"/>
  <c r="M344" i="4"/>
  <c r="F342" i="5" s="1"/>
  <c r="M328" i="4"/>
  <c r="M312" i="4"/>
  <c r="F310" i="5" s="1"/>
  <c r="M296" i="4"/>
  <c r="O296" i="4" s="1"/>
  <c r="M280" i="4"/>
  <c r="F278" i="5" s="1"/>
  <c r="M264" i="4"/>
  <c r="F262" i="5" s="1"/>
  <c r="M248" i="4"/>
  <c r="O248" i="4" s="1"/>
  <c r="M232" i="4"/>
  <c r="O232" i="4" s="1"/>
  <c r="M216" i="4"/>
  <c r="M200" i="4"/>
  <c r="O200" i="4" s="1"/>
  <c r="M184" i="4"/>
  <c r="F182" i="5" s="1"/>
  <c r="M168" i="4"/>
  <c r="O168" i="4" s="1"/>
  <c r="M152" i="4"/>
  <c r="F150" i="5" s="1"/>
  <c r="M136" i="4"/>
  <c r="F134" i="5" s="1"/>
  <c r="M367" i="4"/>
  <c r="M351" i="4"/>
  <c r="F349" i="5" s="1"/>
  <c r="M335" i="4"/>
  <c r="O335" i="4" s="1"/>
  <c r="M319" i="4"/>
  <c r="F317" i="5" s="1"/>
  <c r="M303" i="4"/>
  <c r="F301" i="5" s="1"/>
  <c r="M287" i="4"/>
  <c r="F285" i="5" s="1"/>
  <c r="M271" i="4"/>
  <c r="F269" i="5" s="1"/>
  <c r="M255" i="4"/>
  <c r="O255" i="4" s="1"/>
  <c r="M239" i="4"/>
  <c r="F237" i="5" s="1"/>
  <c r="M223" i="4"/>
  <c r="O223" i="4" s="1"/>
  <c r="M207" i="4"/>
  <c r="O207" i="4" s="1"/>
  <c r="M191" i="4"/>
  <c r="F189" i="5" s="1"/>
  <c r="M175" i="4"/>
  <c r="F173" i="5" s="1"/>
  <c r="M159" i="4"/>
  <c r="M143" i="4"/>
  <c r="M374" i="4"/>
  <c r="O374" i="4" s="1"/>
  <c r="M358" i="4"/>
  <c r="O358" i="4" s="1"/>
  <c r="M342" i="4"/>
  <c r="O342" i="4" s="1"/>
  <c r="M326" i="4"/>
  <c r="F324" i="5" s="1"/>
  <c r="M310" i="4"/>
  <c r="O310" i="4" s="1"/>
  <c r="M294" i="4"/>
  <c r="F292" i="5" s="1"/>
  <c r="M278" i="4"/>
  <c r="M262" i="4"/>
  <c r="F260" i="5" s="1"/>
  <c r="M246" i="4"/>
  <c r="O246" i="4" s="1"/>
  <c r="M230" i="4"/>
  <c r="O230" i="4" s="1"/>
  <c r="M214" i="4"/>
  <c r="F212" i="5" s="1"/>
  <c r="M198" i="4"/>
  <c r="O198" i="4" s="1"/>
  <c r="M182" i="4"/>
  <c r="F180" i="5" s="1"/>
  <c r="M166" i="4"/>
  <c r="O166" i="4" s="1"/>
  <c r="M150" i="4"/>
  <c r="M134" i="4"/>
  <c r="M369" i="4"/>
  <c r="M353" i="4"/>
  <c r="F351" i="5" s="1"/>
  <c r="M337" i="4"/>
  <c r="F335" i="5" s="1"/>
  <c r="M321" i="4"/>
  <c r="O321" i="4" s="1"/>
  <c r="M305" i="4"/>
  <c r="F303" i="5" s="1"/>
  <c r="M289" i="4"/>
  <c r="M273" i="4"/>
  <c r="O273" i="4" s="1"/>
  <c r="M257" i="4"/>
  <c r="O257" i="4" s="1"/>
  <c r="M241" i="4"/>
  <c r="F239" i="5" s="1"/>
  <c r="M225" i="4"/>
  <c r="M209" i="4"/>
  <c r="O209" i="4" s="1"/>
  <c r="M193" i="4"/>
  <c r="O193" i="4" s="1"/>
  <c r="M177" i="4"/>
  <c r="M161" i="4"/>
  <c r="F159" i="5" s="1"/>
  <c r="M145" i="4"/>
  <c r="O145" i="4" s="1"/>
  <c r="M846" i="4"/>
  <c r="O846" i="4" s="1"/>
  <c r="M830" i="4"/>
  <c r="O830" i="4" s="1"/>
  <c r="M814" i="4"/>
  <c r="F812" i="5" s="1"/>
  <c r="M798" i="4"/>
  <c r="O798" i="4" s="1"/>
  <c r="M782" i="4"/>
  <c r="O782" i="4" s="1"/>
  <c r="M766" i="4"/>
  <c r="F764" i="5" s="1"/>
  <c r="M750" i="4"/>
  <c r="F748" i="5" s="1"/>
  <c r="M734" i="4"/>
  <c r="O734" i="4" s="1"/>
  <c r="M718" i="4"/>
  <c r="F716" i="5" s="1"/>
  <c r="M702" i="4"/>
  <c r="F700" i="5" s="1"/>
  <c r="M686" i="4"/>
  <c r="F684" i="5" s="1"/>
  <c r="M670" i="4"/>
  <c r="F668" i="5" s="1"/>
  <c r="M654" i="4"/>
  <c r="F652" i="5" s="1"/>
  <c r="M638" i="4"/>
  <c r="M622" i="4"/>
  <c r="F620" i="5" s="1"/>
  <c r="M606" i="4"/>
  <c r="F604" i="5" s="1"/>
  <c r="M590" i="4"/>
  <c r="O590" i="4" s="1"/>
  <c r="M574" i="4"/>
  <c r="F572" i="5" s="1"/>
  <c r="M558" i="4"/>
  <c r="F556" i="5" s="1"/>
  <c r="M542" i="4"/>
  <c r="O542" i="4" s="1"/>
  <c r="M526" i="4"/>
  <c r="F524" i="5" s="1"/>
  <c r="M510" i="4"/>
  <c r="O510" i="4" s="1"/>
  <c r="M494" i="4"/>
  <c r="O494" i="4" s="1"/>
  <c r="M478" i="4"/>
  <c r="F476" i="5" s="1"/>
  <c r="M462" i="4"/>
  <c r="F460" i="5" s="1"/>
  <c r="M446" i="4"/>
  <c r="F444" i="5" s="1"/>
  <c r="M430" i="4"/>
  <c r="O430" i="4" s="1"/>
  <c r="M414" i="4"/>
  <c r="F412" i="5" s="1"/>
  <c r="M398" i="4"/>
  <c r="O398" i="4" s="1"/>
  <c r="M857" i="4"/>
  <c r="O857" i="4" s="1"/>
  <c r="M841" i="4"/>
  <c r="M825" i="4"/>
  <c r="F823" i="5" s="1"/>
  <c r="M809" i="4"/>
  <c r="O809" i="4" s="1"/>
  <c r="M793" i="4"/>
  <c r="F791" i="5" s="1"/>
  <c r="M777" i="4"/>
  <c r="F775" i="5" s="1"/>
  <c r="M761" i="4"/>
  <c r="F759" i="5" s="1"/>
  <c r="M745" i="4"/>
  <c r="F743" i="5" s="1"/>
  <c r="M729" i="4"/>
  <c r="O729" i="4" s="1"/>
  <c r="M713" i="4"/>
  <c r="M697" i="4"/>
  <c r="M681" i="4"/>
  <c r="M665" i="4"/>
  <c r="O665" i="4" s="1"/>
  <c r="M649" i="4"/>
  <c r="O649" i="4" s="1"/>
  <c r="M633" i="4"/>
  <c r="O633" i="4" s="1"/>
  <c r="M617" i="4"/>
  <c r="M601" i="4"/>
  <c r="O601" i="4" s="1"/>
  <c r="M585" i="4"/>
  <c r="O585" i="4" s="1"/>
  <c r="M569" i="4"/>
  <c r="O569" i="4" s="1"/>
  <c r="M553" i="4"/>
  <c r="F551" i="5" s="1"/>
  <c r="M537" i="4"/>
  <c r="F535" i="5" s="1"/>
  <c r="M521" i="4"/>
  <c r="M505" i="4"/>
  <c r="F503" i="5" s="1"/>
  <c r="M489" i="4"/>
  <c r="O489" i="4" s="1"/>
  <c r="M473" i="4"/>
  <c r="O473" i="4" s="1"/>
  <c r="M457" i="4"/>
  <c r="F455" i="5" s="1"/>
  <c r="M441" i="4"/>
  <c r="O441" i="4" s="1"/>
  <c r="M425" i="4"/>
  <c r="M409" i="4"/>
  <c r="O409" i="4" s="1"/>
  <c r="M393" i="4"/>
  <c r="O393" i="4" s="1"/>
  <c r="M852" i="4"/>
  <c r="F850" i="5" s="1"/>
  <c r="M836" i="4"/>
  <c r="O836" i="4" s="1"/>
  <c r="M820" i="4"/>
  <c r="F818" i="5" s="1"/>
  <c r="M804" i="4"/>
  <c r="O804" i="4" s="1"/>
  <c r="M788" i="4"/>
  <c r="F786" i="5" s="1"/>
  <c r="M772" i="4"/>
  <c r="O772" i="4" s="1"/>
  <c r="M756" i="4"/>
  <c r="F754" i="5" s="1"/>
  <c r="M740" i="4"/>
  <c r="O740" i="4" s="1"/>
  <c r="M724" i="4"/>
  <c r="F722" i="5" s="1"/>
  <c r="M708" i="4"/>
  <c r="O708" i="4" s="1"/>
  <c r="M692" i="4"/>
  <c r="F690" i="5" s="1"/>
  <c r="M676" i="4"/>
  <c r="O676" i="4" s="1"/>
  <c r="M660" i="4"/>
  <c r="F658" i="5" s="1"/>
  <c r="M644" i="4"/>
  <c r="F642" i="5" s="1"/>
  <c r="M628" i="4"/>
  <c r="O628" i="4" s="1"/>
  <c r="M612" i="4"/>
  <c r="O612" i="4" s="1"/>
  <c r="M596" i="4"/>
  <c r="O596" i="4" s="1"/>
  <c r="M580" i="4"/>
  <c r="F578" i="5" s="1"/>
  <c r="M564" i="4"/>
  <c r="F562" i="5" s="1"/>
  <c r="M548" i="4"/>
  <c r="O548" i="4" s="1"/>
  <c r="M532" i="4"/>
  <c r="O532" i="4" s="1"/>
  <c r="M516" i="4"/>
  <c r="F514" i="5" s="1"/>
  <c r="M500" i="4"/>
  <c r="O500" i="4" s="1"/>
  <c r="M484" i="4"/>
  <c r="F482" i="5" s="1"/>
  <c r="M468" i="4"/>
  <c r="F466" i="5" s="1"/>
  <c r="M452" i="4"/>
  <c r="O452" i="4" s="1"/>
  <c r="M436" i="4"/>
  <c r="F434" i="5" s="1"/>
  <c r="M420" i="4"/>
  <c r="O420" i="4" s="1"/>
  <c r="M404" i="4"/>
  <c r="F402" i="5" s="1"/>
  <c r="M388" i="4"/>
  <c r="O388" i="4" s="1"/>
  <c r="M847" i="4"/>
  <c r="O847" i="4" s="1"/>
  <c r="M831" i="4"/>
  <c r="M815" i="4"/>
  <c r="F813" i="5" s="1"/>
  <c r="M799" i="4"/>
  <c r="O799" i="4" s="1"/>
  <c r="M783" i="4"/>
  <c r="F781" i="5" s="1"/>
  <c r="M767" i="4"/>
  <c r="O767" i="4" s="1"/>
  <c r="M751" i="4"/>
  <c r="F749" i="5" s="1"/>
  <c r="M735" i="4"/>
  <c r="M719" i="4"/>
  <c r="M703" i="4"/>
  <c r="O703" i="4" s="1"/>
  <c r="M687" i="4"/>
  <c r="O687" i="4" s="1"/>
  <c r="M671" i="4"/>
  <c r="M655" i="4"/>
  <c r="F653" i="5" s="1"/>
  <c r="M639" i="4"/>
  <c r="M623" i="4"/>
  <c r="F621" i="5" s="1"/>
  <c r="M607" i="4"/>
  <c r="O607" i="4" s="1"/>
  <c r="M591" i="4"/>
  <c r="O591" i="4" s="1"/>
  <c r="M575" i="4"/>
  <c r="F573" i="5" s="1"/>
  <c r="M559" i="4"/>
  <c r="O559" i="4" s="1"/>
  <c r="M543" i="4"/>
  <c r="O543" i="4" s="1"/>
  <c r="M527" i="4"/>
  <c r="O527" i="4" s="1"/>
  <c r="M511" i="4"/>
  <c r="M495" i="4"/>
  <c r="O495" i="4" s="1"/>
  <c r="M479" i="4"/>
  <c r="O479" i="4" s="1"/>
  <c r="M463" i="4"/>
  <c r="F461" i="5" s="1"/>
  <c r="M447" i="4"/>
  <c r="O447" i="4" s="1"/>
  <c r="M431" i="4"/>
  <c r="F429" i="5" s="1"/>
  <c r="M415" i="4"/>
  <c r="F413" i="5" s="1"/>
  <c r="M399" i="4"/>
  <c r="M382" i="4"/>
  <c r="F380" i="5" s="1"/>
  <c r="M372" i="4"/>
  <c r="O372" i="4" s="1"/>
  <c r="M356" i="4"/>
  <c r="F354" i="5" s="1"/>
  <c r="M340" i="4"/>
  <c r="F338" i="5" s="1"/>
  <c r="M324" i="4"/>
  <c r="O324" i="4" s="1"/>
  <c r="M308" i="4"/>
  <c r="F306" i="5" s="1"/>
  <c r="M292" i="4"/>
  <c r="F290" i="5" s="1"/>
  <c r="M276" i="4"/>
  <c r="O276" i="4" s="1"/>
  <c r="M260" i="4"/>
  <c r="M244" i="4"/>
  <c r="M228" i="4"/>
  <c r="M212" i="4"/>
  <c r="O212" i="4" s="1"/>
  <c r="M196" i="4"/>
  <c r="O196" i="4" s="1"/>
  <c r="M180" i="4"/>
  <c r="F178" i="5" s="1"/>
  <c r="M164" i="4"/>
  <c r="F162" i="5" s="1"/>
  <c r="M148" i="4"/>
  <c r="O148" i="4" s="1"/>
  <c r="M379" i="4"/>
  <c r="M363" i="4"/>
  <c r="F361" i="5" s="1"/>
  <c r="M347" i="4"/>
  <c r="M331" i="4"/>
  <c r="O331" i="4" s="1"/>
  <c r="M315" i="4"/>
  <c r="O315" i="4" s="1"/>
  <c r="M299" i="4"/>
  <c r="F297" i="5" s="1"/>
  <c r="M283" i="4"/>
  <c r="O283" i="4" s="1"/>
  <c r="M267" i="4"/>
  <c r="F265" i="5" s="1"/>
  <c r="M251" i="4"/>
  <c r="F249" i="5" s="1"/>
  <c r="M235" i="4"/>
  <c r="F233" i="5" s="1"/>
  <c r="M219" i="4"/>
  <c r="O219" i="4" s="1"/>
  <c r="M203" i="4"/>
  <c r="O203" i="4" s="1"/>
  <c r="M187" i="4"/>
  <c r="O187" i="4" s="1"/>
  <c r="M171" i="4"/>
  <c r="O171" i="4" s="1"/>
  <c r="M155" i="4"/>
  <c r="M139" i="4"/>
  <c r="O139" i="4" s="1"/>
  <c r="M370" i="4"/>
  <c r="M354" i="4"/>
  <c r="F352" i="5" s="1"/>
  <c r="M338" i="4"/>
  <c r="F336" i="5" s="1"/>
  <c r="M322" i="4"/>
  <c r="F320" i="5" s="1"/>
  <c r="M306" i="4"/>
  <c r="O306" i="4" s="1"/>
  <c r="M290" i="4"/>
  <c r="F288" i="5" s="1"/>
  <c r="M274" i="4"/>
  <c r="F272" i="5" s="1"/>
  <c r="M258" i="4"/>
  <c r="F256" i="5" s="1"/>
  <c r="M242" i="4"/>
  <c r="O242" i="4" s="1"/>
  <c r="M226" i="4"/>
  <c r="M210" i="4"/>
  <c r="O210" i="4" s="1"/>
  <c r="M194" i="4"/>
  <c r="F192" i="5" s="1"/>
  <c r="M178" i="4"/>
  <c r="F176" i="5" s="1"/>
  <c r="M162" i="4"/>
  <c r="F160" i="5" s="1"/>
  <c r="M146" i="4"/>
  <c r="O146" i="4" s="1"/>
  <c r="M381" i="4"/>
  <c r="M365" i="4"/>
  <c r="F363" i="5" s="1"/>
  <c r="M349" i="4"/>
  <c r="O349" i="4" s="1"/>
  <c r="M333" i="4"/>
  <c r="F331" i="5" s="1"/>
  <c r="M317" i="4"/>
  <c r="M301" i="4"/>
  <c r="F299" i="5" s="1"/>
  <c r="M285" i="4"/>
  <c r="O285" i="4" s="1"/>
  <c r="M269" i="4"/>
  <c r="F267" i="5" s="1"/>
  <c r="M253" i="4"/>
  <c r="F251" i="5" s="1"/>
  <c r="M237" i="4"/>
  <c r="O237" i="4" s="1"/>
  <c r="M221" i="4"/>
  <c r="O221" i="4" s="1"/>
  <c r="M205" i="4"/>
  <c r="M189" i="4"/>
  <c r="M173" i="4"/>
  <c r="F171" i="5" s="1"/>
  <c r="M157" i="4"/>
  <c r="F155" i="5" s="1"/>
  <c r="M141" i="4"/>
  <c r="F139" i="5" s="1"/>
  <c r="M842" i="4"/>
  <c r="O842" i="4" s="1"/>
  <c r="M826" i="4"/>
  <c r="O826" i="4" s="1"/>
  <c r="M810" i="4"/>
  <c r="F808" i="5" s="1"/>
  <c r="M794" i="4"/>
  <c r="O794" i="4" s="1"/>
  <c r="M778" i="4"/>
  <c r="F776" i="5" s="1"/>
  <c r="M762" i="4"/>
  <c r="F760" i="5" s="1"/>
  <c r="M746" i="4"/>
  <c r="O746" i="4" s="1"/>
  <c r="M730" i="4"/>
  <c r="F728" i="5" s="1"/>
  <c r="M714" i="4"/>
  <c r="M698" i="4"/>
  <c r="O698" i="4" s="1"/>
  <c r="M682" i="4"/>
  <c r="F680" i="5" s="1"/>
  <c r="M666" i="4"/>
  <c r="M650" i="4"/>
  <c r="O650" i="4" s="1"/>
  <c r="M634" i="4"/>
  <c r="F632" i="5" s="1"/>
  <c r="M618" i="4"/>
  <c r="O618" i="4" s="1"/>
  <c r="M602" i="4"/>
  <c r="M586" i="4"/>
  <c r="O586" i="4" s="1"/>
  <c r="M570" i="4"/>
  <c r="O570" i="4" s="1"/>
  <c r="M554" i="4"/>
  <c r="O554" i="4" s="1"/>
  <c r="M538" i="4"/>
  <c r="M522" i="4"/>
  <c r="F520" i="5" s="1"/>
  <c r="M506" i="4"/>
  <c r="F504" i="5" s="1"/>
  <c r="M490" i="4"/>
  <c r="F488" i="5" s="1"/>
  <c r="M474" i="4"/>
  <c r="O474" i="4" s="1"/>
  <c r="M458" i="4"/>
  <c r="M442" i="4"/>
  <c r="O442" i="4" s="1"/>
  <c r="M426" i="4"/>
  <c r="F424" i="5" s="1"/>
  <c r="M410" i="4"/>
  <c r="F408" i="5" s="1"/>
  <c r="M394" i="4"/>
  <c r="F392" i="5" s="1"/>
  <c r="M853" i="4"/>
  <c r="F851" i="5" s="1"/>
  <c r="M837" i="4"/>
  <c r="M821" i="4"/>
  <c r="O821" i="4" s="1"/>
  <c r="M805" i="4"/>
  <c r="M789" i="4"/>
  <c r="F787" i="5" s="1"/>
  <c r="M773" i="4"/>
  <c r="M757" i="4"/>
  <c r="F755" i="5" s="1"/>
  <c r="M741" i="4"/>
  <c r="M725" i="4"/>
  <c r="F723" i="5" s="1"/>
  <c r="M709" i="4"/>
  <c r="O709" i="4" s="1"/>
  <c r="M693" i="4"/>
  <c r="O693" i="4" s="1"/>
  <c r="M677" i="4"/>
  <c r="F675" i="5" s="1"/>
  <c r="M661" i="4"/>
  <c r="O661" i="4" s="1"/>
  <c r="M645" i="4"/>
  <c r="O645" i="4" s="1"/>
  <c r="M629" i="4"/>
  <c r="M613" i="4"/>
  <c r="O613" i="4" s="1"/>
  <c r="M597" i="4"/>
  <c r="O597" i="4" s="1"/>
  <c r="M581" i="4"/>
  <c r="F579" i="5" s="1"/>
  <c r="M565" i="4"/>
  <c r="F563" i="5" s="1"/>
  <c r="M549" i="4"/>
  <c r="F547" i="5" s="1"/>
  <c r="M533" i="4"/>
  <c r="O533" i="4" s="1"/>
  <c r="M517" i="4"/>
  <c r="O517" i="4" s="1"/>
  <c r="M501" i="4"/>
  <c r="O501" i="4" s="1"/>
  <c r="M485" i="4"/>
  <c r="F483" i="5" s="1"/>
  <c r="M469" i="4"/>
  <c r="F467" i="5" s="1"/>
  <c r="M453" i="4"/>
  <c r="O453" i="4" s="1"/>
  <c r="M437" i="4"/>
  <c r="M421" i="4"/>
  <c r="O421" i="4" s="1"/>
  <c r="M405" i="4"/>
  <c r="O405" i="4" s="1"/>
  <c r="M389" i="4"/>
  <c r="F387" i="5" s="1"/>
  <c r="M848" i="4"/>
  <c r="F846" i="5" s="1"/>
  <c r="M832" i="4"/>
  <c r="O832" i="4" s="1"/>
  <c r="M816" i="4"/>
  <c r="O816" i="4" s="1"/>
  <c r="M800" i="4"/>
  <c r="F798" i="5" s="1"/>
  <c r="M784" i="4"/>
  <c r="F782" i="5" s="1"/>
  <c r="M768" i="4"/>
  <c r="M752" i="4"/>
  <c r="O752" i="4" s="1"/>
  <c r="M736" i="4"/>
  <c r="F734" i="5" s="1"/>
  <c r="M720" i="4"/>
  <c r="M704" i="4"/>
  <c r="F702" i="5" s="1"/>
  <c r="M688" i="4"/>
  <c r="O688" i="4" s="1"/>
  <c r="M672" i="4"/>
  <c r="F670" i="5" s="1"/>
  <c r="M656" i="4"/>
  <c r="M640" i="4"/>
  <c r="O640" i="4" s="1"/>
  <c r="M624" i="4"/>
  <c r="F622" i="5" s="1"/>
  <c r="M608" i="4"/>
  <c r="M592" i="4"/>
  <c r="F590" i="5" s="1"/>
  <c r="M576" i="4"/>
  <c r="O576" i="4" s="1"/>
  <c r="M560" i="4"/>
  <c r="M544" i="4"/>
  <c r="O544" i="4" s="1"/>
  <c r="M528" i="4"/>
  <c r="O528" i="4" s="1"/>
  <c r="M512" i="4"/>
  <c r="O512" i="4" s="1"/>
  <c r="M496" i="4"/>
  <c r="O496" i="4" s="1"/>
  <c r="M480" i="4"/>
  <c r="F478" i="5" s="1"/>
  <c r="M464" i="4"/>
  <c r="F462" i="5" s="1"/>
  <c r="M448" i="4"/>
  <c r="O448" i="4" s="1"/>
  <c r="M432" i="4"/>
  <c r="M416" i="4"/>
  <c r="O416" i="4" s="1"/>
  <c r="M400" i="4"/>
  <c r="M383" i="4"/>
  <c r="F381" i="5" s="1"/>
  <c r="M843" i="4"/>
  <c r="O843" i="4" s="1"/>
  <c r="M827" i="4"/>
  <c r="M811" i="4"/>
  <c r="O811" i="4" s="1"/>
  <c r="M795" i="4"/>
  <c r="O795" i="4" s="1"/>
  <c r="M779" i="4"/>
  <c r="F777" i="5" s="1"/>
  <c r="M763" i="4"/>
  <c r="F761" i="5" s="1"/>
  <c r="M747" i="4"/>
  <c r="F745" i="5" s="1"/>
  <c r="M731" i="4"/>
  <c r="F729" i="5" s="1"/>
  <c r="M715" i="4"/>
  <c r="M699" i="4"/>
  <c r="F697" i="5" s="1"/>
  <c r="M683" i="4"/>
  <c r="F681" i="5" s="1"/>
  <c r="M667" i="4"/>
  <c r="F665" i="5" s="1"/>
  <c r="M651" i="4"/>
  <c r="F649" i="5" s="1"/>
  <c r="M635" i="4"/>
  <c r="F633" i="5" s="1"/>
  <c r="M619" i="4"/>
  <c r="O619" i="4" s="1"/>
  <c r="M603" i="4"/>
  <c r="O603" i="4" s="1"/>
  <c r="M587" i="4"/>
  <c r="M571" i="4"/>
  <c r="F569" i="5" s="1"/>
  <c r="M555" i="4"/>
  <c r="M539" i="4"/>
  <c r="M523" i="4"/>
  <c r="O523" i="4" s="1"/>
  <c r="M507" i="4"/>
  <c r="O507" i="4" s="1"/>
  <c r="M491" i="4"/>
  <c r="M475" i="4"/>
  <c r="O475" i="4" s="1"/>
  <c r="M459" i="4"/>
  <c r="F457" i="5" s="1"/>
  <c r="M443" i="4"/>
  <c r="M427" i="4"/>
  <c r="M411" i="4"/>
  <c r="F409" i="5" s="1"/>
  <c r="M395" i="4"/>
  <c r="F393" i="5" s="1"/>
  <c r="M384" i="4"/>
  <c r="F382" i="5" s="1"/>
  <c r="M368" i="4"/>
  <c r="O368" i="4" s="1"/>
  <c r="M352" i="4"/>
  <c r="O352" i="4" s="1"/>
  <c r="M336" i="4"/>
  <c r="M320" i="4"/>
  <c r="F318" i="5" s="1"/>
  <c r="M304" i="4"/>
  <c r="M288" i="4"/>
  <c r="O288" i="4" s="1"/>
  <c r="M272" i="4"/>
  <c r="O272" i="4" s="1"/>
  <c r="M256" i="4"/>
  <c r="F254" i="5" s="1"/>
  <c r="M240" i="4"/>
  <c r="F238" i="5" s="1"/>
  <c r="M224" i="4"/>
  <c r="F222" i="5" s="1"/>
  <c r="M208" i="4"/>
  <c r="F206" i="5" s="1"/>
  <c r="M192" i="4"/>
  <c r="O192" i="4" s="1"/>
  <c r="M176" i="4"/>
  <c r="M160" i="4"/>
  <c r="F158" i="5" s="1"/>
  <c r="M144" i="4"/>
  <c r="M375" i="4"/>
  <c r="F373" i="5" s="1"/>
  <c r="M359" i="4"/>
  <c r="F357" i="5" s="1"/>
  <c r="M343" i="4"/>
  <c r="O343" i="4" s="1"/>
  <c r="M327" i="4"/>
  <c r="F325" i="5" s="1"/>
  <c r="M311" i="4"/>
  <c r="O311" i="4" s="1"/>
  <c r="M295" i="4"/>
  <c r="F293" i="5" s="1"/>
  <c r="M279" i="4"/>
  <c r="M263" i="4"/>
  <c r="F261" i="5" s="1"/>
  <c r="M247" i="4"/>
  <c r="M231" i="4"/>
  <c r="O231" i="4" s="1"/>
  <c r="M215" i="4"/>
  <c r="F213" i="5" s="1"/>
  <c r="M199" i="4"/>
  <c r="O199" i="4" s="1"/>
  <c r="M183" i="4"/>
  <c r="M167" i="4"/>
  <c r="F165" i="5" s="1"/>
  <c r="M151" i="4"/>
  <c r="M135" i="4"/>
  <c r="M366" i="4"/>
  <c r="F364" i="5" s="1"/>
  <c r="M350" i="4"/>
  <c r="F348" i="5" s="1"/>
  <c r="M334" i="4"/>
  <c r="F332" i="5" s="1"/>
  <c r="M318" i="4"/>
  <c r="O318" i="4" s="1"/>
  <c r="M302" i="4"/>
  <c r="O302" i="4" s="1"/>
  <c r="M286" i="4"/>
  <c r="F284" i="5" s="1"/>
  <c r="M270" i="4"/>
  <c r="F268" i="5" s="1"/>
  <c r="M254" i="4"/>
  <c r="F252" i="5" s="1"/>
  <c r="M238" i="4"/>
  <c r="O238" i="4" s="1"/>
  <c r="M222" i="4"/>
  <c r="F220" i="5" s="1"/>
  <c r="M206" i="4"/>
  <c r="M190" i="4"/>
  <c r="F188" i="5" s="1"/>
  <c r="M174" i="4"/>
  <c r="F172" i="5" s="1"/>
  <c r="M158" i="4"/>
  <c r="M142" i="4"/>
  <c r="F140" i="5" s="1"/>
  <c r="M377" i="4"/>
  <c r="F375" i="5" s="1"/>
  <c r="M361" i="4"/>
  <c r="M345" i="4"/>
  <c r="M329" i="4"/>
  <c r="F327" i="5" s="1"/>
  <c r="M313" i="4"/>
  <c r="F311" i="5" s="1"/>
  <c r="M297" i="4"/>
  <c r="F295" i="5" s="1"/>
  <c r="M281" i="4"/>
  <c r="M265" i="4"/>
  <c r="O265" i="4" s="1"/>
  <c r="M249" i="4"/>
  <c r="F247" i="5" s="1"/>
  <c r="M233" i="4"/>
  <c r="O233" i="4" s="1"/>
  <c r="M217" i="4"/>
  <c r="F215" i="5" s="1"/>
  <c r="M201" i="4"/>
  <c r="O201" i="4" s="1"/>
  <c r="M185" i="4"/>
  <c r="O185" i="4" s="1"/>
  <c r="M169" i="4"/>
  <c r="F167" i="5" s="1"/>
  <c r="M153" i="4"/>
  <c r="O153" i="4" s="1"/>
  <c r="M137" i="4"/>
  <c r="F135" i="5" s="1"/>
  <c r="M854" i="4"/>
  <c r="M838" i="4"/>
  <c r="F836" i="5" s="1"/>
  <c r="M822" i="4"/>
  <c r="F820" i="5" s="1"/>
  <c r="M806" i="4"/>
  <c r="O806" i="4" s="1"/>
  <c r="M790" i="4"/>
  <c r="O790" i="4" s="1"/>
  <c r="M774" i="4"/>
  <c r="F772" i="5" s="1"/>
  <c r="M758" i="4"/>
  <c r="M742" i="4"/>
  <c r="O742" i="4" s="1"/>
  <c r="M726" i="4"/>
  <c r="O726" i="4" s="1"/>
  <c r="M710" i="4"/>
  <c r="O710" i="4" s="1"/>
  <c r="M694" i="4"/>
  <c r="F692" i="5" s="1"/>
  <c r="M678" i="4"/>
  <c r="O678" i="4" s="1"/>
  <c r="M662" i="4"/>
  <c r="F660" i="5" s="1"/>
  <c r="M646" i="4"/>
  <c r="O646" i="4" s="1"/>
  <c r="M630" i="4"/>
  <c r="O630" i="4" s="1"/>
  <c r="M614" i="4"/>
  <c r="O614" i="4" s="1"/>
  <c r="M598" i="4"/>
  <c r="F596" i="5" s="1"/>
  <c r="M582" i="4"/>
  <c r="M566" i="4"/>
  <c r="F564" i="5" s="1"/>
  <c r="M550" i="4"/>
  <c r="F548" i="5" s="1"/>
  <c r="M534" i="4"/>
  <c r="F532" i="5" s="1"/>
  <c r="M518" i="4"/>
  <c r="O518" i="4" s="1"/>
  <c r="M502" i="4"/>
  <c r="O502" i="4" s="1"/>
  <c r="M486" i="4"/>
  <c r="F484" i="5" s="1"/>
  <c r="M470" i="4"/>
  <c r="O470" i="4" s="1"/>
  <c r="M454" i="4"/>
  <c r="F452" i="5" s="1"/>
  <c r="M438" i="4"/>
  <c r="O438" i="4" s="1"/>
  <c r="M422" i="4"/>
  <c r="F420" i="5" s="1"/>
  <c r="M406" i="4"/>
  <c r="F404" i="5" s="1"/>
  <c r="M390" i="4"/>
  <c r="O390" i="4" s="1"/>
  <c r="M849" i="4"/>
  <c r="F847" i="5" s="1"/>
  <c r="M833" i="4"/>
  <c r="F831" i="5" s="1"/>
  <c r="M817" i="4"/>
  <c r="F815" i="5" s="1"/>
  <c r="M801" i="4"/>
  <c r="F799" i="5" s="1"/>
  <c r="M785" i="4"/>
  <c r="F783" i="5" s="1"/>
  <c r="M769" i="4"/>
  <c r="O769" i="4" s="1"/>
  <c r="M753" i="4"/>
  <c r="F751" i="5" s="1"/>
  <c r="M737" i="4"/>
  <c r="F735" i="5" s="1"/>
  <c r="M721" i="4"/>
  <c r="F719" i="5" s="1"/>
  <c r="M705" i="4"/>
  <c r="M689" i="4"/>
  <c r="F687" i="5" s="1"/>
  <c r="M673" i="4"/>
  <c r="O673" i="4" s="1"/>
  <c r="M657" i="4"/>
  <c r="M641" i="4"/>
  <c r="O641" i="4" s="1"/>
  <c r="M625" i="4"/>
  <c r="O625" i="4" s="1"/>
  <c r="M609" i="4"/>
  <c r="F607" i="5" s="1"/>
  <c r="M593" i="4"/>
  <c r="F591" i="5" s="1"/>
  <c r="M577" i="4"/>
  <c r="O577" i="4" s="1"/>
  <c r="M561" i="4"/>
  <c r="M545" i="4"/>
  <c r="F543" i="5" s="1"/>
  <c r="M529" i="4"/>
  <c r="M513" i="4"/>
  <c r="F511" i="5" s="1"/>
  <c r="M497" i="4"/>
  <c r="O497" i="4" s="1"/>
  <c r="M481" i="4"/>
  <c r="O481" i="4" s="1"/>
  <c r="M465" i="4"/>
  <c r="F463" i="5" s="1"/>
  <c r="M449" i="4"/>
  <c r="O449" i="4" s="1"/>
  <c r="M433" i="4"/>
  <c r="F431" i="5" s="1"/>
  <c r="M417" i="4"/>
  <c r="O417" i="4" s="1"/>
  <c r="M401" i="4"/>
  <c r="O401" i="4" s="1"/>
  <c r="M385" i="4"/>
  <c r="F383" i="5" s="1"/>
  <c r="M844" i="4"/>
  <c r="F842" i="5" s="1"/>
  <c r="M828" i="4"/>
  <c r="O828" i="4" s="1"/>
  <c r="M812" i="4"/>
  <c r="F810" i="5" s="1"/>
  <c r="M796" i="4"/>
  <c r="F794" i="5" s="1"/>
  <c r="M780" i="4"/>
  <c r="O780" i="4" s="1"/>
  <c r="M764" i="4"/>
  <c r="F762" i="5" s="1"/>
  <c r="M748" i="4"/>
  <c r="O748" i="4" s="1"/>
  <c r="M732" i="4"/>
  <c r="M716" i="4"/>
  <c r="O716" i="4" s="1"/>
  <c r="M700" i="4"/>
  <c r="O700" i="4" s="1"/>
  <c r="M684" i="4"/>
  <c r="O684" i="4" s="1"/>
  <c r="M668" i="4"/>
  <c r="O668" i="4" s="1"/>
  <c r="M652" i="4"/>
  <c r="M636" i="4"/>
  <c r="M620" i="4"/>
  <c r="O620" i="4" s="1"/>
  <c r="M604" i="4"/>
  <c r="O604" i="4" s="1"/>
  <c r="M588" i="4"/>
  <c r="F586" i="5" s="1"/>
  <c r="M572" i="4"/>
  <c r="M540" i="4"/>
  <c r="M524" i="4"/>
  <c r="O524" i="4" s="1"/>
  <c r="M508" i="4"/>
  <c r="F506" i="5" s="1"/>
  <c r="M492" i="4"/>
  <c r="F490" i="5" s="1"/>
  <c r="M476" i="4"/>
  <c r="F474" i="5" s="1"/>
  <c r="M460" i="4"/>
  <c r="O460" i="4" s="1"/>
  <c r="M444" i="4"/>
  <c r="M428" i="4"/>
  <c r="O428" i="4" s="1"/>
  <c r="M412" i="4"/>
  <c r="M396" i="4"/>
  <c r="O396" i="4" s="1"/>
  <c r="M855" i="4"/>
  <c r="F853" i="5" s="1"/>
  <c r="M839" i="4"/>
  <c r="M823" i="4"/>
  <c r="O823" i="4" s="1"/>
  <c r="M807" i="4"/>
  <c r="M791" i="4"/>
  <c r="M775" i="4"/>
  <c r="F773" i="5" s="1"/>
  <c r="M759" i="4"/>
  <c r="F757" i="5" s="1"/>
  <c r="M743" i="4"/>
  <c r="O743" i="4" s="1"/>
  <c r="M727" i="4"/>
  <c r="M711" i="4"/>
  <c r="F709" i="5" s="1"/>
  <c r="M695" i="4"/>
  <c r="M679" i="4"/>
  <c r="F677" i="5" s="1"/>
  <c r="M663" i="4"/>
  <c r="M647" i="4"/>
  <c r="M631" i="4"/>
  <c r="O631" i="4" s="1"/>
  <c r="M615" i="4"/>
  <c r="O615" i="4" s="1"/>
  <c r="M599" i="4"/>
  <c r="F597" i="5" s="1"/>
  <c r="M583" i="4"/>
  <c r="F581" i="5" s="1"/>
  <c r="M567" i="4"/>
  <c r="F565" i="5" s="1"/>
  <c r="M551" i="4"/>
  <c r="F549" i="5" s="1"/>
  <c r="M535" i="4"/>
  <c r="O535" i="4" s="1"/>
  <c r="M519" i="4"/>
  <c r="F517" i="5" s="1"/>
  <c r="M503" i="4"/>
  <c r="O503" i="4" s="1"/>
  <c r="M487" i="4"/>
  <c r="M471" i="4"/>
  <c r="M455" i="4"/>
  <c r="M439" i="4"/>
  <c r="M423" i="4"/>
  <c r="F421" i="5" s="1"/>
  <c r="M407" i="4"/>
  <c r="O407" i="4" s="1"/>
  <c r="M391" i="4"/>
  <c r="F389" i="5" s="1"/>
  <c r="M380" i="4"/>
  <c r="O380" i="4" s="1"/>
  <c r="M364" i="4"/>
  <c r="O364" i="4" s="1"/>
  <c r="M348" i="4"/>
  <c r="F346" i="5" s="1"/>
  <c r="M332" i="4"/>
  <c r="O332" i="4" s="1"/>
  <c r="M316" i="4"/>
  <c r="O316" i="4" s="1"/>
  <c r="M300" i="4"/>
  <c r="O300" i="4" s="1"/>
  <c r="M284" i="4"/>
  <c r="F282" i="5" s="1"/>
  <c r="M268" i="4"/>
  <c r="O268" i="4" s="1"/>
  <c r="M252" i="4"/>
  <c r="F250" i="5" s="1"/>
  <c r="M236" i="4"/>
  <c r="F234" i="5" s="1"/>
  <c r="M220" i="4"/>
  <c r="O220" i="4" s="1"/>
  <c r="M204" i="4"/>
  <c r="M188" i="4"/>
  <c r="O188" i="4" s="1"/>
  <c r="M172" i="4"/>
  <c r="O172" i="4" s="1"/>
  <c r="M156" i="4"/>
  <c r="F154" i="5" s="1"/>
  <c r="M140" i="4"/>
  <c r="O140" i="4" s="1"/>
  <c r="M371" i="4"/>
  <c r="F369" i="5" s="1"/>
  <c r="M355" i="4"/>
  <c r="O355" i="4" s="1"/>
  <c r="M339" i="4"/>
  <c r="O339" i="4" s="1"/>
  <c r="M323" i="4"/>
  <c r="F321" i="5" s="1"/>
  <c r="M307" i="4"/>
  <c r="M291" i="4"/>
  <c r="O291" i="4" s="1"/>
  <c r="M275" i="4"/>
  <c r="O275" i="4" s="1"/>
  <c r="M259" i="4"/>
  <c r="O259" i="4" s="1"/>
  <c r="M243" i="4"/>
  <c r="O243" i="4" s="1"/>
  <c r="M227" i="4"/>
  <c r="O227" i="4" s="1"/>
  <c r="M211" i="4"/>
  <c r="O211" i="4" s="1"/>
  <c r="M195" i="4"/>
  <c r="O195" i="4" s="1"/>
  <c r="M179" i="4"/>
  <c r="F177" i="5" s="1"/>
  <c r="M163" i="4"/>
  <c r="M147" i="4"/>
  <c r="M378" i="4"/>
  <c r="F376" i="5" s="1"/>
  <c r="M362" i="4"/>
  <c r="F360" i="5" s="1"/>
  <c r="M346" i="4"/>
  <c r="F344" i="5" s="1"/>
  <c r="M330" i="4"/>
  <c r="O330" i="4" s="1"/>
  <c r="M314" i="4"/>
  <c r="F312" i="5" s="1"/>
  <c r="M298" i="4"/>
  <c r="O298" i="4" s="1"/>
  <c r="M282" i="4"/>
  <c r="O282" i="4" s="1"/>
  <c r="M266" i="4"/>
  <c r="F264" i="5" s="1"/>
  <c r="M250" i="4"/>
  <c r="F248" i="5" s="1"/>
  <c r="M234" i="4"/>
  <c r="O234" i="4" s="1"/>
  <c r="M218" i="4"/>
  <c r="F216" i="5" s="1"/>
  <c r="M202" i="4"/>
  <c r="M186" i="4"/>
  <c r="M170" i="4"/>
  <c r="O170" i="4" s="1"/>
  <c r="M154" i="4"/>
  <c r="F152" i="5" s="1"/>
  <c r="M138" i="4"/>
  <c r="F136" i="5" s="1"/>
  <c r="M373" i="4"/>
  <c r="O373" i="4" s="1"/>
  <c r="M357" i="4"/>
  <c r="F355" i="5" s="1"/>
  <c r="M341" i="4"/>
  <c r="F339" i="5" s="1"/>
  <c r="M325" i="4"/>
  <c r="F323" i="5" s="1"/>
  <c r="M309" i="4"/>
  <c r="F307" i="5" s="1"/>
  <c r="M293" i="4"/>
  <c r="O293" i="4" s="1"/>
  <c r="M277" i="4"/>
  <c r="M261" i="4"/>
  <c r="F259" i="5" s="1"/>
  <c r="M245" i="4"/>
  <c r="O245" i="4" s="1"/>
  <c r="M229" i="4"/>
  <c r="M197" i="4"/>
  <c r="O197" i="4" s="1"/>
  <c r="M181" i="4"/>
  <c r="O181" i="4" s="1"/>
  <c r="M165" i="4"/>
  <c r="F163" i="5" s="1"/>
  <c r="M149" i="4"/>
  <c r="F147" i="5" s="1"/>
  <c r="M133" i="4"/>
  <c r="O133" i="4" s="1"/>
  <c r="F13" i="5"/>
  <c r="D91" i="5"/>
  <c r="S156" i="1"/>
  <c r="D162" i="5"/>
  <c r="S47" i="1"/>
  <c r="O48" i="4"/>
  <c r="O52" i="4"/>
  <c r="O92" i="4"/>
  <c r="O122" i="4"/>
  <c r="O83" i="4"/>
  <c r="O131" i="4"/>
  <c r="F59" i="5"/>
  <c r="O118" i="4"/>
  <c r="O70" i="4"/>
  <c r="O117" i="4"/>
  <c r="O26" i="4"/>
  <c r="F126" i="5"/>
  <c r="O29" i="4"/>
  <c r="F67" i="5"/>
  <c r="O105" i="4"/>
  <c r="F78" i="5"/>
  <c r="F130" i="5"/>
  <c r="F98" i="5"/>
  <c r="F30" i="5"/>
  <c r="F94" i="5"/>
  <c r="O84" i="4"/>
  <c r="F72" i="5"/>
  <c r="O125" i="4"/>
  <c r="F123" i="5"/>
  <c r="F20" i="5"/>
  <c r="O22" i="4"/>
  <c r="F19" i="5"/>
  <c r="O21" i="4"/>
  <c r="S294" i="1"/>
  <c r="D120" i="5"/>
  <c r="D8" i="5"/>
  <c r="S10" i="1"/>
  <c r="D148" i="5"/>
  <c r="S150" i="1"/>
  <c r="S77" i="1"/>
  <c r="D75" i="5"/>
  <c r="Q212" i="1"/>
  <c r="D210" i="5" s="1"/>
  <c r="D166" i="5"/>
  <c r="S117" i="1"/>
  <c r="Q266" i="1"/>
  <c r="Q250" i="1"/>
  <c r="Q159" i="1"/>
  <c r="Q127" i="1"/>
  <c r="Q92" i="1"/>
  <c r="S222" i="1"/>
  <c r="D220" i="5"/>
  <c r="D144" i="5"/>
  <c r="S146" i="1"/>
  <c r="D77" i="5"/>
  <c r="S79" i="1"/>
  <c r="S274" i="1"/>
  <c r="D272" i="5"/>
  <c r="Q282" i="1"/>
  <c r="Q234" i="1"/>
  <c r="Q218" i="1"/>
  <c r="Q95" i="1"/>
  <c r="S95" i="1" s="1"/>
  <c r="Q63" i="1"/>
  <c r="Q11" i="1"/>
  <c r="Q172" i="1"/>
  <c r="Q140" i="1"/>
  <c r="F33" i="5"/>
  <c r="S19" i="1"/>
  <c r="D17" i="5"/>
  <c r="D109" i="5"/>
  <c r="S120" i="1"/>
  <c r="D118" i="5"/>
  <c r="D100" i="5"/>
  <c r="S830" i="1"/>
  <c r="D828" i="5"/>
  <c r="D764" i="5"/>
  <c r="S766" i="1"/>
  <c r="D708" i="5"/>
  <c r="S710" i="1"/>
  <c r="S686" i="1"/>
  <c r="D684" i="5"/>
  <c r="S646" i="1"/>
  <c r="D612" i="5"/>
  <c r="S614" i="1"/>
  <c r="D826" i="5"/>
  <c r="S828" i="1"/>
  <c r="S558" i="1"/>
  <c r="D556" i="5"/>
  <c r="D841" i="5"/>
  <c r="S843" i="1"/>
  <c r="S715" i="1"/>
  <c r="D569" i="5"/>
  <c r="S571" i="1"/>
  <c r="S506" i="1"/>
  <c r="D441" i="5"/>
  <c r="S443" i="1"/>
  <c r="S411" i="1"/>
  <c r="D409" i="5"/>
  <c r="S395" i="1"/>
  <c r="D353" i="5"/>
  <c r="S355" i="1"/>
  <c r="S347" i="1"/>
  <c r="D345" i="5"/>
  <c r="S267" i="1"/>
  <c r="D265" i="5"/>
  <c r="S556" i="1"/>
  <c r="D554" i="5"/>
  <c r="D546" i="5"/>
  <c r="S548" i="1"/>
  <c r="D530" i="5"/>
  <c r="S532" i="1"/>
  <c r="S817" i="1"/>
  <c r="D783" i="5"/>
  <c r="S785" i="1"/>
  <c r="S609" i="1"/>
  <c r="D607" i="5"/>
  <c r="S545" i="1"/>
  <c r="D431" i="5"/>
  <c r="D351" i="5"/>
  <c r="S353" i="1"/>
  <c r="S281" i="1"/>
  <c r="S464" i="1"/>
  <c r="D462" i="5"/>
  <c r="S448" i="1"/>
  <c r="D446" i="5"/>
  <c r="D430" i="5"/>
  <c r="D414" i="5"/>
  <c r="S416" i="1"/>
  <c r="S328" i="1"/>
  <c r="D326" i="5"/>
  <c r="S201" i="1"/>
  <c r="D191" i="5"/>
  <c r="S193" i="1"/>
  <c r="D488" i="5"/>
  <c r="S490" i="1"/>
  <c r="D344" i="5"/>
  <c r="S346" i="1"/>
  <c r="S196" i="1"/>
  <c r="D194" i="5"/>
  <c r="D132" i="5"/>
  <c r="S134" i="1"/>
  <c r="S794" i="1"/>
  <c r="D792" i="5"/>
  <c r="D776" i="5"/>
  <c r="S778" i="1"/>
  <c r="S634" i="1"/>
  <c r="D632" i="5"/>
  <c r="D806" i="5"/>
  <c r="D678" i="5"/>
  <c r="S680" i="1"/>
  <c r="D829" i="5"/>
  <c r="S831" i="1"/>
  <c r="S783" i="1"/>
  <c r="D781" i="5"/>
  <c r="S543" i="1"/>
  <c r="D541" i="5"/>
  <c r="D493" i="5"/>
  <c r="S495" i="1"/>
  <c r="D461" i="5"/>
  <c r="S463" i="1"/>
  <c r="S431" i="1"/>
  <c r="D429" i="5"/>
  <c r="D413" i="5"/>
  <c r="S415" i="1"/>
  <c r="D397" i="5"/>
  <c r="S399" i="1"/>
  <c r="S351" i="1"/>
  <c r="D349" i="5"/>
  <c r="S311" i="1"/>
  <c r="D309" i="5"/>
  <c r="S303" i="1"/>
  <c r="D301" i="5"/>
  <c r="D795" i="5"/>
  <c r="S797" i="1"/>
  <c r="D787" i="5"/>
  <c r="D723" i="5"/>
  <c r="S725" i="1"/>
  <c r="D515" i="5"/>
  <c r="D491" i="5"/>
  <c r="S493" i="1"/>
  <c r="S413" i="1"/>
  <c r="S397" i="1"/>
  <c r="D395" i="5"/>
  <c r="D363" i="5"/>
  <c r="S317" i="1"/>
  <c r="D299" i="5"/>
  <c r="S301" i="1"/>
  <c r="S444" i="1"/>
  <c r="D386" i="5"/>
  <c r="S388" i="1"/>
  <c r="S356" i="1"/>
  <c r="D346" i="5"/>
  <c r="S312" i="1"/>
  <c r="D310" i="5"/>
  <c r="D117" i="5"/>
  <c r="S119" i="1"/>
  <c r="D203" i="5"/>
  <c r="S205" i="1"/>
  <c r="S173" i="1"/>
  <c r="S494" i="1"/>
  <c r="D492" i="5"/>
  <c r="S414" i="1"/>
  <c r="D412" i="5"/>
  <c r="S374" i="1"/>
  <c r="D372" i="5"/>
  <c r="S366" i="1"/>
  <c r="D364" i="5"/>
  <c r="S204" i="1"/>
  <c r="O44" i="4"/>
  <c r="F42" i="5"/>
  <c r="F554" i="5"/>
  <c r="O556" i="4"/>
  <c r="O213" i="4"/>
  <c r="F211" i="5"/>
  <c r="S564" i="1" l="1"/>
  <c r="D84" i="5"/>
  <c r="S198" i="1"/>
  <c r="D729" i="5"/>
  <c r="S70" i="1"/>
  <c r="S257" i="1"/>
  <c r="D589" i="5"/>
  <c r="D457" i="5"/>
  <c r="D32" i="5"/>
  <c r="S225" i="1"/>
  <c r="D735" i="5"/>
  <c r="D377" i="5"/>
  <c r="D812" i="5"/>
  <c r="D64" i="5"/>
  <c r="S486" i="1"/>
  <c r="D317" i="5"/>
  <c r="S154" i="1"/>
  <c r="S62" i="1"/>
  <c r="S539" i="1"/>
  <c r="S22" i="1"/>
  <c r="D587" i="5"/>
  <c r="D649" i="5"/>
  <c r="S661" i="1"/>
  <c r="S799" i="1"/>
  <c r="D290" i="5"/>
  <c r="D549" i="5"/>
  <c r="S449" i="1"/>
  <c r="D471" i="5"/>
  <c r="S321" i="1"/>
  <c r="D799" i="5"/>
  <c r="D738" i="5"/>
  <c r="D217" i="5"/>
  <c r="S502" i="1"/>
  <c r="D89" i="5"/>
  <c r="D107" i="5"/>
  <c r="S40" i="1"/>
  <c r="S773" i="1"/>
  <c r="D822" i="5"/>
  <c r="S207" i="1"/>
  <c r="O76" i="4"/>
  <c r="O12" i="4"/>
  <c r="F391" i="5"/>
  <c r="F194" i="5"/>
  <c r="F494" i="5"/>
  <c r="O99" i="4"/>
  <c r="F294" i="5"/>
  <c r="O262" i="4"/>
  <c r="O574" i="4"/>
  <c r="O111" i="4"/>
  <c r="F471" i="5"/>
  <c r="O309" i="4"/>
  <c r="F65" i="5"/>
  <c r="O79" i="4"/>
  <c r="F263" i="5"/>
  <c r="F439" i="5"/>
  <c r="O249" i="4"/>
  <c r="F58" i="5"/>
  <c r="F663" i="5"/>
  <c r="F95" i="5"/>
  <c r="F45" i="5"/>
  <c r="F5" i="5"/>
  <c r="O18" i="4"/>
  <c r="O108" i="4"/>
  <c r="F101" i="5"/>
  <c r="O353" i="4"/>
  <c r="O391" i="4"/>
  <c r="F567" i="5"/>
  <c r="O599" i="4"/>
  <c r="F595" i="5"/>
  <c r="F15" i="5"/>
  <c r="F516" i="5"/>
  <c r="F49" i="5"/>
  <c r="O763" i="4"/>
  <c r="F403" i="5"/>
  <c r="F12" i="5"/>
  <c r="O648" i="4"/>
  <c r="O239" i="4"/>
  <c r="F304" i="5"/>
  <c r="F179" i="5"/>
  <c r="O38" i="4"/>
  <c r="O468" i="4"/>
  <c r="F584" i="5"/>
  <c r="O677" i="4"/>
  <c r="F446" i="5"/>
  <c r="O571" i="4"/>
  <c r="O149" i="4"/>
  <c r="O464" i="4"/>
  <c r="O252" i="4"/>
  <c r="O759" i="4"/>
  <c r="F17" i="5"/>
  <c r="O848" i="4"/>
  <c r="F300" i="5"/>
  <c r="O491" i="4"/>
  <c r="F489" i="5"/>
  <c r="O347" i="4"/>
  <c r="F345" i="5"/>
  <c r="O681" i="4"/>
  <c r="F679" i="5"/>
  <c r="O669" i="4"/>
  <c r="F667" i="5"/>
  <c r="F499" i="5"/>
  <c r="O483" i="4"/>
  <c r="F481" i="5"/>
  <c r="O594" i="4"/>
  <c r="F592" i="5"/>
  <c r="O167" i="4"/>
  <c r="O144" i="4"/>
  <c r="F142" i="5"/>
  <c r="O124" i="4"/>
  <c r="F122" i="5"/>
  <c r="O250" i="4"/>
  <c r="F501" i="5"/>
  <c r="O357" i="4"/>
  <c r="F477" i="5"/>
  <c r="F236" i="5"/>
  <c r="O509" i="4"/>
  <c r="O292" i="4"/>
  <c r="F228" i="5"/>
  <c r="F693" i="5"/>
  <c r="O695" i="4"/>
  <c r="F527" i="5"/>
  <c r="O529" i="4"/>
  <c r="O304" i="4"/>
  <c r="F302" i="5"/>
  <c r="F398" i="5"/>
  <c r="O400" i="4"/>
  <c r="O602" i="4"/>
  <c r="F600" i="5"/>
  <c r="F108" i="5"/>
  <c r="O110" i="4"/>
  <c r="F576" i="5"/>
  <c r="F102" i="5"/>
  <c r="O104" i="4"/>
  <c r="O521" i="4"/>
  <c r="F519" i="5"/>
  <c r="O367" i="4"/>
  <c r="F365" i="5"/>
  <c r="O691" i="4"/>
  <c r="F689" i="5"/>
  <c r="F465" i="5"/>
  <c r="O505" i="4"/>
  <c r="F537" i="5"/>
  <c r="O539" i="4"/>
  <c r="F456" i="5"/>
  <c r="O458" i="4"/>
  <c r="O317" i="4"/>
  <c r="F315" i="5"/>
  <c r="O719" i="4"/>
  <c r="F717" i="5"/>
  <c r="F326" i="5"/>
  <c r="O328" i="4"/>
  <c r="F196" i="5"/>
  <c r="F280" i="5"/>
  <c r="O222" i="4"/>
  <c r="O269" i="4"/>
  <c r="O592" i="4"/>
  <c r="O371" i="4"/>
  <c r="F626" i="5"/>
  <c r="F414" i="5"/>
  <c r="F594" i="5"/>
  <c r="F582" i="5"/>
  <c r="F114" i="5"/>
  <c r="F319" i="5"/>
  <c r="O314" i="4"/>
  <c r="O476" i="4"/>
  <c r="O152" i="4"/>
  <c r="O356" i="4"/>
  <c r="O180" i="4"/>
  <c r="O384" i="4"/>
  <c r="O333" i="4"/>
  <c r="O478" i="4"/>
  <c r="F186" i="5"/>
  <c r="F366" i="5"/>
  <c r="O565" i="4"/>
  <c r="F88" i="5"/>
  <c r="O751" i="4"/>
  <c r="O490" i="4"/>
  <c r="O423" i="4"/>
  <c r="F617" i="5"/>
  <c r="F187" i="5"/>
  <c r="O189" i="4"/>
  <c r="F367" i="5"/>
  <c r="O369" i="4"/>
  <c r="F156" i="5"/>
  <c r="O158" i="4"/>
  <c r="O427" i="4"/>
  <c r="F425" i="5"/>
  <c r="O629" i="4"/>
  <c r="F627" i="5"/>
  <c r="F423" i="5"/>
  <c r="O425" i="4"/>
  <c r="O46" i="4"/>
  <c r="F44" i="5"/>
  <c r="F184" i="5"/>
  <c r="O186" i="4"/>
  <c r="O455" i="4"/>
  <c r="F453" i="5"/>
  <c r="F645" i="5"/>
  <c r="O647" i="4"/>
  <c r="F580" i="5"/>
  <c r="O582" i="4"/>
  <c r="F835" i="5"/>
  <c r="O837" i="4"/>
  <c r="F619" i="5"/>
  <c r="O621" i="4"/>
  <c r="O62" i="4"/>
  <c r="F60" i="5"/>
  <c r="F417" i="5"/>
  <c r="F558" i="5"/>
  <c r="O560" i="4"/>
  <c r="O260" i="4"/>
  <c r="F258" i="5"/>
  <c r="O819" i="4"/>
  <c r="F817" i="5"/>
  <c r="O295" i="4"/>
  <c r="F308" i="5"/>
  <c r="O334" i="4"/>
  <c r="O322" i="4"/>
  <c r="O807" i="4"/>
  <c r="F805" i="5"/>
  <c r="F803" i="5"/>
  <c r="O805" i="4"/>
  <c r="F379" i="5"/>
  <c r="O381" i="4"/>
  <c r="O399" i="4"/>
  <c r="F397" i="5"/>
  <c r="F305" i="5"/>
  <c r="O307" i="4"/>
  <c r="O439" i="4"/>
  <c r="F437" i="5"/>
  <c r="F655" i="5"/>
  <c r="O657" i="4"/>
  <c r="F435" i="5"/>
  <c r="O437" i="4"/>
  <c r="F536" i="5"/>
  <c r="O538" i="4"/>
  <c r="O205" i="4"/>
  <c r="F203" i="5"/>
  <c r="O228" i="4"/>
  <c r="F226" i="5"/>
  <c r="O617" i="4"/>
  <c r="F615" i="5"/>
  <c r="F132" i="5"/>
  <c r="O134" i="4"/>
  <c r="F214" i="5"/>
  <c r="O216" i="4"/>
  <c r="F795" i="5"/>
  <c r="O797" i="4"/>
  <c r="F837" i="5"/>
  <c r="O839" i="4"/>
  <c r="O827" i="4"/>
  <c r="F825" i="5"/>
  <c r="O244" i="4"/>
  <c r="F242" i="5"/>
  <c r="F148" i="5"/>
  <c r="O150" i="4"/>
  <c r="F200" i="5"/>
  <c r="O202" i="4"/>
  <c r="O663" i="4"/>
  <c r="F661" i="5"/>
  <c r="O135" i="4"/>
  <c r="F133" i="5"/>
  <c r="O841" i="4"/>
  <c r="F839" i="5"/>
  <c r="O225" i="4"/>
  <c r="F223" i="5"/>
  <c r="F76" i="5"/>
  <c r="O78" i="4"/>
  <c r="F313" i="5"/>
  <c r="O771" i="4"/>
  <c r="F625" i="5"/>
  <c r="O635" i="4"/>
  <c r="F542" i="5"/>
  <c r="F725" i="5"/>
  <c r="O727" i="4"/>
  <c r="O652" i="4"/>
  <c r="F650" i="5"/>
  <c r="O432" i="4"/>
  <c r="F430" i="5"/>
  <c r="F711" i="5"/>
  <c r="O713" i="4"/>
  <c r="O564" i="4"/>
  <c r="F275" i="5"/>
  <c r="O277" i="4"/>
  <c r="F161" i="5"/>
  <c r="O163" i="4"/>
  <c r="O768" i="4"/>
  <c r="F766" i="5"/>
  <c r="O679" i="4"/>
  <c r="O513" i="4"/>
  <c r="O218" i="4"/>
  <c r="F574" i="5"/>
  <c r="O160" i="4"/>
  <c r="O707" i="4"/>
  <c r="O50" i="4"/>
  <c r="O258" i="4"/>
  <c r="O329" i="4"/>
  <c r="O55" i="4"/>
  <c r="S476" i="1"/>
  <c r="D366" i="5"/>
  <c r="S604" i="1"/>
  <c r="S708" i="1"/>
  <c r="D408" i="5"/>
  <c r="D574" i="5"/>
  <c r="D221" i="5"/>
  <c r="S285" i="1"/>
  <c r="D239" i="5"/>
  <c r="D53" i="5"/>
  <c r="D613" i="5"/>
  <c r="S755" i="1"/>
  <c r="S106" i="1"/>
  <c r="S735" i="1"/>
  <c r="D522" i="5"/>
  <c r="D47" i="5"/>
  <c r="D545" i="5"/>
  <c r="D192" i="5"/>
  <c r="S404" i="1"/>
  <c r="S320" i="1"/>
  <c r="S342" i="1"/>
  <c r="D478" i="5"/>
  <c r="D671" i="5"/>
  <c r="S18" i="1"/>
  <c r="D159" i="5"/>
  <c r="S458" i="1"/>
  <c r="S460" i="1"/>
  <c r="D333" i="5"/>
  <c r="S262" i="1"/>
  <c r="S104" i="1"/>
  <c r="D575" i="5"/>
  <c r="S754" i="1"/>
  <c r="S325" i="1"/>
  <c r="D27" i="5"/>
  <c r="D219" i="5"/>
  <c r="S796" i="1"/>
  <c r="S405" i="1"/>
  <c r="S202" i="1"/>
  <c r="D673" i="5"/>
  <c r="S588" i="1"/>
  <c r="S58" i="1"/>
  <c r="S185" i="1"/>
  <c r="S743" i="1"/>
  <c r="D129" i="5"/>
  <c r="D86" i="5"/>
  <c r="S508" i="1"/>
  <c r="D831" i="5"/>
  <c r="D852" i="5"/>
  <c r="S557" i="1"/>
  <c r="D832" i="5"/>
  <c r="S612" i="1"/>
  <c r="S76" i="1"/>
  <c r="D550" i="5"/>
  <c r="S519" i="1"/>
  <c r="S271" i="1"/>
  <c r="D58" i="5"/>
  <c r="D11" i="5"/>
  <c r="S810" i="1"/>
  <c r="S364" i="1"/>
  <c r="D368" i="5"/>
  <c r="S400" i="1"/>
  <c r="D173" i="5"/>
  <c r="S243" i="1"/>
  <c r="S795" i="1"/>
  <c r="D810" i="5"/>
  <c r="D31" i="5"/>
  <c r="D818" i="5"/>
  <c r="D131" i="5"/>
  <c r="D10" i="5"/>
  <c r="D370" i="5"/>
  <c r="D251" i="5"/>
  <c r="S636" i="1"/>
  <c r="D59" i="5"/>
  <c r="S136" i="1"/>
  <c r="S841" i="1"/>
  <c r="S279" i="1"/>
  <c r="D749" i="5"/>
  <c r="D742" i="5"/>
  <c r="S746" i="1"/>
  <c r="S434" i="1"/>
  <c r="D407" i="5"/>
  <c r="D665" i="5"/>
  <c r="D698" i="5"/>
  <c r="S853" i="1"/>
  <c r="D804" i="5"/>
  <c r="D85" i="5"/>
  <c r="D347" i="5"/>
  <c r="S362" i="1"/>
  <c r="S648" i="1"/>
  <c r="D845" i="5"/>
  <c r="S611" i="1"/>
  <c r="S718" i="1"/>
  <c r="S605" i="1"/>
  <c r="S228" i="1"/>
  <c r="D96" i="5"/>
  <c r="D123" i="5"/>
  <c r="D426" i="5"/>
  <c r="D483" i="5"/>
  <c r="S768" i="1"/>
  <c r="D448" i="5"/>
  <c r="S83" i="1"/>
  <c r="D155" i="5"/>
  <c r="D151" i="5"/>
  <c r="S244" i="1"/>
  <c r="D743" i="5"/>
  <c r="D614" i="5"/>
  <c r="S268" i="1"/>
  <c r="S696" i="1"/>
  <c r="D424" i="5"/>
  <c r="D724" i="5"/>
  <c r="S9" i="1"/>
  <c r="S792" i="1"/>
  <c r="D718" i="5"/>
  <c r="D320" i="5"/>
  <c r="S717" i="1"/>
  <c r="S343" i="1"/>
  <c r="D726" i="5"/>
  <c r="D336" i="5"/>
  <c r="S369" i="1"/>
  <c r="S497" i="1"/>
  <c r="D604" i="5"/>
  <c r="D322" i="5"/>
  <c r="D498" i="5"/>
  <c r="D669" i="5"/>
  <c r="D734" i="5"/>
  <c r="D383" i="5"/>
  <c r="S505" i="1"/>
  <c r="D111" i="5"/>
  <c r="S469" i="1"/>
  <c r="S705" i="1"/>
  <c r="S836" i="1"/>
  <c r="D114" i="5"/>
  <c r="S287" i="1"/>
  <c r="S679" i="1"/>
  <c r="D558" i="5"/>
  <c r="S764" i="1"/>
  <c r="D557" i="5"/>
  <c r="D415" i="5"/>
  <c r="S396" i="1"/>
  <c r="S509" i="1"/>
  <c r="D827" i="5"/>
  <c r="D664" i="5"/>
  <c r="D416" i="5"/>
  <c r="S561" i="1"/>
  <c r="S723" i="1"/>
  <c r="S678" i="1"/>
  <c r="D5" i="5"/>
  <c r="S190" i="1"/>
  <c r="S31" i="1"/>
  <c r="D596" i="5"/>
  <c r="D36" i="5"/>
  <c r="D485" i="5"/>
  <c r="S677" i="1"/>
  <c r="S804" i="1"/>
  <c r="D214" i="5"/>
  <c r="D568" i="5"/>
  <c r="S384" i="1"/>
  <c r="S513" i="1"/>
  <c r="S430" i="1"/>
  <c r="D365" i="5"/>
  <c r="S503" i="1"/>
  <c r="D773" i="5"/>
  <c r="S308" i="1"/>
  <c r="S378" i="1"/>
  <c r="D390" i="5"/>
  <c r="S526" i="1"/>
  <c r="S664" i="1"/>
  <c r="D6" i="5"/>
  <c r="S481" i="1"/>
  <c r="D262" i="5"/>
  <c r="S179" i="1"/>
  <c r="D464" i="5"/>
  <c r="S240" i="1"/>
  <c r="S637" i="1"/>
  <c r="S776" i="1"/>
  <c r="S304" i="1"/>
  <c r="S36" i="1"/>
  <c r="S28" i="1"/>
  <c r="D294" i="5"/>
  <c r="S284" i="1"/>
  <c r="D629" i="5"/>
  <c r="S330" i="1"/>
  <c r="S474" i="1"/>
  <c r="S445" i="1"/>
  <c r="D702" i="5"/>
  <c r="S550" i="1"/>
  <c r="D332" i="5"/>
  <c r="D452" i="5"/>
  <c r="S184" i="1"/>
  <c r="S340" i="1"/>
  <c r="S461" i="1"/>
  <c r="D477" i="5"/>
  <c r="S592" i="1"/>
  <c r="S800" i="1"/>
  <c r="S602" i="1"/>
  <c r="D181" i="5"/>
  <c r="D303" i="5"/>
  <c r="S753" i="1"/>
  <c r="D746" i="5"/>
  <c r="S115" i="1"/>
  <c r="D54" i="5"/>
  <c r="S85" i="1"/>
  <c r="S238" i="1"/>
  <c r="D324" i="5"/>
  <c r="S97" i="1"/>
  <c r="D197" i="5"/>
  <c r="D623" i="5"/>
  <c r="S475" i="1"/>
  <c r="D740" i="5"/>
  <c r="D843" i="5"/>
  <c r="D674" i="5"/>
  <c r="S358" i="1"/>
  <c r="S381" i="1"/>
  <c r="S528" i="1"/>
  <c r="S793" i="1"/>
  <c r="S580" i="1"/>
  <c r="S684" i="1"/>
  <c r="D786" i="5"/>
  <c r="S597" i="1"/>
  <c r="S839" i="1"/>
  <c r="D654" i="5"/>
  <c r="D704" i="5"/>
  <c r="S329" i="1"/>
  <c r="D521" i="5"/>
  <c r="D817" i="5"/>
  <c r="D853" i="5"/>
  <c r="S774" i="1"/>
  <c r="D101" i="5"/>
  <c r="D228" i="5"/>
  <c r="S39" i="1"/>
  <c r="S641" i="1"/>
  <c r="D754" i="5"/>
  <c r="S232" i="1"/>
  <c r="D647" i="5"/>
  <c r="S278" i="1"/>
  <c r="S220" i="1"/>
  <c r="D278" i="5"/>
  <c r="D291" i="5"/>
  <c r="D325" i="5"/>
  <c r="D605" i="5"/>
  <c r="D552" i="5"/>
  <c r="D840" i="5"/>
  <c r="S809" i="1"/>
  <c r="S574" i="1"/>
  <c r="S790" i="1"/>
  <c r="D836" i="5"/>
  <c r="S269" i="1"/>
  <c r="D739" i="5"/>
  <c r="D765" i="5"/>
  <c r="D55" i="5"/>
  <c r="S821" i="1"/>
  <c r="D758" i="5"/>
  <c r="D680" i="5"/>
  <c r="D440" i="5"/>
  <c r="S289" i="1"/>
  <c r="D211" i="5"/>
  <c r="S452" i="1"/>
  <c r="D566" i="5"/>
  <c r="S447" i="1"/>
  <c r="S685" i="1"/>
  <c r="S149" i="1"/>
  <c r="D73" i="5"/>
  <c r="D378" i="5"/>
  <c r="D748" i="5"/>
  <c r="D98" i="5"/>
  <c r="D222" i="5"/>
  <c r="D198" i="5"/>
  <c r="D186" i="5"/>
  <c r="D846" i="5"/>
  <c r="S35" i="1"/>
  <c r="D164" i="5"/>
  <c r="S147" i="1"/>
  <c r="S822" i="1"/>
  <c r="D42" i="5"/>
  <c r="S89" i="1"/>
  <c r="S236" i="1"/>
  <c r="S525" i="1"/>
  <c r="S653" i="1"/>
  <c r="S439" i="1"/>
  <c r="D693" i="5"/>
  <c r="D630" i="5"/>
  <c r="S586" i="1"/>
  <c r="S698" i="1"/>
  <c r="D178" i="5"/>
  <c r="S408" i="1"/>
  <c r="D247" i="5"/>
  <c r="D505" i="5"/>
  <c r="D697" i="5"/>
  <c r="S620" i="1"/>
  <c r="S210" i="1"/>
  <c r="S162" i="1"/>
  <c r="S155" i="1"/>
  <c r="S412" i="1"/>
  <c r="S711" i="1"/>
  <c r="D592" i="5"/>
  <c r="S516" i="1"/>
  <c r="D570" i="5"/>
  <c r="D692" i="5"/>
  <c r="D4" i="5"/>
  <c r="D176" i="5"/>
  <c r="D135" i="5"/>
  <c r="S126" i="1"/>
  <c r="D361" i="5"/>
  <c r="D466" i="5"/>
  <c r="S295" i="1"/>
  <c r="D468" i="5"/>
  <c r="D246" i="5"/>
  <c r="D581" i="5"/>
  <c r="D520" i="5"/>
  <c r="D667" i="5"/>
  <c r="S239" i="1"/>
  <c r="D389" i="5"/>
  <c r="S714" i="1"/>
  <c r="S299" i="1"/>
  <c r="S167" i="1"/>
  <c r="D805" i="5"/>
  <c r="D263" i="5"/>
  <c r="D535" i="5"/>
  <c r="S163" i="1"/>
  <c r="D235" i="5"/>
  <c r="D435" i="5"/>
  <c r="D728" i="5"/>
  <c r="D438" i="5"/>
  <c r="S465" i="1"/>
  <c r="D433" i="5"/>
  <c r="S627" i="1"/>
  <c r="D516" i="5"/>
  <c r="D658" i="5"/>
  <c r="S130" i="1"/>
  <c r="D43" i="5"/>
  <c r="D184" i="5"/>
  <c r="D785" i="5"/>
  <c r="S94" i="1"/>
  <c r="S555" i="1"/>
  <c r="D427" i="5"/>
  <c r="S610" i="1"/>
  <c r="S815" i="1"/>
  <c r="D633" i="5"/>
  <c r="S25" i="1"/>
  <c r="D640" i="5"/>
  <c r="S642" i="1"/>
  <c r="S784" i="1"/>
  <c r="D782" i="5"/>
  <c r="S260" i="1"/>
  <c r="D258" i="5"/>
  <c r="D759" i="5"/>
  <c r="S761" i="1"/>
  <c r="D508" i="5"/>
  <c r="S510" i="1"/>
  <c r="D330" i="5"/>
  <c r="S332" i="1"/>
  <c r="D380" i="5"/>
  <c r="S382" i="1"/>
  <c r="D661" i="5"/>
  <c r="S663" i="1"/>
  <c r="S217" i="1"/>
  <c r="D215" i="5"/>
  <c r="D334" i="5"/>
  <c r="S336" i="1"/>
  <c r="D40" i="5"/>
  <c r="S42" i="1"/>
  <c r="S389" i="1"/>
  <c r="D387" i="5"/>
  <c r="S245" i="1"/>
  <c r="D243" i="5"/>
  <c r="D57" i="5"/>
  <c r="S59" i="1"/>
  <c r="D784" i="5"/>
  <c r="S786" i="1"/>
  <c r="S541" i="1"/>
  <c r="D539" i="5"/>
  <c r="D12" i="5"/>
  <c r="S14" i="1"/>
  <c r="S569" i="1"/>
  <c r="D567" i="5"/>
  <c r="S535" i="1"/>
  <c r="D533" i="5"/>
  <c r="S655" i="1"/>
  <c r="D653" i="5"/>
  <c r="S438" i="1"/>
  <c r="D436" i="5"/>
  <c r="S805" i="1"/>
  <c r="D803" i="5"/>
  <c r="D469" i="5"/>
  <c r="S471" i="1"/>
  <c r="D645" i="5"/>
  <c r="S647" i="1"/>
  <c r="S373" i="1"/>
  <c r="D371" i="5"/>
  <c r="S143" i="1"/>
  <c r="D141" i="5"/>
  <c r="S732" i="1"/>
  <c r="D730" i="5"/>
  <c r="D621" i="5"/>
  <c r="S457" i="1"/>
  <c r="D455" i="5"/>
  <c r="S693" i="1"/>
  <c r="D691" i="5"/>
  <c r="D689" i="5"/>
  <c r="S691" i="1"/>
  <c r="D611" i="5"/>
  <c r="S613" i="1"/>
  <c r="D699" i="5"/>
  <c r="S701" i="1"/>
  <c r="D209" i="5"/>
  <c r="S211" i="1"/>
  <c r="S709" i="1"/>
  <c r="D707" i="5"/>
  <c r="D536" i="5"/>
  <c r="S538" i="1"/>
  <c r="S603" i="1"/>
  <c r="D601" i="5"/>
  <c r="S719" i="1"/>
  <c r="D717" i="5"/>
  <c r="D273" i="5"/>
  <c r="S275" i="1"/>
  <c r="D212" i="5"/>
  <c r="S214" i="1"/>
  <c r="D195" i="5"/>
  <c r="S197" i="1"/>
  <c r="D801" i="5"/>
  <c r="S803" i="1"/>
  <c r="S189" i="1"/>
  <c r="D187" i="5"/>
  <c r="D99" i="5"/>
  <c r="S101" i="1"/>
  <c r="D816" i="5"/>
  <c r="S26" i="1"/>
  <c r="S832" i="1"/>
  <c r="D768" i="5"/>
  <c r="S770" i="1"/>
  <c r="D842" i="5"/>
  <c r="S844" i="1"/>
  <c r="D80" i="5"/>
  <c r="S82" i="1"/>
  <c r="D490" i="5"/>
  <c r="S492" i="1"/>
  <c r="S585" i="1"/>
  <c r="D583" i="5"/>
  <c r="S226" i="1"/>
  <c r="D224" i="5"/>
  <c r="S74" i="1"/>
  <c r="D72" i="5"/>
  <c r="S757" i="1"/>
  <c r="D755" i="5"/>
  <c r="D670" i="5"/>
  <c r="S672" i="1"/>
  <c r="D720" i="5"/>
  <c r="S722" i="1"/>
  <c r="D580" i="5"/>
  <c r="S582" i="1"/>
  <c r="D690" i="5"/>
  <c r="S692" i="1"/>
  <c r="D401" i="5"/>
  <c r="S403" i="1"/>
  <c r="S638" i="1"/>
  <c r="D636" i="5"/>
  <c r="S436" i="1"/>
  <c r="D434" i="5"/>
  <c r="D298" i="5"/>
  <c r="S300" i="1"/>
  <c r="S16" i="1"/>
  <c r="D14" i="5"/>
  <c r="S182" i="1"/>
  <c r="D180" i="5"/>
  <c r="D79" i="5"/>
  <c r="S81" i="1"/>
  <c r="D419" i="5"/>
  <c r="S421" i="1"/>
  <c r="D777" i="5"/>
  <c r="S779" i="1"/>
  <c r="D763" i="5"/>
  <c r="S765" i="1"/>
  <c r="D244" i="5"/>
  <c r="S246" i="1"/>
  <c r="D343" i="5"/>
  <c r="S345" i="1"/>
  <c r="D628" i="5"/>
  <c r="S630" i="1"/>
  <c r="D650" i="5"/>
  <c r="S652" i="1"/>
  <c r="S359" i="1"/>
  <c r="D357" i="5"/>
  <c r="S52" i="1"/>
  <c r="D50" i="5"/>
  <c r="S772" i="1"/>
  <c r="D770" i="5"/>
  <c r="S255" i="1"/>
  <c r="D253" i="5"/>
  <c r="D25" i="5"/>
  <c r="S208" i="1"/>
  <c r="D496" i="5"/>
  <c r="D106" i="5"/>
  <c r="S628" i="1"/>
  <c r="D404" i="5"/>
  <c r="S375" i="1"/>
  <c r="D391" i="5"/>
  <c r="D687" i="5"/>
  <c r="S758" i="1"/>
  <c r="S422" i="1"/>
  <c r="D747" i="5"/>
  <c r="S231" i="1"/>
  <c r="S383" i="1"/>
  <c r="S456" i="1"/>
  <c r="D532" i="5"/>
  <c r="S644" i="1"/>
  <c r="D71" i="5"/>
  <c r="S290" i="1"/>
  <c r="S811" i="1"/>
  <c r="S124" i="1"/>
  <c r="S187" i="1"/>
  <c r="S254" i="1"/>
  <c r="D663" i="5"/>
  <c r="D681" i="5"/>
  <c r="S132" i="1"/>
  <c r="D193" i="5"/>
  <c r="D331" i="5"/>
  <c r="D835" i="5"/>
  <c r="D270" i="5"/>
  <c r="S339" i="1"/>
  <c r="D489" i="5"/>
  <c r="D825" i="5"/>
  <c r="D588" i="5"/>
  <c r="D796" i="5"/>
  <c r="D855" i="5"/>
  <c r="D105" i="5"/>
  <c r="S15" i="1"/>
  <c r="S37" i="1"/>
  <c r="D139" i="5"/>
  <c r="S856" i="1"/>
  <c r="D571" i="5"/>
  <c r="D582" i="5"/>
  <c r="S530" i="1"/>
  <c r="D256" i="5"/>
  <c r="S277" i="1"/>
  <c r="S341" i="1"/>
  <c r="S263" i="1"/>
  <c r="S752" i="1"/>
  <c r="D576" i="5"/>
  <c r="D648" i="5"/>
  <c r="S139" i="1"/>
  <c r="D286" i="5"/>
  <c r="D374" i="5"/>
  <c r="D494" i="5"/>
  <c r="D510" i="5"/>
  <c r="D775" i="5"/>
  <c r="D666" i="5"/>
  <c r="S51" i="1"/>
  <c r="S53" i="1"/>
  <c r="D305" i="5"/>
  <c r="D529" i="5"/>
  <c r="S17" i="1"/>
  <c r="S276" i="1"/>
  <c r="D497" i="5"/>
  <c r="S110" i="1"/>
  <c r="S138" i="1"/>
  <c r="D622" i="5"/>
  <c r="D767" i="5"/>
  <c r="D538" i="5"/>
  <c r="S451" i="1"/>
  <c r="S314" i="1"/>
  <c r="D168" i="5"/>
  <c r="D133" i="5"/>
  <c r="S645" i="1"/>
  <c r="S688" i="1"/>
  <c r="S424" i="1"/>
  <c r="D631" i="5"/>
  <c r="S702" i="1"/>
  <c r="D475" i="5"/>
  <c r="D760" i="5"/>
  <c r="S826" i="1"/>
  <c r="S587" i="1"/>
  <c r="D725" i="5"/>
  <c r="D638" i="5"/>
  <c r="D207" i="5"/>
  <c r="D778" i="5"/>
  <c r="S114" i="1"/>
  <c r="D127" i="5"/>
  <c r="S455" i="1"/>
  <c r="D710" i="5"/>
  <c r="D384" i="5"/>
  <c r="S177" i="1"/>
  <c r="D254" i="5"/>
  <c r="S521" i="1"/>
  <c r="S310" i="1"/>
  <c r="S302" i="1"/>
  <c r="S501" i="1"/>
  <c r="S781" i="1"/>
  <c r="S823" i="1"/>
  <c r="D598" i="5"/>
  <c r="D850" i="5"/>
  <c r="S657" i="1"/>
  <c r="S763" i="1"/>
  <c r="S542" i="1"/>
  <c r="S734" i="1"/>
  <c r="S72" i="1"/>
  <c r="S229" i="1"/>
  <c r="S629" i="1"/>
  <c r="S575" i="1"/>
  <c r="D400" i="5"/>
  <c r="D358" i="5"/>
  <c r="D189" i="5"/>
  <c r="S596" i="1"/>
  <c r="D848" i="5"/>
  <c r="S30" i="1"/>
  <c r="S69" i="1"/>
  <c r="D69" i="5"/>
  <c r="D179" i="5"/>
  <c r="S489" i="1"/>
  <c r="S123" i="1"/>
  <c r="S46" i="1"/>
  <c r="S851" i="1"/>
  <c r="D849" i="5"/>
  <c r="S390" i="1"/>
  <c r="D388" i="5"/>
  <c r="D163" i="5"/>
  <c r="S165" i="1"/>
  <c r="S316" i="1"/>
  <c r="D547" i="5"/>
  <c r="S533" i="1"/>
  <c r="D531" i="5"/>
  <c r="D672" i="5"/>
  <c r="S252" i="1"/>
  <c r="D624" i="5"/>
  <c r="D3" i="5"/>
  <c r="D719" i="5"/>
  <c r="S721" i="1"/>
  <c r="S419" i="1"/>
  <c r="D417" i="5"/>
  <c r="D76" i="5"/>
  <c r="S78" i="1"/>
  <c r="D201" i="5"/>
  <c r="S203" i="1"/>
  <c r="D486" i="5"/>
  <c r="S488" i="1"/>
  <c r="D369" i="5"/>
  <c r="S371" i="1"/>
  <c r="S24" i="1"/>
  <c r="D22" i="5"/>
  <c r="D695" i="5"/>
  <c r="S697" i="1"/>
  <c r="D482" i="5"/>
  <c r="S484" i="1"/>
  <c r="S297" i="1"/>
  <c r="D295" i="5"/>
  <c r="S54" i="1"/>
  <c r="D52" i="5"/>
  <c r="S639" i="1"/>
  <c r="D637" i="5"/>
  <c r="S483" i="1"/>
  <c r="D481" i="5"/>
  <c r="S621" i="1"/>
  <c r="D619" i="5"/>
  <c r="D140" i="5"/>
  <c r="S142" i="1"/>
  <c r="S251" i="1"/>
  <c r="D249" i="5"/>
  <c r="S658" i="1"/>
  <c r="D656" i="5"/>
  <c r="S716" i="1"/>
  <c r="D714" i="5"/>
  <c r="S619" i="1"/>
  <c r="D617" i="5"/>
  <c r="S791" i="1"/>
  <c r="D789" i="5"/>
  <c r="S313" i="1"/>
  <c r="D311" i="5"/>
  <c r="S472" i="1"/>
  <c r="D470" i="5"/>
  <c r="S41" i="1"/>
  <c r="D39" i="5"/>
  <c r="D579" i="5"/>
  <c r="S581" i="1"/>
  <c r="D811" i="5"/>
  <c r="S813" i="1"/>
  <c r="S158" i="1"/>
  <c r="D156" i="5"/>
  <c r="S520" i="1"/>
  <c r="D518" i="5"/>
  <c r="S354" i="1"/>
  <c r="D352" i="5"/>
  <c r="D542" i="5"/>
  <c r="S544" i="1"/>
  <c r="S427" i="1"/>
  <c r="D425" i="5"/>
  <c r="D213" i="5"/>
  <c r="S215" i="1"/>
  <c r="S121" i="1"/>
  <c r="D119" i="5"/>
  <c r="D97" i="5"/>
  <c r="S99" i="1"/>
  <c r="D657" i="5"/>
  <c r="S659" i="1"/>
  <c r="D534" i="5"/>
  <c r="S536" i="1"/>
  <c r="S291" i="1"/>
  <c r="D502" i="5"/>
  <c r="D577" i="5"/>
  <c r="D169" i="5"/>
  <c r="D565" i="5"/>
  <c r="S618" i="1"/>
  <c r="D167" i="5"/>
  <c r="D731" i="5"/>
  <c r="D701" i="5"/>
  <c r="S759" i="1"/>
  <c r="D722" i="5"/>
  <c r="S21" i="1"/>
  <c r="D316" i="5"/>
  <c r="S318" i="1"/>
  <c r="S357" i="1"/>
  <c r="D355" i="5"/>
  <c r="D814" i="5"/>
  <c r="D525" i="5"/>
  <c r="S235" i="1"/>
  <c r="D418" i="5"/>
  <c r="D563" i="5"/>
  <c r="S840" i="1"/>
  <c r="S67" i="1"/>
  <c r="D544" i="5"/>
  <c r="S690" i="1"/>
  <c r="S738" i="1"/>
  <c r="S32" i="1"/>
  <c r="S43" i="1"/>
  <c r="D348" i="5"/>
  <c r="S687" i="1"/>
  <c r="D465" i="5"/>
  <c r="S206" i="1"/>
  <c r="S20" i="1"/>
  <c r="D172" i="5"/>
  <c r="S511" i="1"/>
  <c r="D847" i="5"/>
  <c r="D711" i="5"/>
  <c r="D313" i="5"/>
  <c r="D561" i="5"/>
  <c r="D259" i="5"/>
  <c r="S309" i="1"/>
  <c r="D451" i="5"/>
  <c r="D342" i="5"/>
  <c r="D375" i="5"/>
  <c r="S662" i="1"/>
  <c r="D150" i="5"/>
  <c r="D66" i="5"/>
  <c r="D439" i="5"/>
  <c r="S601" i="1"/>
  <c r="S423" i="1"/>
  <c r="D597" i="5"/>
  <c r="S514" i="1"/>
  <c r="S608" i="1"/>
  <c r="S482" i="1"/>
  <c r="S192" i="1"/>
  <c r="S352" i="1"/>
  <c r="D271" i="5"/>
  <c r="S729" i="1"/>
  <c r="D823" i="5"/>
  <c r="S331" i="1"/>
  <c r="D745" i="5"/>
  <c r="D88" i="5"/>
  <c r="S242" i="1"/>
  <c r="S84" i="1"/>
  <c r="D146" i="5"/>
  <c r="D143" i="5"/>
  <c r="D94" i="5"/>
  <c r="F623" i="5"/>
  <c r="F112" i="5"/>
  <c r="O161" i="4"/>
  <c r="S283" i="1"/>
  <c r="D78" i="5"/>
  <c r="O284" i="4"/>
  <c r="F533" i="5"/>
  <c r="O266" i="4"/>
  <c r="D245" i="5"/>
  <c r="S233" i="1"/>
  <c r="F43" i="5"/>
  <c r="F111" i="5"/>
  <c r="D63" i="5"/>
  <c r="C15" i="8"/>
  <c r="D444" i="5"/>
  <c r="D385" i="5"/>
  <c r="D476" i="5"/>
  <c r="S401" i="1"/>
  <c r="D46" i="5"/>
  <c r="S802" i="1"/>
  <c r="D780" i="5"/>
  <c r="S23" i="1"/>
  <c r="D62" i="5"/>
  <c r="D296" i="5"/>
  <c r="S562" i="1"/>
  <c r="S118" i="1"/>
  <c r="S151" i="1"/>
  <c r="D335" i="5"/>
  <c r="D591" i="5"/>
  <c r="D257" i="5"/>
  <c r="S595" i="1"/>
  <c r="D564" i="5"/>
  <c r="S654" i="1"/>
  <c r="S529" i="1"/>
  <c r="S286" i="1"/>
  <c r="D225" i="5"/>
  <c r="D110" i="5"/>
  <c r="D126" i="5"/>
  <c r="D551" i="5"/>
  <c r="D304" i="5"/>
  <c r="D396" i="5"/>
  <c r="D405" i="5"/>
  <c r="S425" i="1"/>
  <c r="S515" i="1"/>
  <c r="D641" i="5"/>
  <c r="S707" i="1"/>
  <c r="D174" i="5"/>
  <c r="S270" i="1"/>
  <c r="D103" i="5"/>
  <c r="S160" i="1"/>
  <c r="D460" i="5"/>
  <c r="S394" i="1"/>
  <c r="D359" i="5"/>
  <c r="S617" i="1"/>
  <c r="S681" i="1"/>
  <c r="D321" i="5"/>
  <c r="D737" i="5"/>
  <c r="S771" i="1"/>
  <c r="D833" i="5"/>
  <c r="S622" i="1"/>
  <c r="D668" i="5"/>
  <c r="S846" i="1"/>
  <c r="S144" i="1"/>
  <c r="S50" i="1"/>
  <c r="O156" i="4"/>
  <c r="O492" i="4"/>
  <c r="O431" i="4"/>
  <c r="O642" i="4"/>
  <c r="O253" i="4"/>
  <c r="F266" i="5"/>
  <c r="O346" i="4"/>
  <c r="O480" i="4"/>
  <c r="F449" i="5"/>
  <c r="O575" i="4"/>
  <c r="O327" i="4"/>
  <c r="O778" i="4"/>
  <c r="F243" i="5"/>
  <c r="F26" i="5"/>
  <c r="O313" i="4"/>
  <c r="O338" i="4"/>
  <c r="F426" i="5"/>
  <c r="F526" i="5"/>
  <c r="F350" i="5"/>
  <c r="F545" i="5"/>
  <c r="O583" i="4"/>
  <c r="F629" i="5"/>
  <c r="O217" i="4"/>
  <c r="O351" i="4"/>
  <c r="F704" i="5"/>
  <c r="F225" i="5"/>
  <c r="O750" i="4"/>
  <c r="F6" i="5"/>
  <c r="F495" i="5"/>
  <c r="O662" i="4"/>
  <c r="O838" i="4"/>
  <c r="F46" i="5"/>
  <c r="O141" i="4"/>
  <c r="O6" i="4"/>
  <c r="F92" i="5"/>
  <c r="F347" i="5"/>
  <c r="F473" i="5"/>
  <c r="O800" i="4"/>
  <c r="O175" i="4"/>
  <c r="O264" i="4"/>
  <c r="F337" i="5"/>
  <c r="O359" i="4"/>
  <c r="O593" i="4"/>
  <c r="F744" i="5"/>
  <c r="O814" i="4"/>
  <c r="O853" i="4"/>
  <c r="F168" i="5"/>
  <c r="F81" i="5"/>
  <c r="O102" i="4"/>
  <c r="O157" i="4"/>
  <c r="F47" i="5"/>
  <c r="F195" i="5"/>
  <c r="O297" i="4"/>
  <c r="F454" i="5"/>
  <c r="O588" i="4"/>
  <c r="O395" i="4"/>
  <c r="O519" i="4"/>
  <c r="O659" i="4"/>
  <c r="F673" i="5"/>
  <c r="F737" i="5"/>
  <c r="F624" i="5"/>
  <c r="O786" i="4"/>
  <c r="F840" i="5"/>
  <c r="O138" i="4"/>
  <c r="O86" i="4"/>
  <c r="F79" i="5"/>
  <c r="O274" i="4"/>
  <c r="F401" i="5"/>
  <c r="O563" i="4"/>
  <c r="O402" i="4"/>
  <c r="O190" i="4"/>
  <c r="F394" i="5"/>
  <c r="F458" i="5"/>
  <c r="F738" i="5"/>
  <c r="F205" i="5"/>
  <c r="O682" i="4"/>
  <c r="F110" i="5"/>
  <c r="F115" i="5"/>
  <c r="F75" i="5"/>
  <c r="F129" i="5"/>
  <c r="F118" i="5"/>
  <c r="F39" i="5"/>
  <c r="O436" i="4"/>
  <c r="O718" i="4"/>
  <c r="O341" i="4"/>
  <c r="F510" i="5"/>
  <c r="O536" i="4"/>
  <c r="O611" i="4"/>
  <c r="O783" i="4"/>
  <c r="O815" i="4"/>
  <c r="O469" i="4"/>
  <c r="O722" i="4"/>
  <c r="O53" i="4"/>
  <c r="F52" i="5"/>
  <c r="F116" i="5"/>
  <c r="O129" i="4"/>
  <c r="O61" i="4"/>
  <c r="O214" i="4"/>
  <c r="O472" i="4"/>
  <c r="F286" i="5"/>
  <c r="F497" i="5"/>
  <c r="O680" i="4"/>
  <c r="F838" i="5"/>
  <c r="F144" i="5"/>
  <c r="F333" i="5"/>
  <c r="O781" i="4"/>
  <c r="F209" i="5"/>
  <c r="O85" i="4"/>
  <c r="F68" i="5"/>
  <c r="O13" i="4"/>
  <c r="O65" i="4"/>
  <c r="S212" i="1"/>
  <c r="D93" i="5"/>
  <c r="O56" i="4"/>
  <c r="F218" i="5"/>
  <c r="O236" i="4"/>
  <c r="O305" i="4"/>
  <c r="O404" i="4"/>
  <c r="F522" i="5"/>
  <c r="F240" i="5"/>
  <c r="O312" i="4"/>
  <c r="O551" i="4"/>
  <c r="O787" i="4"/>
  <c r="F38" i="5"/>
  <c r="O558" i="4"/>
  <c r="O721" i="4"/>
  <c r="F241" i="5"/>
  <c r="F601" i="5"/>
  <c r="F618" i="5"/>
  <c r="F685" i="5"/>
  <c r="F821" i="5"/>
  <c r="O852" i="4"/>
  <c r="O263" i="4"/>
  <c r="F183" i="5"/>
  <c r="F372" i="5"/>
  <c r="O410" i="4"/>
  <c r="O457" i="4"/>
  <c r="O637" i="4"/>
  <c r="O670" i="4"/>
  <c r="O810" i="4"/>
  <c r="O179" i="4"/>
  <c r="F27" i="5"/>
  <c r="F103" i="5"/>
  <c r="O142" i="4"/>
  <c r="F90" i="5"/>
  <c r="F50" i="5"/>
  <c r="O337" i="4"/>
  <c r="O290" i="4"/>
  <c r="F328" i="5"/>
  <c r="O362" i="4"/>
  <c r="F406" i="5"/>
  <c r="F498" i="5"/>
  <c r="F530" i="5"/>
  <c r="F598" i="5"/>
  <c r="O383" i="4"/>
  <c r="O415" i="4"/>
  <c r="O459" i="4"/>
  <c r="F525" i="5"/>
  <c r="O567" i="4"/>
  <c r="F589" i="5"/>
  <c r="F613" i="5"/>
  <c r="O655" i="4"/>
  <c r="O699" i="4"/>
  <c r="F741" i="5"/>
  <c r="O779" i="4"/>
  <c r="F809" i="5"/>
  <c r="O622" i="4"/>
  <c r="F726" i="5"/>
  <c r="F255" i="5"/>
  <c r="F207" i="5"/>
  <c r="F164" i="5"/>
  <c r="F232" i="5"/>
  <c r="O482" i="4"/>
  <c r="F362" i="5"/>
  <c r="F683" i="5"/>
  <c r="F656" i="5"/>
  <c r="O686" i="4"/>
  <c r="F780" i="5"/>
  <c r="F828" i="5"/>
  <c r="F844" i="5"/>
  <c r="O154" i="4"/>
  <c r="F113" i="5"/>
  <c r="F219" i="5"/>
  <c r="O747" i="4"/>
  <c r="O654" i="4"/>
  <c r="F710" i="5"/>
  <c r="O776" i="4"/>
  <c r="O32" i="4"/>
  <c r="O184" i="4"/>
  <c r="O303" i="4"/>
  <c r="F329" i="5"/>
  <c r="F353" i="5"/>
  <c r="O286" i="4"/>
  <c r="F440" i="5"/>
  <c r="O522" i="4"/>
  <c r="F314" i="5"/>
  <c r="F411" i="5"/>
  <c r="O701" i="4"/>
  <c r="O169" i="4"/>
  <c r="O25" i="4"/>
  <c r="O126" i="4"/>
  <c r="F137" i="5"/>
  <c r="O58" i="4"/>
  <c r="F227" i="5"/>
  <c r="O229" i="4"/>
  <c r="O88" i="4"/>
  <c r="F86" i="5"/>
  <c r="O206" i="4"/>
  <c r="F204" i="5"/>
  <c r="O20" i="4"/>
  <c r="F18" i="5"/>
  <c r="F202" i="5"/>
  <c r="O204" i="4"/>
  <c r="O289" i="4"/>
  <c r="F287" i="5"/>
  <c r="O345" i="4"/>
  <c r="F343" i="5"/>
  <c r="F359" i="5"/>
  <c r="O361" i="4"/>
  <c r="O278" i="4"/>
  <c r="F276" i="5"/>
  <c r="F368" i="5"/>
  <c r="O370" i="4"/>
  <c r="O392" i="4"/>
  <c r="F390" i="5"/>
  <c r="O412" i="4"/>
  <c r="F410" i="5"/>
  <c r="O444" i="4"/>
  <c r="F442" i="5"/>
  <c r="O488" i="4"/>
  <c r="F486" i="5"/>
  <c r="O520" i="4"/>
  <c r="F518" i="5"/>
  <c r="O540" i="4"/>
  <c r="F538" i="5"/>
  <c r="O572" i="4"/>
  <c r="F570" i="5"/>
  <c r="O336" i="4"/>
  <c r="F334" i="5"/>
  <c r="F377" i="5"/>
  <c r="O379" i="4"/>
  <c r="O387" i="4"/>
  <c r="F385" i="5"/>
  <c r="O443" i="4"/>
  <c r="F441" i="5"/>
  <c r="O471" i="4"/>
  <c r="F469" i="5"/>
  <c r="O487" i="4"/>
  <c r="F485" i="5"/>
  <c r="O511" i="4"/>
  <c r="F509" i="5"/>
  <c r="O555" i="4"/>
  <c r="F553" i="5"/>
  <c r="O587" i="4"/>
  <c r="F585" i="5"/>
  <c r="O595" i="4"/>
  <c r="F593" i="5"/>
  <c r="F637" i="5"/>
  <c r="O639" i="4"/>
  <c r="O636" i="4"/>
  <c r="F634" i="5"/>
  <c r="O671" i="4"/>
  <c r="F669" i="5"/>
  <c r="O715" i="4"/>
  <c r="F713" i="5"/>
  <c r="O735" i="4"/>
  <c r="F733" i="5"/>
  <c r="F753" i="5"/>
  <c r="O755" i="4"/>
  <c r="F789" i="5"/>
  <c r="O791" i="4"/>
  <c r="O831" i="4"/>
  <c r="F829" i="5"/>
  <c r="O856" i="4"/>
  <c r="F854" i="5"/>
  <c r="F636" i="5"/>
  <c r="O638" i="4"/>
  <c r="F718" i="5"/>
  <c r="O720" i="4"/>
  <c r="O732" i="4"/>
  <c r="F730" i="5"/>
  <c r="F742" i="5"/>
  <c r="O744" i="4"/>
  <c r="F758" i="5"/>
  <c r="O760" i="4"/>
  <c r="O824" i="4"/>
  <c r="F822" i="5"/>
  <c r="F277" i="5"/>
  <c r="O279" i="4"/>
  <c r="O247" i="4"/>
  <c r="F245" i="5"/>
  <c r="O183" i="4"/>
  <c r="F181" i="5"/>
  <c r="O281" i="4"/>
  <c r="F279" i="5"/>
  <c r="O525" i="4"/>
  <c r="F523" i="5"/>
  <c r="F559" i="5"/>
  <c r="O561" i="4"/>
  <c r="F603" i="5"/>
  <c r="O605" i="4"/>
  <c r="O608" i="4"/>
  <c r="F606" i="5"/>
  <c r="F695" i="5"/>
  <c r="O697" i="4"/>
  <c r="F703" i="5"/>
  <c r="O705" i="4"/>
  <c r="O741" i="4"/>
  <c r="F739" i="5"/>
  <c r="O773" i="4"/>
  <c r="F771" i="5"/>
  <c r="F811" i="5"/>
  <c r="O813" i="4"/>
  <c r="F852" i="5"/>
  <c r="O854" i="4"/>
  <c r="F664" i="5"/>
  <c r="O666" i="4"/>
  <c r="F712" i="5"/>
  <c r="O714" i="4"/>
  <c r="O758" i="4"/>
  <c r="F756" i="5"/>
  <c r="F800" i="5"/>
  <c r="O802" i="4"/>
  <c r="O261" i="4"/>
  <c r="O174" i="4"/>
  <c r="F138" i="5"/>
  <c r="O301" i="4"/>
  <c r="F371" i="5"/>
  <c r="F378" i="5"/>
  <c r="O424" i="4"/>
  <c r="O508" i="4"/>
  <c r="O552" i="4"/>
  <c r="F358" i="5"/>
  <c r="O411" i="4"/>
  <c r="F521" i="5"/>
  <c r="O531" i="4"/>
  <c r="O651" i="4"/>
  <c r="F602" i="5"/>
  <c r="F701" i="5"/>
  <c r="F797" i="5"/>
  <c r="O672" i="4"/>
  <c r="O692" i="4"/>
  <c r="F750" i="5"/>
  <c r="O553" i="4"/>
  <c r="F647" i="5"/>
  <c r="F747" i="5"/>
  <c r="F819" i="5"/>
  <c r="O702" i="4"/>
  <c r="F792" i="5"/>
  <c r="F151" i="5"/>
  <c r="O664" i="4"/>
  <c r="F674" i="5"/>
  <c r="F686" i="5"/>
  <c r="O704" i="4"/>
  <c r="F770" i="5"/>
  <c r="O784" i="4"/>
  <c r="F221" i="5"/>
  <c r="O162" i="4"/>
  <c r="O128" i="4"/>
  <c r="O241" i="4"/>
  <c r="O208" i="4"/>
  <c r="F281" i="5"/>
  <c r="F201" i="5"/>
  <c r="F131" i="5"/>
  <c r="F169" i="5"/>
  <c r="F120" i="5"/>
  <c r="O683" i="4"/>
  <c r="F801" i="5"/>
  <c r="F612" i="5"/>
  <c r="F628" i="5"/>
  <c r="F644" i="5"/>
  <c r="O660" i="4"/>
  <c r="F666" i="5"/>
  <c r="F698" i="5"/>
  <c r="F706" i="5"/>
  <c r="F714" i="5"/>
  <c r="O736" i="4"/>
  <c r="F778" i="5"/>
  <c r="O792" i="4"/>
  <c r="F806" i="5"/>
  <c r="F830" i="5"/>
  <c r="O851" i="4"/>
  <c r="O271" i="4"/>
  <c r="O178" i="4"/>
  <c r="O132" i="4"/>
  <c r="F190" i="5"/>
  <c r="O240" i="4"/>
  <c r="O280" i="4"/>
  <c r="F340" i="5"/>
  <c r="F388" i="5"/>
  <c r="O426" i="4"/>
  <c r="O462" i="4"/>
  <c r="F500" i="5"/>
  <c r="F540" i="5"/>
  <c r="F588" i="5"/>
  <c r="O340" i="4"/>
  <c r="O389" i="4"/>
  <c r="O433" i="4"/>
  <c r="F459" i="5"/>
  <c r="O485" i="4"/>
  <c r="F515" i="5"/>
  <c r="F539" i="5"/>
  <c r="O557" i="4"/>
  <c r="O581" i="4"/>
  <c r="F599" i="5"/>
  <c r="F631" i="5"/>
  <c r="O653" i="4"/>
  <c r="F638" i="5"/>
  <c r="F727" i="5"/>
  <c r="O745" i="4"/>
  <c r="O761" i="4"/>
  <c r="O777" i="4"/>
  <c r="O793" i="4"/>
  <c r="O817" i="4"/>
  <c r="O833" i="4"/>
  <c r="O610" i="4"/>
  <c r="F648" i="5"/>
  <c r="O690" i="4"/>
  <c r="F708" i="5"/>
  <c r="F732" i="5"/>
  <c r="O754" i="4"/>
  <c r="O770" i="4"/>
  <c r="F796" i="5"/>
  <c r="O822" i="4"/>
  <c r="O849" i="4"/>
  <c r="F257" i="5"/>
  <c r="F217" i="5"/>
  <c r="O80" i="4"/>
  <c r="O69" i="4"/>
  <c r="O57" i="4"/>
  <c r="F55" i="5"/>
  <c r="O9" i="4"/>
  <c r="F7" i="5"/>
  <c r="F87" i="5"/>
  <c r="O89" i="4"/>
  <c r="F224" i="5"/>
  <c r="O226" i="4"/>
  <c r="F34" i="5"/>
  <c r="O36" i="4"/>
  <c r="O176" i="4"/>
  <c r="F174" i="5"/>
  <c r="O632" i="4"/>
  <c r="F630" i="5"/>
  <c r="O656" i="4"/>
  <c r="F654" i="5"/>
  <c r="O788" i="4"/>
  <c r="O796" i="4"/>
  <c r="F802" i="5"/>
  <c r="F814" i="5"/>
  <c r="F826" i="5"/>
  <c r="F834" i="5"/>
  <c r="O844" i="4"/>
  <c r="O855" i="4"/>
  <c r="F253" i="5"/>
  <c r="O215" i="4"/>
  <c r="O191" i="4"/>
  <c r="F62" i="5"/>
  <c r="F855" i="5"/>
  <c r="F199" i="5"/>
  <c r="F166" i="5"/>
  <c r="O194" i="4"/>
  <c r="F230" i="5"/>
  <c r="F246" i="5"/>
  <c r="F270" i="5"/>
  <c r="O287" i="4"/>
  <c r="F309" i="5"/>
  <c r="O270" i="4"/>
  <c r="O326" i="4"/>
  <c r="O350" i="4"/>
  <c r="F384" i="5"/>
  <c r="O394" i="4"/>
  <c r="O422" i="4"/>
  <c r="F428" i="5"/>
  <c r="O454" i="4"/>
  <c r="F464" i="5"/>
  <c r="O498" i="4"/>
  <c r="O506" i="4"/>
  <c r="O534" i="4"/>
  <c r="O546" i="4"/>
  <c r="F568" i="5"/>
  <c r="O598" i="4"/>
  <c r="O385" i="4"/>
  <c r="F395" i="5"/>
  <c r="F427" i="5"/>
  <c r="F443" i="5"/>
  <c r="O616" i="4"/>
  <c r="F671" i="5"/>
  <c r="O689" i="4"/>
  <c r="O717" i="4"/>
  <c r="O725" i="4"/>
  <c r="F731" i="5"/>
  <c r="O757" i="4"/>
  <c r="F763" i="5"/>
  <c r="O789" i="4"/>
  <c r="O801" i="4"/>
  <c r="F827" i="5"/>
  <c r="F843" i="5"/>
  <c r="O5" i="4"/>
  <c r="F616" i="5"/>
  <c r="F676" i="5"/>
  <c r="O694" i="4"/>
  <c r="O730" i="4"/>
  <c r="O738" i="4"/>
  <c r="O766" i="4"/>
  <c r="O774" i="4"/>
  <c r="F816" i="5"/>
  <c r="F824" i="5"/>
  <c r="O267" i="4"/>
  <c r="O251" i="4"/>
  <c r="F185" i="5"/>
  <c r="O16" i="4"/>
  <c r="O42" i="4"/>
  <c r="F175" i="5"/>
  <c r="O177" i="4"/>
  <c r="O101" i="4"/>
  <c r="O165" i="4"/>
  <c r="O100" i="4"/>
  <c r="F146" i="5"/>
  <c r="F198" i="5"/>
  <c r="O299" i="4"/>
  <c r="O319" i="4"/>
  <c r="O254" i="4"/>
  <c r="O294" i="4"/>
  <c r="O366" i="4"/>
  <c r="O378" i="4"/>
  <c r="O406" i="4"/>
  <c r="O414" i="4"/>
  <c r="F436" i="5"/>
  <c r="O446" i="4"/>
  <c r="F472" i="5"/>
  <c r="O486" i="4"/>
  <c r="O514" i="4"/>
  <c r="O526" i="4"/>
  <c r="F552" i="5"/>
  <c r="F560" i="5"/>
  <c r="O308" i="4"/>
  <c r="F322" i="5"/>
  <c r="O348" i="4"/>
  <c r="F370" i="5"/>
  <c r="F407" i="5"/>
  <c r="F415" i="5"/>
  <c r="F451" i="5"/>
  <c r="O465" i="4"/>
  <c r="F479" i="5"/>
  <c r="F487" i="5"/>
  <c r="O537" i="4"/>
  <c r="O545" i="4"/>
  <c r="F575" i="5"/>
  <c r="F583" i="5"/>
  <c r="F611" i="5"/>
  <c r="F639" i="5"/>
  <c r="O33" i="4"/>
  <c r="O147" i="4"/>
  <c r="F145" i="5"/>
  <c r="O106" i="4"/>
  <c r="F104" i="5"/>
  <c r="F119" i="5"/>
  <c r="F283" i="5"/>
  <c r="F22" i="5"/>
  <c r="F170" i="5"/>
  <c r="F291" i="5"/>
  <c r="F244" i="5"/>
  <c r="F374" i="5"/>
  <c r="O440" i="4"/>
  <c r="F502" i="5"/>
  <c r="O568" i="4"/>
  <c r="O344" i="4"/>
  <c r="F433" i="5"/>
  <c r="F505" i="5"/>
  <c r="F557" i="5"/>
  <c r="O623" i="4"/>
  <c r="O644" i="4"/>
  <c r="F721" i="5"/>
  <c r="O775" i="4"/>
  <c r="F841" i="5"/>
  <c r="F694" i="5"/>
  <c r="O756" i="4"/>
  <c r="O820" i="4"/>
  <c r="F197" i="5"/>
  <c r="F271" i="5"/>
  <c r="F231" i="5"/>
  <c r="O136" i="4"/>
  <c r="F208" i="5"/>
  <c r="O68" i="4"/>
  <c r="O164" i="4"/>
  <c r="O224" i="4"/>
  <c r="O256" i="4"/>
  <c r="F289" i="5"/>
  <c r="O323" i="4"/>
  <c r="F341" i="5"/>
  <c r="O363" i="4"/>
  <c r="F316" i="5"/>
  <c r="F356" i="5"/>
  <c r="O382" i="4"/>
  <c r="F396" i="5"/>
  <c r="O418" i="4"/>
  <c r="O434" i="4"/>
  <c r="O450" i="4"/>
  <c r="F468" i="5"/>
  <c r="F492" i="5"/>
  <c r="F508" i="5"/>
  <c r="F528" i="5"/>
  <c r="O550" i="4"/>
  <c r="O566" i="4"/>
  <c r="F298" i="5"/>
  <c r="F330" i="5"/>
  <c r="O377" i="4"/>
  <c r="F399" i="5"/>
  <c r="F419" i="5"/>
  <c r="F447" i="5"/>
  <c r="F475" i="5"/>
  <c r="F491" i="5"/>
  <c r="F531" i="5"/>
  <c r="O549" i="4"/>
  <c r="O573" i="4"/>
  <c r="F587" i="5"/>
  <c r="O609" i="4"/>
  <c r="F643" i="5"/>
  <c r="O624" i="4"/>
  <c r="F659" i="5"/>
  <c r="F691" i="5"/>
  <c r="F707" i="5"/>
  <c r="O737" i="4"/>
  <c r="O753" i="4"/>
  <c r="F767" i="5"/>
  <c r="O785" i="4"/>
  <c r="F807" i="5"/>
  <c r="O825" i="4"/>
  <c r="O850" i="4"/>
  <c r="O634" i="4"/>
  <c r="F672" i="5"/>
  <c r="F696" i="5"/>
  <c r="F724" i="5"/>
  <c r="F740" i="5"/>
  <c r="O762" i="4"/>
  <c r="F788" i="5"/>
  <c r="F804" i="5"/>
  <c r="O834" i="4"/>
  <c r="F273" i="5"/>
  <c r="O235" i="4"/>
  <c r="F193" i="5"/>
  <c r="F143" i="5"/>
  <c r="F107" i="5"/>
  <c r="F35" i="5"/>
  <c r="F71" i="5"/>
  <c r="O30" i="4"/>
  <c r="O93" i="4"/>
  <c r="O119" i="4"/>
  <c r="F117" i="5"/>
  <c r="O82" i="4"/>
  <c r="F80" i="5"/>
  <c r="F235" i="5"/>
  <c r="O173" i="4"/>
  <c r="O182" i="4"/>
  <c r="F82" i="5"/>
  <c r="F210" i="5"/>
  <c r="F274" i="5"/>
  <c r="O325" i="4"/>
  <c r="O365" i="4"/>
  <c r="F296" i="5"/>
  <c r="O354" i="4"/>
  <c r="F386" i="5"/>
  <c r="F418" i="5"/>
  <c r="F450" i="5"/>
  <c r="O484" i="4"/>
  <c r="O516" i="4"/>
  <c r="F546" i="5"/>
  <c r="O580" i="4"/>
  <c r="O320" i="4"/>
  <c r="O375" i="4"/>
  <c r="F405" i="5"/>
  <c r="F445" i="5"/>
  <c r="F493" i="5"/>
  <c r="O515" i="4"/>
  <c r="F541" i="5"/>
  <c r="O579" i="4"/>
  <c r="F605" i="5"/>
  <c r="F641" i="5"/>
  <c r="F610" i="5"/>
  <c r="O667" i="4"/>
  <c r="O711" i="4"/>
  <c r="O731" i="4"/>
  <c r="F765" i="5"/>
  <c r="F793" i="5"/>
  <c r="O835" i="4"/>
  <c r="O606" i="4"/>
  <c r="F682" i="5"/>
  <c r="O724" i="4"/>
  <c r="F746" i="5"/>
  <c r="O764" i="4"/>
  <c r="O812" i="4"/>
  <c r="F845" i="5"/>
  <c r="F229" i="5"/>
  <c r="O96" i="4"/>
  <c r="O137" i="4"/>
  <c r="F149" i="5"/>
  <c r="O151" i="4"/>
  <c r="F37" i="5"/>
  <c r="O39" i="4"/>
  <c r="O463" i="4"/>
  <c r="O155" i="4"/>
  <c r="F153" i="5"/>
  <c r="O123" i="4"/>
  <c r="F121" i="5"/>
  <c r="F89" i="5"/>
  <c r="O91" i="4"/>
  <c r="O59" i="4"/>
  <c r="F57" i="5"/>
  <c r="O27" i="4"/>
  <c r="F25" i="5"/>
  <c r="F191" i="5"/>
  <c r="O72" i="4"/>
  <c r="F8" i="5"/>
  <c r="O74" i="4"/>
  <c r="O107" i="4"/>
  <c r="F105" i="5"/>
  <c r="O75" i="4"/>
  <c r="F73" i="5"/>
  <c r="O43" i="4"/>
  <c r="F41" i="5"/>
  <c r="O11" i="4"/>
  <c r="F9" i="5"/>
  <c r="O159" i="4"/>
  <c r="F157" i="5"/>
  <c r="F125" i="5"/>
  <c r="O127" i="4"/>
  <c r="O87" i="4"/>
  <c r="F85" i="5"/>
  <c r="O63" i="4"/>
  <c r="F61" i="5"/>
  <c r="F21" i="5"/>
  <c r="O23" i="4"/>
  <c r="O66" i="4"/>
  <c r="F64" i="5"/>
  <c r="O130" i="4"/>
  <c r="F128" i="5"/>
  <c r="F141" i="5"/>
  <c r="O143" i="4"/>
  <c r="F93" i="5"/>
  <c r="O95" i="4"/>
  <c r="O71" i="4"/>
  <c r="F69" i="5"/>
  <c r="F29" i="5"/>
  <c r="O31" i="4"/>
  <c r="O34" i="4"/>
  <c r="F32" i="5"/>
  <c r="F96" i="5"/>
  <c r="O98" i="4"/>
  <c r="S92" i="1"/>
  <c r="D90" i="5"/>
  <c r="D157" i="5"/>
  <c r="S159" i="1"/>
  <c r="D264" i="5"/>
  <c r="S266" i="1"/>
  <c r="S127" i="1"/>
  <c r="D125" i="5"/>
  <c r="S250" i="1"/>
  <c r="D248" i="5"/>
  <c r="S172" i="1"/>
  <c r="D170" i="5"/>
  <c r="D61" i="5"/>
  <c r="S63" i="1"/>
  <c r="S218" i="1"/>
  <c r="D216" i="5"/>
  <c r="D280" i="5"/>
  <c r="S282" i="1"/>
  <c r="D138" i="5"/>
  <c r="S140" i="1"/>
  <c r="S11" i="1"/>
  <c r="D9" i="5"/>
  <c r="S234" i="1"/>
  <c r="D232" i="5"/>
  <c r="C19" i="8" l="1"/>
  <c r="H880" i="3"/>
  <c r="H881" i="3"/>
  <c r="H879" i="3"/>
  <c r="H863" i="3"/>
  <c r="H864" i="3"/>
  <c r="H861" i="3" s="1"/>
  <c r="H860" i="3" s="1"/>
  <c r="H882" i="3" l="1"/>
  <c r="H884" i="3" s="1"/>
  <c r="H862" i="3"/>
  <c r="I860" i="3" s="1"/>
  <c r="I8" i="3" l="1"/>
  <c r="J8" i="3" s="1"/>
  <c r="I12" i="3"/>
  <c r="J12" i="3" s="1"/>
  <c r="I16" i="3"/>
  <c r="J16" i="3" s="1"/>
  <c r="O16" i="3" s="1"/>
  <c r="I20" i="3"/>
  <c r="I24" i="3"/>
  <c r="J24" i="3" s="1"/>
  <c r="I28" i="3"/>
  <c r="J28" i="3" s="1"/>
  <c r="O28" i="3" s="1"/>
  <c r="I32" i="3"/>
  <c r="J32" i="3" s="1"/>
  <c r="O32" i="3" s="1"/>
  <c r="I36" i="3"/>
  <c r="I40" i="3"/>
  <c r="J40" i="3" s="1"/>
  <c r="O40" i="3" s="1"/>
  <c r="I44" i="3"/>
  <c r="J44" i="3" s="1"/>
  <c r="O44" i="3" s="1"/>
  <c r="I48" i="3"/>
  <c r="J48" i="3" s="1"/>
  <c r="I52" i="3"/>
  <c r="I56" i="3"/>
  <c r="J56" i="3" s="1"/>
  <c r="O56" i="3" s="1"/>
  <c r="I60" i="3"/>
  <c r="J60" i="3" s="1"/>
  <c r="I64" i="3"/>
  <c r="J64" i="3" s="1"/>
  <c r="I68" i="3"/>
  <c r="J68" i="3" s="1"/>
  <c r="O68" i="3" s="1"/>
  <c r="I72" i="3"/>
  <c r="J72" i="3" s="1"/>
  <c r="O72" i="3" s="1"/>
  <c r="I76" i="3"/>
  <c r="J76" i="3" s="1"/>
  <c r="O76" i="3" s="1"/>
  <c r="I80" i="3"/>
  <c r="J80" i="3" s="1"/>
  <c r="O80" i="3" s="1"/>
  <c r="I84" i="3"/>
  <c r="I88" i="3"/>
  <c r="J88" i="3" s="1"/>
  <c r="O88" i="3" s="1"/>
  <c r="I92" i="3"/>
  <c r="J92" i="3" s="1"/>
  <c r="O92" i="3" s="1"/>
  <c r="I96" i="3"/>
  <c r="J96" i="3" s="1"/>
  <c r="O96" i="3" s="1"/>
  <c r="I100" i="3"/>
  <c r="I104" i="3"/>
  <c r="J104" i="3" s="1"/>
  <c r="I108" i="3"/>
  <c r="J108" i="3" s="1"/>
  <c r="O108" i="3" s="1"/>
  <c r="I112" i="3"/>
  <c r="J112" i="3" s="1"/>
  <c r="I116" i="3"/>
  <c r="I120" i="3"/>
  <c r="J120" i="3" s="1"/>
  <c r="O120" i="3" s="1"/>
  <c r="I124" i="3"/>
  <c r="J124" i="3" s="1"/>
  <c r="O124" i="3" s="1"/>
  <c r="I128" i="3"/>
  <c r="J128" i="3" s="1"/>
  <c r="O128" i="3" s="1"/>
  <c r="I132" i="3"/>
  <c r="I136" i="3"/>
  <c r="J136" i="3" s="1"/>
  <c r="O136" i="3" s="1"/>
  <c r="I140" i="3"/>
  <c r="J140" i="3" s="1"/>
  <c r="O140" i="3" s="1"/>
  <c r="I144" i="3"/>
  <c r="J144" i="3" s="1"/>
  <c r="I148" i="3"/>
  <c r="I152" i="3"/>
  <c r="J152" i="3" s="1"/>
  <c r="O152" i="3" s="1"/>
  <c r="I156" i="3"/>
  <c r="J156" i="3" s="1"/>
  <c r="I160" i="3"/>
  <c r="J160" i="3" s="1"/>
  <c r="O160" i="3" s="1"/>
  <c r="I164" i="3"/>
  <c r="J164" i="3" s="1"/>
  <c r="I168" i="3"/>
  <c r="J168" i="3" s="1"/>
  <c r="O168" i="3" s="1"/>
  <c r="I172" i="3"/>
  <c r="J172" i="3" s="1"/>
  <c r="I176" i="3"/>
  <c r="J176" i="3" s="1"/>
  <c r="I180" i="3"/>
  <c r="J180" i="3" s="1"/>
  <c r="I184" i="3"/>
  <c r="J184" i="3" s="1"/>
  <c r="O184" i="3" s="1"/>
  <c r="I188" i="3"/>
  <c r="J188" i="3" s="1"/>
  <c r="O188" i="3" s="1"/>
  <c r="I192" i="3"/>
  <c r="J192" i="3" s="1"/>
  <c r="O192" i="3" s="1"/>
  <c r="I196" i="3"/>
  <c r="I200" i="3"/>
  <c r="J200" i="3" s="1"/>
  <c r="I204" i="3"/>
  <c r="J204" i="3" s="1"/>
  <c r="I208" i="3"/>
  <c r="J208" i="3" s="1"/>
  <c r="I212" i="3"/>
  <c r="I216" i="3"/>
  <c r="J216" i="3" s="1"/>
  <c r="I220" i="3"/>
  <c r="J220" i="3" s="1"/>
  <c r="O220" i="3" s="1"/>
  <c r="I224" i="3"/>
  <c r="J224" i="3" s="1"/>
  <c r="O224" i="3" s="1"/>
  <c r="I228" i="3"/>
  <c r="I232" i="3"/>
  <c r="J232" i="3" s="1"/>
  <c r="O232" i="3" s="1"/>
  <c r="I236" i="3"/>
  <c r="J236" i="3" s="1"/>
  <c r="I240" i="3"/>
  <c r="J240" i="3" s="1"/>
  <c r="I244" i="3"/>
  <c r="I248" i="3"/>
  <c r="J248" i="3" s="1"/>
  <c r="I252" i="3"/>
  <c r="J252" i="3" s="1"/>
  <c r="I256" i="3"/>
  <c r="J256" i="3" s="1"/>
  <c r="O256" i="3" s="1"/>
  <c r="I260" i="3"/>
  <c r="I264" i="3"/>
  <c r="J264" i="3" s="1"/>
  <c r="O264" i="3" s="1"/>
  <c r="I268" i="3"/>
  <c r="J268" i="3" s="1"/>
  <c r="O268" i="3" s="1"/>
  <c r="I272" i="3"/>
  <c r="J272" i="3" s="1"/>
  <c r="O272" i="3" s="1"/>
  <c r="I276" i="3"/>
  <c r="I280" i="3"/>
  <c r="J280" i="3" s="1"/>
  <c r="O280" i="3" s="1"/>
  <c r="I284" i="3"/>
  <c r="J284" i="3" s="1"/>
  <c r="O284" i="3" s="1"/>
  <c r="I288" i="3"/>
  <c r="J288" i="3" s="1"/>
  <c r="O288" i="3" s="1"/>
  <c r="I292" i="3"/>
  <c r="I296" i="3"/>
  <c r="J296" i="3" s="1"/>
  <c r="I300" i="3"/>
  <c r="J300" i="3" s="1"/>
  <c r="O300" i="3" s="1"/>
  <c r="I9" i="3"/>
  <c r="J9" i="3" s="1"/>
  <c r="I13" i="3"/>
  <c r="I17" i="3"/>
  <c r="J17" i="3" s="1"/>
  <c r="O17" i="3" s="1"/>
  <c r="I21" i="3"/>
  <c r="J21" i="3" s="1"/>
  <c r="O21" i="3" s="1"/>
  <c r="I25" i="3"/>
  <c r="J25" i="3" s="1"/>
  <c r="O25" i="3" s="1"/>
  <c r="I29" i="3"/>
  <c r="I33" i="3"/>
  <c r="J33" i="3" s="1"/>
  <c r="O33" i="3" s="1"/>
  <c r="I37" i="3"/>
  <c r="J37" i="3" s="1"/>
  <c r="O37" i="3" s="1"/>
  <c r="I41" i="3"/>
  <c r="J41" i="3" s="1"/>
  <c r="I45" i="3"/>
  <c r="I49" i="3"/>
  <c r="J49" i="3" s="1"/>
  <c r="O49" i="3" s="1"/>
  <c r="I53" i="3"/>
  <c r="J53" i="3" s="1"/>
  <c r="O53" i="3" s="1"/>
  <c r="I57" i="3"/>
  <c r="J57" i="3" s="1"/>
  <c r="O57" i="3" s="1"/>
  <c r="I61" i="3"/>
  <c r="I65" i="3"/>
  <c r="J65" i="3" s="1"/>
  <c r="I69" i="3"/>
  <c r="J69" i="3" s="1"/>
  <c r="O69" i="3" s="1"/>
  <c r="I73" i="3"/>
  <c r="J73" i="3" s="1"/>
  <c r="O73" i="3" s="1"/>
  <c r="I77" i="3"/>
  <c r="I81" i="3"/>
  <c r="J81" i="3" s="1"/>
  <c r="O81" i="3" s="1"/>
  <c r="I85" i="3"/>
  <c r="J85" i="3" s="1"/>
  <c r="O85" i="3" s="1"/>
  <c r="I89" i="3"/>
  <c r="I93" i="3"/>
  <c r="J93" i="3" s="1"/>
  <c r="I97" i="3"/>
  <c r="J97" i="3" s="1"/>
  <c r="I101" i="3"/>
  <c r="J101" i="3" s="1"/>
  <c r="I105" i="3"/>
  <c r="J105" i="3" s="1"/>
  <c r="O105" i="3" s="1"/>
  <c r="I109" i="3"/>
  <c r="J109" i="3" s="1"/>
  <c r="O109" i="3" s="1"/>
  <c r="I113" i="3"/>
  <c r="J113" i="3" s="1"/>
  <c r="O113" i="3" s="1"/>
  <c r="I117" i="3"/>
  <c r="J117" i="3" s="1"/>
  <c r="I121" i="3"/>
  <c r="J121" i="3" s="1"/>
  <c r="I125" i="3"/>
  <c r="I129" i="3"/>
  <c r="J129" i="3" s="1"/>
  <c r="O129" i="3" s="1"/>
  <c r="I133" i="3"/>
  <c r="J133" i="3" s="1"/>
  <c r="O133" i="3" s="1"/>
  <c r="I137" i="3"/>
  <c r="J137" i="3" s="1"/>
  <c r="O137" i="3" s="1"/>
  <c r="I141" i="3"/>
  <c r="I145" i="3"/>
  <c r="J145" i="3" s="1"/>
  <c r="I149" i="3"/>
  <c r="J149" i="3" s="1"/>
  <c r="I153" i="3"/>
  <c r="J153" i="3" s="1"/>
  <c r="I157" i="3"/>
  <c r="I161" i="3"/>
  <c r="J161" i="3" s="1"/>
  <c r="I165" i="3"/>
  <c r="J165" i="3" s="1"/>
  <c r="O165" i="3" s="1"/>
  <c r="I169" i="3"/>
  <c r="J169" i="3" s="1"/>
  <c r="O169" i="3" s="1"/>
  <c r="I173" i="3"/>
  <c r="I177" i="3"/>
  <c r="J177" i="3" s="1"/>
  <c r="O177" i="3" s="1"/>
  <c r="I181" i="3"/>
  <c r="J181" i="3" s="1"/>
  <c r="O181" i="3" s="1"/>
  <c r="I185" i="3"/>
  <c r="J185" i="3" s="1"/>
  <c r="O185" i="3" s="1"/>
  <c r="I189" i="3"/>
  <c r="I193" i="3"/>
  <c r="J193" i="3" s="1"/>
  <c r="I197" i="3"/>
  <c r="J197" i="3" s="1"/>
  <c r="I201" i="3"/>
  <c r="J201" i="3" s="1"/>
  <c r="I205" i="3"/>
  <c r="J205" i="3" s="1"/>
  <c r="I209" i="3"/>
  <c r="J209" i="3" s="1"/>
  <c r="O209" i="3" s="1"/>
  <c r="I213" i="3"/>
  <c r="J213" i="3" s="1"/>
  <c r="O213" i="3" s="1"/>
  <c r="I217" i="3"/>
  <c r="J217" i="3" s="1"/>
  <c r="O217" i="3" s="1"/>
  <c r="I221" i="3"/>
  <c r="I225" i="3"/>
  <c r="J225" i="3" s="1"/>
  <c r="O225" i="3" s="1"/>
  <c r="I229" i="3"/>
  <c r="J229" i="3" s="1"/>
  <c r="O229" i="3" s="1"/>
  <c r="I233" i="3"/>
  <c r="J233" i="3" s="1"/>
  <c r="O233" i="3" s="1"/>
  <c r="I237" i="3"/>
  <c r="I241" i="3"/>
  <c r="J241" i="3" s="1"/>
  <c r="O241" i="3" s="1"/>
  <c r="I245" i="3"/>
  <c r="J245" i="3" s="1"/>
  <c r="I249" i="3"/>
  <c r="J249" i="3" s="1"/>
  <c r="O249" i="3" s="1"/>
  <c r="I253" i="3"/>
  <c r="I257" i="3"/>
  <c r="J257" i="3" s="1"/>
  <c r="O257" i="3" s="1"/>
  <c r="I261" i="3"/>
  <c r="J261" i="3" s="1"/>
  <c r="O261" i="3" s="1"/>
  <c r="I265" i="3"/>
  <c r="J265" i="3" s="1"/>
  <c r="I269" i="3"/>
  <c r="J269" i="3" s="1"/>
  <c r="I273" i="3"/>
  <c r="J273" i="3" s="1"/>
  <c r="O273" i="3" s="1"/>
  <c r="I277" i="3"/>
  <c r="J277" i="3" s="1"/>
  <c r="O277" i="3" s="1"/>
  <c r="I281" i="3"/>
  <c r="J281" i="3" s="1"/>
  <c r="O281" i="3" s="1"/>
  <c r="I285" i="3"/>
  <c r="I289" i="3"/>
  <c r="J289" i="3" s="1"/>
  <c r="I293" i="3"/>
  <c r="J293" i="3" s="1"/>
  <c r="I297" i="3"/>
  <c r="J297" i="3" s="1"/>
  <c r="O297" i="3" s="1"/>
  <c r="I301" i="3"/>
  <c r="J301" i="3" s="1"/>
  <c r="I305" i="3"/>
  <c r="J305" i="3" s="1"/>
  <c r="I309" i="3"/>
  <c r="J309" i="3" s="1"/>
  <c r="O309" i="3" s="1"/>
  <c r="I6" i="3"/>
  <c r="J6" i="3" s="1"/>
  <c r="I10" i="3"/>
  <c r="I14" i="3"/>
  <c r="J14" i="3" s="1"/>
  <c r="O14" i="3" s="1"/>
  <c r="I18" i="3"/>
  <c r="J18" i="3" s="1"/>
  <c r="O18" i="3" s="1"/>
  <c r="I22" i="3"/>
  <c r="J22" i="3" s="1"/>
  <c r="O22" i="3" s="1"/>
  <c r="I26" i="3"/>
  <c r="I30" i="3"/>
  <c r="J30" i="3" s="1"/>
  <c r="I34" i="3"/>
  <c r="J34" i="3" s="1"/>
  <c r="O34" i="3" s="1"/>
  <c r="I38" i="3"/>
  <c r="I42" i="3"/>
  <c r="I46" i="3"/>
  <c r="J46" i="3" s="1"/>
  <c r="O46" i="3" s="1"/>
  <c r="I50" i="3"/>
  <c r="J50" i="3" s="1"/>
  <c r="O50" i="3" s="1"/>
  <c r="I54" i="3"/>
  <c r="J54" i="3" s="1"/>
  <c r="O54" i="3" s="1"/>
  <c r="I58" i="3"/>
  <c r="I62" i="3"/>
  <c r="J62" i="3" s="1"/>
  <c r="O62" i="3" s="1"/>
  <c r="I66" i="3"/>
  <c r="J66" i="3" s="1"/>
  <c r="O66" i="3" s="1"/>
  <c r="I70" i="3"/>
  <c r="J70" i="3" s="1"/>
  <c r="I74" i="3"/>
  <c r="I78" i="3"/>
  <c r="J78" i="3" s="1"/>
  <c r="O78" i="3" s="1"/>
  <c r="I82" i="3"/>
  <c r="J82" i="3" s="1"/>
  <c r="I86" i="3"/>
  <c r="J86" i="3" s="1"/>
  <c r="O86" i="3" s="1"/>
  <c r="I90" i="3"/>
  <c r="J90" i="3" s="1"/>
  <c r="I94" i="3"/>
  <c r="J94" i="3" s="1"/>
  <c r="O94" i="3" s="1"/>
  <c r="I98" i="3"/>
  <c r="J98" i="3" s="1"/>
  <c r="O98" i="3" s="1"/>
  <c r="I102" i="3"/>
  <c r="J102" i="3" s="1"/>
  <c r="I106" i="3"/>
  <c r="I110" i="3"/>
  <c r="J110" i="3" s="1"/>
  <c r="O110" i="3" s="1"/>
  <c r="I114" i="3"/>
  <c r="J114" i="3" s="1"/>
  <c r="I118" i="3"/>
  <c r="I122" i="3"/>
  <c r="J122" i="3" s="1"/>
  <c r="I126" i="3"/>
  <c r="J126" i="3" s="1"/>
  <c r="O126" i="3" s="1"/>
  <c r="I130" i="3"/>
  <c r="J130" i="3" s="1"/>
  <c r="O130" i="3" s="1"/>
  <c r="I134" i="3"/>
  <c r="I138" i="3"/>
  <c r="J138" i="3" s="1"/>
  <c r="I142" i="3"/>
  <c r="J142" i="3" s="1"/>
  <c r="O142" i="3" s="1"/>
  <c r="I146" i="3"/>
  <c r="J146" i="3" s="1"/>
  <c r="O146" i="3" s="1"/>
  <c r="I150" i="3"/>
  <c r="J150" i="3" s="1"/>
  <c r="O150" i="3" s="1"/>
  <c r="I154" i="3"/>
  <c r="I158" i="3"/>
  <c r="J158" i="3" s="1"/>
  <c r="O158" i="3" s="1"/>
  <c r="I162" i="3"/>
  <c r="J162" i="3" s="1"/>
  <c r="O162" i="3" s="1"/>
  <c r="I166" i="3"/>
  <c r="J166" i="3" s="1"/>
  <c r="O166" i="3" s="1"/>
  <c r="I170" i="3"/>
  <c r="I174" i="3"/>
  <c r="J174" i="3" s="1"/>
  <c r="I178" i="3"/>
  <c r="J178" i="3" s="1"/>
  <c r="O178" i="3" s="1"/>
  <c r="I182" i="3"/>
  <c r="J182" i="3" s="1"/>
  <c r="O182" i="3" s="1"/>
  <c r="I186" i="3"/>
  <c r="I190" i="3"/>
  <c r="J190" i="3" s="1"/>
  <c r="O190" i="3" s="1"/>
  <c r="I194" i="3"/>
  <c r="J194" i="3" s="1"/>
  <c r="I198" i="3"/>
  <c r="J198" i="3" s="1"/>
  <c r="I202" i="3"/>
  <c r="J202" i="3" s="1"/>
  <c r="I206" i="3"/>
  <c r="J206" i="3" s="1"/>
  <c r="O206" i="3" s="1"/>
  <c r="I210" i="3"/>
  <c r="J210" i="3" s="1"/>
  <c r="O210" i="3" s="1"/>
  <c r="I214" i="3"/>
  <c r="I218" i="3"/>
  <c r="I222" i="3"/>
  <c r="J222" i="3" s="1"/>
  <c r="I226" i="3"/>
  <c r="J226" i="3" s="1"/>
  <c r="I230" i="3"/>
  <c r="J230" i="3" s="1"/>
  <c r="I234" i="3"/>
  <c r="I238" i="3"/>
  <c r="J238" i="3" s="1"/>
  <c r="O238" i="3" s="1"/>
  <c r="I242" i="3"/>
  <c r="J242" i="3" s="1"/>
  <c r="O242" i="3" s="1"/>
  <c r="I246" i="3"/>
  <c r="J246" i="3" s="1"/>
  <c r="O246" i="3" s="1"/>
  <c r="I250" i="3"/>
  <c r="I254" i="3"/>
  <c r="J254" i="3" s="1"/>
  <c r="O254" i="3" s="1"/>
  <c r="I258" i="3"/>
  <c r="J258" i="3" s="1"/>
  <c r="O258" i="3" s="1"/>
  <c r="I262" i="3"/>
  <c r="I266" i="3"/>
  <c r="I270" i="3"/>
  <c r="J270" i="3" s="1"/>
  <c r="O270" i="3" s="1"/>
  <c r="I274" i="3"/>
  <c r="J274" i="3" s="1"/>
  <c r="O274" i="3" s="1"/>
  <c r="I278" i="3"/>
  <c r="J278" i="3" s="1"/>
  <c r="O278" i="3" s="1"/>
  <c r="I282" i="3"/>
  <c r="I286" i="3"/>
  <c r="J286" i="3" s="1"/>
  <c r="I290" i="3"/>
  <c r="J290" i="3" s="1"/>
  <c r="O290" i="3" s="1"/>
  <c r="I294" i="3"/>
  <c r="J294" i="3" s="1"/>
  <c r="O294" i="3" s="1"/>
  <c r="I298" i="3"/>
  <c r="I302" i="3"/>
  <c r="J302" i="3" s="1"/>
  <c r="O302" i="3" s="1"/>
  <c r="I306" i="3"/>
  <c r="J306" i="3" s="1"/>
  <c r="I19" i="3"/>
  <c r="I35" i="3"/>
  <c r="I51" i="3"/>
  <c r="J51" i="3" s="1"/>
  <c r="I67" i="3"/>
  <c r="J67" i="3" s="1"/>
  <c r="O67" i="3" s="1"/>
  <c r="I83" i="3"/>
  <c r="J83" i="3" s="1"/>
  <c r="O83" i="3" s="1"/>
  <c r="I99" i="3"/>
  <c r="J99" i="3" s="1"/>
  <c r="I115" i="3"/>
  <c r="J115" i="3" s="1"/>
  <c r="O115" i="3" s="1"/>
  <c r="I131" i="3"/>
  <c r="J131" i="3" s="1"/>
  <c r="O131" i="3" s="1"/>
  <c r="I147" i="3"/>
  <c r="J147" i="3" s="1"/>
  <c r="O147" i="3" s="1"/>
  <c r="I163" i="3"/>
  <c r="I179" i="3"/>
  <c r="J179" i="3" s="1"/>
  <c r="O179" i="3" s="1"/>
  <c r="I195" i="3"/>
  <c r="J195" i="3" s="1"/>
  <c r="I211" i="3"/>
  <c r="J211" i="3" s="1"/>
  <c r="O211" i="3" s="1"/>
  <c r="I227" i="3"/>
  <c r="I243" i="3"/>
  <c r="J243" i="3" s="1"/>
  <c r="I259" i="3"/>
  <c r="J259" i="3" s="1"/>
  <c r="I275" i="3"/>
  <c r="I291" i="3"/>
  <c r="I304" i="3"/>
  <c r="J304" i="3" s="1"/>
  <c r="O304" i="3" s="1"/>
  <c r="I311" i="3"/>
  <c r="J311" i="3" s="1"/>
  <c r="I315" i="3"/>
  <c r="J315" i="3" s="1"/>
  <c r="O315" i="3" s="1"/>
  <c r="I319" i="3"/>
  <c r="J319" i="3" s="1"/>
  <c r="I323" i="3"/>
  <c r="J323" i="3" s="1"/>
  <c r="O323" i="3" s="1"/>
  <c r="I327" i="3"/>
  <c r="J327" i="3" s="1"/>
  <c r="O327" i="3" s="1"/>
  <c r="I331" i="3"/>
  <c r="J331" i="3" s="1"/>
  <c r="O331" i="3" s="1"/>
  <c r="I335" i="3"/>
  <c r="I339" i="3"/>
  <c r="J339" i="3" s="1"/>
  <c r="O339" i="3" s="1"/>
  <c r="I343" i="3"/>
  <c r="J343" i="3" s="1"/>
  <c r="I347" i="3"/>
  <c r="I351" i="3"/>
  <c r="I355" i="3"/>
  <c r="J355" i="3" s="1"/>
  <c r="O355" i="3" s="1"/>
  <c r="I359" i="3"/>
  <c r="J359" i="3" s="1"/>
  <c r="O359" i="3" s="1"/>
  <c r="I363" i="3"/>
  <c r="I367" i="3"/>
  <c r="I371" i="3"/>
  <c r="J371" i="3" s="1"/>
  <c r="O371" i="3" s="1"/>
  <c r="I375" i="3"/>
  <c r="J375" i="3" s="1"/>
  <c r="O375" i="3" s="1"/>
  <c r="I379" i="3"/>
  <c r="J379" i="3" s="1"/>
  <c r="O379" i="3" s="1"/>
  <c r="I383" i="3"/>
  <c r="J383" i="3" s="1"/>
  <c r="I387" i="3"/>
  <c r="J387" i="3" s="1"/>
  <c r="I391" i="3"/>
  <c r="J391" i="3" s="1"/>
  <c r="I395" i="3"/>
  <c r="J395" i="3" s="1"/>
  <c r="O395" i="3" s="1"/>
  <c r="I399" i="3"/>
  <c r="I403" i="3"/>
  <c r="J403" i="3" s="1"/>
  <c r="O403" i="3" s="1"/>
  <c r="I407" i="3"/>
  <c r="J407" i="3" s="1"/>
  <c r="O407" i="3" s="1"/>
  <c r="I411" i="3"/>
  <c r="J411" i="3" s="1"/>
  <c r="O411" i="3" s="1"/>
  <c r="I415" i="3"/>
  <c r="I419" i="3"/>
  <c r="J419" i="3" s="1"/>
  <c r="I423" i="3"/>
  <c r="J423" i="3" s="1"/>
  <c r="O423" i="3" s="1"/>
  <c r="I427" i="3"/>
  <c r="J427" i="3" s="1"/>
  <c r="O427" i="3" s="1"/>
  <c r="I431" i="3"/>
  <c r="I435" i="3"/>
  <c r="J435" i="3" s="1"/>
  <c r="I439" i="3"/>
  <c r="J439" i="3" s="1"/>
  <c r="O439" i="3" s="1"/>
  <c r="I443" i="3"/>
  <c r="J443" i="3" s="1"/>
  <c r="I447" i="3"/>
  <c r="I451" i="3"/>
  <c r="J451" i="3" s="1"/>
  <c r="O451" i="3" s="1"/>
  <c r="I455" i="3"/>
  <c r="J455" i="3" s="1"/>
  <c r="O455" i="3" s="1"/>
  <c r="I459" i="3"/>
  <c r="J459" i="3" s="1"/>
  <c r="O459" i="3" s="1"/>
  <c r="I463" i="3"/>
  <c r="I467" i="3"/>
  <c r="J467" i="3" s="1"/>
  <c r="O467" i="3" s="1"/>
  <c r="I471" i="3"/>
  <c r="J471" i="3" s="1"/>
  <c r="I475" i="3"/>
  <c r="J475" i="3" s="1"/>
  <c r="O475" i="3" s="1"/>
  <c r="I479" i="3"/>
  <c r="J479" i="3" s="1"/>
  <c r="I483" i="3"/>
  <c r="J483" i="3" s="1"/>
  <c r="I487" i="3"/>
  <c r="J487" i="3" s="1"/>
  <c r="O487" i="3" s="1"/>
  <c r="I491" i="3"/>
  <c r="I495" i="3"/>
  <c r="I499" i="3"/>
  <c r="J499" i="3" s="1"/>
  <c r="O499" i="3" s="1"/>
  <c r="I503" i="3"/>
  <c r="J503" i="3" s="1"/>
  <c r="I507" i="3"/>
  <c r="J507" i="3" s="1"/>
  <c r="I511" i="3"/>
  <c r="I515" i="3"/>
  <c r="J515" i="3" s="1"/>
  <c r="O515" i="3" s="1"/>
  <c r="I519" i="3"/>
  <c r="J519" i="3" s="1"/>
  <c r="O519" i="3" s="1"/>
  <c r="I523" i="3"/>
  <c r="J523" i="3" s="1"/>
  <c r="O523" i="3" s="1"/>
  <c r="I527" i="3"/>
  <c r="I531" i="3"/>
  <c r="J531" i="3" s="1"/>
  <c r="I535" i="3"/>
  <c r="J535" i="3" s="1"/>
  <c r="I539" i="3"/>
  <c r="I543" i="3"/>
  <c r="I547" i="3"/>
  <c r="J547" i="3" s="1"/>
  <c r="O547" i="3" s="1"/>
  <c r="I551" i="3"/>
  <c r="J551" i="3" s="1"/>
  <c r="O551" i="3" s="1"/>
  <c r="I555" i="3"/>
  <c r="J555" i="3" s="1"/>
  <c r="O555" i="3" s="1"/>
  <c r="I559" i="3"/>
  <c r="I563" i="3"/>
  <c r="J563" i="3" s="1"/>
  <c r="O563" i="3" s="1"/>
  <c r="I567" i="3"/>
  <c r="J567" i="3" s="1"/>
  <c r="I571" i="3"/>
  <c r="I575" i="3"/>
  <c r="I579" i="3"/>
  <c r="J579" i="3" s="1"/>
  <c r="I583" i="3"/>
  <c r="J583" i="3" s="1"/>
  <c r="I587" i="3"/>
  <c r="J587" i="3" s="1"/>
  <c r="I591" i="3"/>
  <c r="I595" i="3"/>
  <c r="J595" i="3" s="1"/>
  <c r="O595" i="3" s="1"/>
  <c r="I599" i="3"/>
  <c r="J599" i="3" s="1"/>
  <c r="O599" i="3" s="1"/>
  <c r="I603" i="3"/>
  <c r="J603" i="3" s="1"/>
  <c r="I607" i="3"/>
  <c r="I611" i="3"/>
  <c r="J611" i="3" s="1"/>
  <c r="I615" i="3"/>
  <c r="J615" i="3" s="1"/>
  <c r="O615" i="3" s="1"/>
  <c r="I619" i="3"/>
  <c r="J619" i="3" s="1"/>
  <c r="O619" i="3" s="1"/>
  <c r="I623" i="3"/>
  <c r="I627" i="3"/>
  <c r="J627" i="3" s="1"/>
  <c r="O627" i="3" s="1"/>
  <c r="I631" i="3"/>
  <c r="J631" i="3" s="1"/>
  <c r="O631" i="3" s="1"/>
  <c r="I635" i="3"/>
  <c r="J635" i="3" s="1"/>
  <c r="I639" i="3"/>
  <c r="I643" i="3"/>
  <c r="J643" i="3" s="1"/>
  <c r="O643" i="3" s="1"/>
  <c r="I647" i="3"/>
  <c r="J647" i="3" s="1"/>
  <c r="O647" i="3" s="1"/>
  <c r="I651" i="3"/>
  <c r="I655" i="3"/>
  <c r="I659" i="3"/>
  <c r="J659" i="3" s="1"/>
  <c r="O659" i="3" s="1"/>
  <c r="I663" i="3"/>
  <c r="J663" i="3" s="1"/>
  <c r="O663" i="3" s="1"/>
  <c r="I667" i="3"/>
  <c r="J667" i="3" s="1"/>
  <c r="O667" i="3" s="1"/>
  <c r="I671" i="3"/>
  <c r="J671" i="3" s="1"/>
  <c r="I675" i="3"/>
  <c r="J675" i="3" s="1"/>
  <c r="I679" i="3"/>
  <c r="J679" i="3" s="1"/>
  <c r="I683" i="3"/>
  <c r="J683" i="3" s="1"/>
  <c r="I687" i="3"/>
  <c r="I691" i="3"/>
  <c r="J691" i="3" s="1"/>
  <c r="O691" i="3" s="1"/>
  <c r="I695" i="3"/>
  <c r="J695" i="3" s="1"/>
  <c r="I699" i="3"/>
  <c r="J699" i="3" s="1"/>
  <c r="O699" i="3" s="1"/>
  <c r="I703" i="3"/>
  <c r="I707" i="3"/>
  <c r="J707" i="3" s="1"/>
  <c r="O707" i="3" s="1"/>
  <c r="I711" i="3"/>
  <c r="J711" i="3" s="1"/>
  <c r="O711" i="3" s="1"/>
  <c r="I715" i="3"/>
  <c r="I719" i="3"/>
  <c r="I723" i="3"/>
  <c r="J723" i="3" s="1"/>
  <c r="I727" i="3"/>
  <c r="J727" i="3" s="1"/>
  <c r="O727" i="3" s="1"/>
  <c r="I731" i="3"/>
  <c r="J731" i="3" s="1"/>
  <c r="O731" i="3" s="1"/>
  <c r="I735" i="3"/>
  <c r="I739" i="3"/>
  <c r="J739" i="3" s="1"/>
  <c r="I743" i="3"/>
  <c r="J743" i="3" s="1"/>
  <c r="O743" i="3" s="1"/>
  <c r="I747" i="3"/>
  <c r="I751" i="3"/>
  <c r="J751" i="3" s="1"/>
  <c r="I755" i="3"/>
  <c r="J755" i="3" s="1"/>
  <c r="O755" i="3" s="1"/>
  <c r="I759" i="3"/>
  <c r="J759" i="3" s="1"/>
  <c r="I763" i="3"/>
  <c r="J763" i="3" s="1"/>
  <c r="O763" i="3" s="1"/>
  <c r="I767" i="3"/>
  <c r="J767" i="3" s="1"/>
  <c r="O767" i="3" s="1"/>
  <c r="I771" i="3"/>
  <c r="J771" i="3" s="1"/>
  <c r="O771" i="3" s="1"/>
  <c r="I775" i="3"/>
  <c r="J775" i="3" s="1"/>
  <c r="I779" i="3"/>
  <c r="I783" i="3"/>
  <c r="I787" i="3"/>
  <c r="J787" i="3" s="1"/>
  <c r="O787" i="3" s="1"/>
  <c r="I791" i="3"/>
  <c r="J791" i="3" s="1"/>
  <c r="O791" i="3" s="1"/>
  <c r="I795" i="3"/>
  <c r="I799" i="3"/>
  <c r="I803" i="3"/>
  <c r="J803" i="3" s="1"/>
  <c r="I807" i="3"/>
  <c r="J807" i="3" s="1"/>
  <c r="O807" i="3" s="1"/>
  <c r="I811" i="3"/>
  <c r="J811" i="3" s="1"/>
  <c r="O811" i="3" s="1"/>
  <c r="I815" i="3"/>
  <c r="I819" i="3"/>
  <c r="J819" i="3" s="1"/>
  <c r="O819" i="3" s="1"/>
  <c r="I823" i="3"/>
  <c r="J823" i="3" s="1"/>
  <c r="O823" i="3" s="1"/>
  <c r="I827" i="3"/>
  <c r="J827" i="3" s="1"/>
  <c r="I831" i="3"/>
  <c r="I835" i="3"/>
  <c r="J835" i="3" s="1"/>
  <c r="I839" i="3"/>
  <c r="J839" i="3" s="1"/>
  <c r="O839" i="3" s="1"/>
  <c r="I843" i="3"/>
  <c r="J843" i="3" s="1"/>
  <c r="O843" i="3" s="1"/>
  <c r="I847" i="3"/>
  <c r="J847" i="3" s="1"/>
  <c r="I851" i="3"/>
  <c r="J851" i="3" s="1"/>
  <c r="I855" i="3"/>
  <c r="J855" i="3" s="1"/>
  <c r="O855" i="3" s="1"/>
  <c r="I7" i="3"/>
  <c r="I23" i="3"/>
  <c r="I39" i="3"/>
  <c r="J39" i="3" s="1"/>
  <c r="I55" i="3"/>
  <c r="J55" i="3" s="1"/>
  <c r="I71" i="3"/>
  <c r="I87" i="3"/>
  <c r="I103" i="3"/>
  <c r="J103" i="3" s="1"/>
  <c r="O103" i="3" s="1"/>
  <c r="I119" i="3"/>
  <c r="J119" i="3" s="1"/>
  <c r="O119" i="3" s="1"/>
  <c r="I135" i="3"/>
  <c r="J135" i="3" s="1"/>
  <c r="I151" i="3"/>
  <c r="I167" i="3"/>
  <c r="J167" i="3" s="1"/>
  <c r="O167" i="3" s="1"/>
  <c r="I183" i="3"/>
  <c r="J183" i="3" s="1"/>
  <c r="I199" i="3"/>
  <c r="J199" i="3" s="1"/>
  <c r="O199" i="3" s="1"/>
  <c r="I215" i="3"/>
  <c r="I231" i="3"/>
  <c r="J231" i="3" s="1"/>
  <c r="O231" i="3" s="1"/>
  <c r="I247" i="3"/>
  <c r="J247" i="3" s="1"/>
  <c r="I263" i="3"/>
  <c r="J263" i="3" s="1"/>
  <c r="O263" i="3" s="1"/>
  <c r="I279" i="3"/>
  <c r="I295" i="3"/>
  <c r="J295" i="3" s="1"/>
  <c r="I307" i="3"/>
  <c r="J307" i="3" s="1"/>
  <c r="O307" i="3" s="1"/>
  <c r="I312" i="3"/>
  <c r="J312" i="3" s="1"/>
  <c r="I316" i="3"/>
  <c r="I320" i="3"/>
  <c r="J320" i="3" s="1"/>
  <c r="I324" i="3"/>
  <c r="J324" i="3" s="1"/>
  <c r="O324" i="3" s="1"/>
  <c r="I328" i="3"/>
  <c r="J328" i="3" s="1"/>
  <c r="I332" i="3"/>
  <c r="I336" i="3"/>
  <c r="J336" i="3" s="1"/>
  <c r="O336" i="3" s="1"/>
  <c r="I340" i="3"/>
  <c r="J340" i="3" s="1"/>
  <c r="O340" i="3" s="1"/>
  <c r="I344" i="3"/>
  <c r="I348" i="3"/>
  <c r="I352" i="3"/>
  <c r="J352" i="3" s="1"/>
  <c r="O352" i="3" s="1"/>
  <c r="I356" i="3"/>
  <c r="J356" i="3" s="1"/>
  <c r="O356" i="3" s="1"/>
  <c r="I360" i="3"/>
  <c r="J360" i="3" s="1"/>
  <c r="O360" i="3" s="1"/>
  <c r="I364" i="3"/>
  <c r="I368" i="3"/>
  <c r="J368" i="3" s="1"/>
  <c r="O368" i="3" s="1"/>
  <c r="I372" i="3"/>
  <c r="J372" i="3" s="1"/>
  <c r="O372" i="3" s="1"/>
  <c r="I376" i="3"/>
  <c r="I380" i="3"/>
  <c r="J380" i="3" s="1"/>
  <c r="I384" i="3"/>
  <c r="J384" i="3" s="1"/>
  <c r="O384" i="3" s="1"/>
  <c r="I388" i="3"/>
  <c r="J388" i="3" s="1"/>
  <c r="O388" i="3" s="1"/>
  <c r="I392" i="3"/>
  <c r="I396" i="3"/>
  <c r="I400" i="3"/>
  <c r="J400" i="3" s="1"/>
  <c r="O400" i="3" s="1"/>
  <c r="I404" i="3"/>
  <c r="J404" i="3" s="1"/>
  <c r="O404" i="3" s="1"/>
  <c r="I408" i="3"/>
  <c r="J408" i="3" s="1"/>
  <c r="O408" i="3" s="1"/>
  <c r="I412" i="3"/>
  <c r="I416" i="3"/>
  <c r="J416" i="3" s="1"/>
  <c r="O416" i="3" s="1"/>
  <c r="I420" i="3"/>
  <c r="J420" i="3" s="1"/>
  <c r="O420" i="3" s="1"/>
  <c r="I424" i="3"/>
  <c r="I428" i="3"/>
  <c r="I432" i="3"/>
  <c r="J432" i="3" s="1"/>
  <c r="I436" i="3"/>
  <c r="J436" i="3" s="1"/>
  <c r="O436" i="3" s="1"/>
  <c r="I440" i="3"/>
  <c r="I444" i="3"/>
  <c r="J444" i="3" s="1"/>
  <c r="I448" i="3"/>
  <c r="J448" i="3" s="1"/>
  <c r="O448" i="3" s="1"/>
  <c r="I452" i="3"/>
  <c r="J452" i="3" s="1"/>
  <c r="O452" i="3" s="1"/>
  <c r="I456" i="3"/>
  <c r="J456" i="3" s="1"/>
  <c r="I460" i="3"/>
  <c r="I464" i="3"/>
  <c r="J464" i="3" s="1"/>
  <c r="O464" i="3" s="1"/>
  <c r="I468" i="3"/>
  <c r="J468" i="3" s="1"/>
  <c r="O468" i="3" s="1"/>
  <c r="I472" i="3"/>
  <c r="I476" i="3"/>
  <c r="J476" i="3" s="1"/>
  <c r="I480" i="3"/>
  <c r="J480" i="3" s="1"/>
  <c r="I484" i="3"/>
  <c r="J484" i="3" s="1"/>
  <c r="O484" i="3" s="1"/>
  <c r="I488" i="3"/>
  <c r="J488" i="3" s="1"/>
  <c r="I492" i="3"/>
  <c r="J492" i="3" s="1"/>
  <c r="I496" i="3"/>
  <c r="J496" i="3" s="1"/>
  <c r="O496" i="3" s="1"/>
  <c r="I500" i="3"/>
  <c r="J500" i="3" s="1"/>
  <c r="O500" i="3" s="1"/>
  <c r="I504" i="3"/>
  <c r="J504" i="3" s="1"/>
  <c r="O504" i="3" s="1"/>
  <c r="I508" i="3"/>
  <c r="I512" i="3"/>
  <c r="J512" i="3" s="1"/>
  <c r="O512" i="3" s="1"/>
  <c r="I516" i="3"/>
  <c r="J516" i="3" s="1"/>
  <c r="O516" i="3" s="1"/>
  <c r="I520" i="3"/>
  <c r="J520" i="3" s="1"/>
  <c r="I524" i="3"/>
  <c r="I528" i="3"/>
  <c r="J528" i="3" s="1"/>
  <c r="I532" i="3"/>
  <c r="J532" i="3" s="1"/>
  <c r="O532" i="3" s="1"/>
  <c r="I536" i="3"/>
  <c r="J536" i="3" s="1"/>
  <c r="O536" i="3" s="1"/>
  <c r="I540" i="3"/>
  <c r="I544" i="3"/>
  <c r="J544" i="3" s="1"/>
  <c r="O544" i="3" s="1"/>
  <c r="I548" i="3"/>
  <c r="J548" i="3" s="1"/>
  <c r="O548" i="3" s="1"/>
  <c r="I552" i="3"/>
  <c r="J552" i="3" s="1"/>
  <c r="O552" i="3" s="1"/>
  <c r="I556" i="3"/>
  <c r="I560" i="3"/>
  <c r="J560" i="3" s="1"/>
  <c r="O560" i="3" s="1"/>
  <c r="I564" i="3"/>
  <c r="J564" i="3" s="1"/>
  <c r="O564" i="3" s="1"/>
  <c r="I568" i="3"/>
  <c r="J568" i="3" s="1"/>
  <c r="I572" i="3"/>
  <c r="I576" i="3"/>
  <c r="J576" i="3" s="1"/>
  <c r="I580" i="3"/>
  <c r="J580" i="3" s="1"/>
  <c r="I584" i="3"/>
  <c r="J584" i="3" s="1"/>
  <c r="I588" i="3"/>
  <c r="J588" i="3" s="1"/>
  <c r="I592" i="3"/>
  <c r="J592" i="3" s="1"/>
  <c r="O592" i="3" s="1"/>
  <c r="I596" i="3"/>
  <c r="J596" i="3" s="1"/>
  <c r="I600" i="3"/>
  <c r="J600" i="3" s="1"/>
  <c r="I604" i="3"/>
  <c r="J604" i="3" s="1"/>
  <c r="I608" i="3"/>
  <c r="J608" i="3" s="1"/>
  <c r="O608" i="3" s="1"/>
  <c r="I612" i="3"/>
  <c r="J612" i="3" s="1"/>
  <c r="O612" i="3" s="1"/>
  <c r="I616" i="3"/>
  <c r="I620" i="3"/>
  <c r="I624" i="3"/>
  <c r="J624" i="3" s="1"/>
  <c r="I628" i="3"/>
  <c r="J628" i="3" s="1"/>
  <c r="O628" i="3" s="1"/>
  <c r="I632" i="3"/>
  <c r="J632" i="3" s="1"/>
  <c r="I636" i="3"/>
  <c r="I640" i="3"/>
  <c r="J640" i="3" s="1"/>
  <c r="I644" i="3"/>
  <c r="J644" i="3" s="1"/>
  <c r="O644" i="3" s="1"/>
  <c r="I648" i="3"/>
  <c r="I652" i="3"/>
  <c r="I656" i="3"/>
  <c r="J656" i="3" s="1"/>
  <c r="I660" i="3"/>
  <c r="J660" i="3" s="1"/>
  <c r="O660" i="3" s="1"/>
  <c r="I664" i="3"/>
  <c r="I668" i="3"/>
  <c r="J668" i="3" s="1"/>
  <c r="I672" i="3"/>
  <c r="J672" i="3" s="1"/>
  <c r="O672" i="3" s="1"/>
  <c r="I676" i="3"/>
  <c r="J676" i="3" s="1"/>
  <c r="O676" i="3" s="1"/>
  <c r="I680" i="3"/>
  <c r="J680" i="3" s="1"/>
  <c r="O680" i="3" s="1"/>
  <c r="I684" i="3"/>
  <c r="J684" i="3" s="1"/>
  <c r="I688" i="3"/>
  <c r="J688" i="3" s="1"/>
  <c r="I692" i="3"/>
  <c r="J692" i="3" s="1"/>
  <c r="O692" i="3" s="1"/>
  <c r="I696" i="3"/>
  <c r="J696" i="3" s="1"/>
  <c r="O696" i="3" s="1"/>
  <c r="I700" i="3"/>
  <c r="J700" i="3" s="1"/>
  <c r="I704" i="3"/>
  <c r="J704" i="3" s="1"/>
  <c r="I708" i="3"/>
  <c r="J708" i="3" s="1"/>
  <c r="I712" i="3"/>
  <c r="J712" i="3" s="1"/>
  <c r="O712" i="3" s="1"/>
  <c r="I716" i="3"/>
  <c r="J716" i="3" s="1"/>
  <c r="I720" i="3"/>
  <c r="J720" i="3" s="1"/>
  <c r="I724" i="3"/>
  <c r="J724" i="3" s="1"/>
  <c r="O724" i="3" s="1"/>
  <c r="I728" i="3"/>
  <c r="J728" i="3" s="1"/>
  <c r="I732" i="3"/>
  <c r="J732" i="3" s="1"/>
  <c r="I736" i="3"/>
  <c r="J736" i="3" s="1"/>
  <c r="I740" i="3"/>
  <c r="J740" i="3" s="1"/>
  <c r="O740" i="3" s="1"/>
  <c r="I744" i="3"/>
  <c r="J744" i="3" s="1"/>
  <c r="I748" i="3"/>
  <c r="I752" i="3"/>
  <c r="J752" i="3" s="1"/>
  <c r="O752" i="3" s="1"/>
  <c r="I756" i="3"/>
  <c r="J756" i="3" s="1"/>
  <c r="O756" i="3" s="1"/>
  <c r="I760" i="3"/>
  <c r="J760" i="3" s="1"/>
  <c r="I764" i="3"/>
  <c r="I768" i="3"/>
  <c r="J768" i="3" s="1"/>
  <c r="I772" i="3"/>
  <c r="J772" i="3" s="1"/>
  <c r="O772" i="3" s="1"/>
  <c r="I776" i="3"/>
  <c r="J776" i="3" s="1"/>
  <c r="O776" i="3" s="1"/>
  <c r="I780" i="3"/>
  <c r="J780" i="3" s="1"/>
  <c r="I784" i="3"/>
  <c r="J784" i="3" s="1"/>
  <c r="O784" i="3" s="1"/>
  <c r="I788" i="3"/>
  <c r="J788" i="3" s="1"/>
  <c r="O788" i="3" s="1"/>
  <c r="I792" i="3"/>
  <c r="I796" i="3"/>
  <c r="I800" i="3"/>
  <c r="J800" i="3" s="1"/>
  <c r="O800" i="3" s="1"/>
  <c r="I804" i="3"/>
  <c r="J804" i="3" s="1"/>
  <c r="O804" i="3" s="1"/>
  <c r="I808" i="3"/>
  <c r="J808" i="3" s="1"/>
  <c r="O808" i="3" s="1"/>
  <c r="I812" i="3"/>
  <c r="J812" i="3" s="1"/>
  <c r="I816" i="3"/>
  <c r="J816" i="3" s="1"/>
  <c r="O816" i="3" s="1"/>
  <c r="I820" i="3"/>
  <c r="J820" i="3" s="1"/>
  <c r="I824" i="3"/>
  <c r="I828" i="3"/>
  <c r="I832" i="3"/>
  <c r="J832" i="3" s="1"/>
  <c r="I836" i="3"/>
  <c r="J836" i="3" s="1"/>
  <c r="O836" i="3" s="1"/>
  <c r="I840" i="3"/>
  <c r="J840" i="3" s="1"/>
  <c r="O840" i="3" s="1"/>
  <c r="I844" i="3"/>
  <c r="I848" i="3"/>
  <c r="J848" i="3" s="1"/>
  <c r="O848" i="3" s="1"/>
  <c r="I852" i="3"/>
  <c r="J852" i="3" s="1"/>
  <c r="O852" i="3" s="1"/>
  <c r="I856" i="3"/>
  <c r="I11" i="3"/>
  <c r="I27" i="3"/>
  <c r="J27" i="3" s="1"/>
  <c r="I43" i="3"/>
  <c r="J43" i="3" s="1"/>
  <c r="O43" i="3" s="1"/>
  <c r="I59" i="3"/>
  <c r="I75" i="3"/>
  <c r="I91" i="3"/>
  <c r="J91" i="3" s="1"/>
  <c r="O91" i="3" s="1"/>
  <c r="I107" i="3"/>
  <c r="J107" i="3" s="1"/>
  <c r="I123" i="3"/>
  <c r="J123" i="3" s="1"/>
  <c r="I139" i="3"/>
  <c r="I155" i="3"/>
  <c r="J155" i="3" s="1"/>
  <c r="I171" i="3"/>
  <c r="J171" i="3" s="1"/>
  <c r="O171" i="3" s="1"/>
  <c r="I187" i="3"/>
  <c r="J187" i="3" s="1"/>
  <c r="I203" i="3"/>
  <c r="I219" i="3"/>
  <c r="J219" i="3" s="1"/>
  <c r="O219" i="3" s="1"/>
  <c r="I235" i="3"/>
  <c r="J235" i="3" s="1"/>
  <c r="O235" i="3" s="1"/>
  <c r="I251" i="3"/>
  <c r="I267" i="3"/>
  <c r="I283" i="3"/>
  <c r="J283" i="3" s="1"/>
  <c r="I299" i="3"/>
  <c r="J299" i="3" s="1"/>
  <c r="O299" i="3" s="1"/>
  <c r="I308" i="3"/>
  <c r="J308" i="3" s="1"/>
  <c r="I313" i="3"/>
  <c r="I317" i="3"/>
  <c r="J317" i="3" s="1"/>
  <c r="O317" i="3" s="1"/>
  <c r="I321" i="3"/>
  <c r="J321" i="3" s="1"/>
  <c r="O321" i="3" s="1"/>
  <c r="I325" i="3"/>
  <c r="J325" i="3" s="1"/>
  <c r="O325" i="3" s="1"/>
  <c r="I329" i="3"/>
  <c r="J329" i="3" s="1"/>
  <c r="I333" i="3"/>
  <c r="J333" i="3" s="1"/>
  <c r="I337" i="3"/>
  <c r="J337" i="3" s="1"/>
  <c r="I341" i="3"/>
  <c r="I345" i="3"/>
  <c r="I349" i="3"/>
  <c r="J349" i="3" s="1"/>
  <c r="I353" i="3"/>
  <c r="J353" i="3" s="1"/>
  <c r="I357" i="3"/>
  <c r="J357" i="3" s="1"/>
  <c r="O357" i="3" s="1"/>
  <c r="I361" i="3"/>
  <c r="I365" i="3"/>
  <c r="J365" i="3" s="1"/>
  <c r="I369" i="3"/>
  <c r="J369" i="3" s="1"/>
  <c r="I373" i="3"/>
  <c r="J373" i="3" s="1"/>
  <c r="I377" i="3"/>
  <c r="J377" i="3" s="1"/>
  <c r="I381" i="3"/>
  <c r="J381" i="3" s="1"/>
  <c r="O381" i="3" s="1"/>
  <c r="I385" i="3"/>
  <c r="J385" i="3" s="1"/>
  <c r="I389" i="3"/>
  <c r="J389" i="3" s="1"/>
  <c r="I393" i="3"/>
  <c r="I397" i="3"/>
  <c r="J397" i="3" s="1"/>
  <c r="O397" i="3" s="1"/>
  <c r="I401" i="3"/>
  <c r="J401" i="3" s="1"/>
  <c r="O401" i="3" s="1"/>
  <c r="I405" i="3"/>
  <c r="J405" i="3" s="1"/>
  <c r="I409" i="3"/>
  <c r="I413" i="3"/>
  <c r="J413" i="3" s="1"/>
  <c r="I417" i="3"/>
  <c r="J417" i="3" s="1"/>
  <c r="I421" i="3"/>
  <c r="J421" i="3" s="1"/>
  <c r="O421" i="3" s="1"/>
  <c r="I425" i="3"/>
  <c r="I429" i="3"/>
  <c r="J429" i="3" s="1"/>
  <c r="I433" i="3"/>
  <c r="J433" i="3" s="1"/>
  <c r="O433" i="3" s="1"/>
  <c r="I437" i="3"/>
  <c r="J437" i="3" s="1"/>
  <c r="O437" i="3" s="1"/>
  <c r="I441" i="3"/>
  <c r="I445" i="3"/>
  <c r="J445" i="3" s="1"/>
  <c r="O445" i="3" s="1"/>
  <c r="I449" i="3"/>
  <c r="J449" i="3" s="1"/>
  <c r="O449" i="3" s="1"/>
  <c r="I453" i="3"/>
  <c r="J453" i="3" s="1"/>
  <c r="O453" i="3" s="1"/>
  <c r="I457" i="3"/>
  <c r="I461" i="3"/>
  <c r="J461" i="3" s="1"/>
  <c r="I465" i="3"/>
  <c r="J465" i="3" s="1"/>
  <c r="O465" i="3" s="1"/>
  <c r="I469" i="3"/>
  <c r="J469" i="3" s="1"/>
  <c r="O469" i="3" s="1"/>
  <c r="I473" i="3"/>
  <c r="I477" i="3"/>
  <c r="J477" i="3" s="1"/>
  <c r="I481" i="3"/>
  <c r="J481" i="3" s="1"/>
  <c r="I485" i="3"/>
  <c r="I489" i="3"/>
  <c r="I493" i="3"/>
  <c r="J493" i="3" s="1"/>
  <c r="O493" i="3" s="1"/>
  <c r="I497" i="3"/>
  <c r="J497" i="3" s="1"/>
  <c r="O497" i="3" s="1"/>
  <c r="I501" i="3"/>
  <c r="J501" i="3" s="1"/>
  <c r="O501" i="3" s="1"/>
  <c r="I505" i="3"/>
  <c r="I509" i="3"/>
  <c r="J509" i="3" s="1"/>
  <c r="O509" i="3" s="1"/>
  <c r="I513" i="3"/>
  <c r="J513" i="3" s="1"/>
  <c r="O513" i="3" s="1"/>
  <c r="I517" i="3"/>
  <c r="J517" i="3" s="1"/>
  <c r="O517" i="3" s="1"/>
  <c r="I521" i="3"/>
  <c r="I525" i="3"/>
  <c r="J525" i="3" s="1"/>
  <c r="O525" i="3" s="1"/>
  <c r="I529" i="3"/>
  <c r="J529" i="3" s="1"/>
  <c r="O529" i="3" s="1"/>
  <c r="I533" i="3"/>
  <c r="I537" i="3"/>
  <c r="I541" i="3"/>
  <c r="J541" i="3" s="1"/>
  <c r="I545" i="3"/>
  <c r="J545" i="3" s="1"/>
  <c r="O545" i="3" s="1"/>
  <c r="I549" i="3"/>
  <c r="I553" i="3"/>
  <c r="I557" i="3"/>
  <c r="J557" i="3" s="1"/>
  <c r="I561" i="3"/>
  <c r="J561" i="3" s="1"/>
  <c r="O561" i="3" s="1"/>
  <c r="I565" i="3"/>
  <c r="I569" i="3"/>
  <c r="J569" i="3" s="1"/>
  <c r="I573" i="3"/>
  <c r="J573" i="3" s="1"/>
  <c r="O573" i="3" s="1"/>
  <c r="I577" i="3"/>
  <c r="J577" i="3" s="1"/>
  <c r="I581" i="3"/>
  <c r="I585" i="3"/>
  <c r="I589" i="3"/>
  <c r="J589" i="3" s="1"/>
  <c r="O589" i="3" s="1"/>
  <c r="I593" i="3"/>
  <c r="J593" i="3" s="1"/>
  <c r="I597" i="3"/>
  <c r="I601" i="3"/>
  <c r="J601" i="3" s="1"/>
  <c r="I605" i="3"/>
  <c r="J605" i="3" s="1"/>
  <c r="O605" i="3" s="1"/>
  <c r="I609" i="3"/>
  <c r="J609" i="3" s="1"/>
  <c r="O609" i="3" s="1"/>
  <c r="I613" i="3"/>
  <c r="J613" i="3" s="1"/>
  <c r="O613" i="3" s="1"/>
  <c r="I617" i="3"/>
  <c r="I621" i="3"/>
  <c r="J621" i="3" s="1"/>
  <c r="I625" i="3"/>
  <c r="J625" i="3" s="1"/>
  <c r="I629" i="3"/>
  <c r="J629" i="3" s="1"/>
  <c r="O629" i="3" s="1"/>
  <c r="I633" i="3"/>
  <c r="I637" i="3"/>
  <c r="J637" i="3" s="1"/>
  <c r="O637" i="3" s="1"/>
  <c r="I641" i="3"/>
  <c r="J641" i="3" s="1"/>
  <c r="O641" i="3" s="1"/>
  <c r="I645" i="3"/>
  <c r="I649" i="3"/>
  <c r="I653" i="3"/>
  <c r="J653" i="3" s="1"/>
  <c r="O653" i="3" s="1"/>
  <c r="I657" i="3"/>
  <c r="J657" i="3" s="1"/>
  <c r="O657" i="3" s="1"/>
  <c r="I661" i="3"/>
  <c r="J661" i="3" s="1"/>
  <c r="I665" i="3"/>
  <c r="I669" i="3"/>
  <c r="J669" i="3" s="1"/>
  <c r="I673" i="3"/>
  <c r="J673" i="3" s="1"/>
  <c r="I677" i="3"/>
  <c r="J677" i="3" s="1"/>
  <c r="I681" i="3"/>
  <c r="J681" i="3" s="1"/>
  <c r="I685" i="3"/>
  <c r="J685" i="3" s="1"/>
  <c r="O685" i="3" s="1"/>
  <c r="I689" i="3"/>
  <c r="J689" i="3" s="1"/>
  <c r="I693" i="3"/>
  <c r="I697" i="3"/>
  <c r="J697" i="3" s="1"/>
  <c r="I701" i="3"/>
  <c r="J701" i="3" s="1"/>
  <c r="O701" i="3" s="1"/>
  <c r="I705" i="3"/>
  <c r="J705" i="3" s="1"/>
  <c r="O705" i="3" s="1"/>
  <c r="I709" i="3"/>
  <c r="J709" i="3" s="1"/>
  <c r="I713" i="3"/>
  <c r="I717" i="3"/>
  <c r="J717" i="3" s="1"/>
  <c r="O717" i="3" s="1"/>
  <c r="I721" i="3"/>
  <c r="J721" i="3" s="1"/>
  <c r="O721" i="3" s="1"/>
  <c r="I725" i="3"/>
  <c r="J725" i="3" s="1"/>
  <c r="I729" i="3"/>
  <c r="I733" i="3"/>
  <c r="J733" i="3" s="1"/>
  <c r="O733" i="3" s="1"/>
  <c r="I737" i="3"/>
  <c r="J737" i="3" s="1"/>
  <c r="I741" i="3"/>
  <c r="I745" i="3"/>
  <c r="J745" i="3" s="1"/>
  <c r="I749" i="3"/>
  <c r="J749" i="3" s="1"/>
  <c r="I753" i="3"/>
  <c r="J753" i="3" s="1"/>
  <c r="O753" i="3" s="1"/>
  <c r="I757" i="3"/>
  <c r="J757" i="3" s="1"/>
  <c r="I761" i="3"/>
  <c r="J761" i="3" s="1"/>
  <c r="I765" i="3"/>
  <c r="J765" i="3" s="1"/>
  <c r="O765" i="3" s="1"/>
  <c r="I769" i="3"/>
  <c r="J769" i="3" s="1"/>
  <c r="O769" i="3" s="1"/>
  <c r="I773" i="3"/>
  <c r="J773" i="3" s="1"/>
  <c r="I777" i="3"/>
  <c r="I781" i="3"/>
  <c r="J781" i="3" s="1"/>
  <c r="O781" i="3" s="1"/>
  <c r="I785" i="3"/>
  <c r="J785" i="3" s="1"/>
  <c r="O785" i="3" s="1"/>
  <c r="I789" i="3"/>
  <c r="J789" i="3" s="1"/>
  <c r="I793" i="3"/>
  <c r="J793" i="3" s="1"/>
  <c r="I797" i="3"/>
  <c r="J797" i="3" s="1"/>
  <c r="O797" i="3" s="1"/>
  <c r="I801" i="3"/>
  <c r="J801" i="3" s="1"/>
  <c r="O801" i="3" s="1"/>
  <c r="I805" i="3"/>
  <c r="J805" i="3" s="1"/>
  <c r="O805" i="3" s="1"/>
  <c r="I809" i="3"/>
  <c r="I813" i="3"/>
  <c r="J813" i="3" s="1"/>
  <c r="O813" i="3" s="1"/>
  <c r="I817" i="3"/>
  <c r="J817" i="3" s="1"/>
  <c r="I821" i="3"/>
  <c r="J821" i="3" s="1"/>
  <c r="I825" i="3"/>
  <c r="I829" i="3"/>
  <c r="J829" i="3" s="1"/>
  <c r="I833" i="3"/>
  <c r="J833" i="3" s="1"/>
  <c r="O833" i="3" s="1"/>
  <c r="I837" i="3"/>
  <c r="J837" i="3" s="1"/>
  <c r="I841" i="3"/>
  <c r="I845" i="3"/>
  <c r="J845" i="3" s="1"/>
  <c r="O845" i="3" s="1"/>
  <c r="I849" i="3"/>
  <c r="J849" i="3" s="1"/>
  <c r="O849" i="3" s="1"/>
  <c r="I853" i="3"/>
  <c r="I857" i="3"/>
  <c r="I31" i="3"/>
  <c r="J31" i="3" s="1"/>
  <c r="O31" i="3" s="1"/>
  <c r="I95" i="3"/>
  <c r="J95" i="3" s="1"/>
  <c r="I159" i="3"/>
  <c r="J159" i="3" s="1"/>
  <c r="I223" i="3"/>
  <c r="J223" i="3" s="1"/>
  <c r="I287" i="3"/>
  <c r="J287" i="3" s="1"/>
  <c r="O287" i="3" s="1"/>
  <c r="I318" i="3"/>
  <c r="J318" i="3" s="1"/>
  <c r="O318" i="3" s="1"/>
  <c r="I334" i="3"/>
  <c r="I350" i="3"/>
  <c r="J350" i="3" s="1"/>
  <c r="O350" i="3" s="1"/>
  <c r="I366" i="3"/>
  <c r="J366" i="3" s="1"/>
  <c r="I382" i="3"/>
  <c r="J382" i="3" s="1"/>
  <c r="O382" i="3" s="1"/>
  <c r="I398" i="3"/>
  <c r="J398" i="3" s="1"/>
  <c r="O398" i="3" s="1"/>
  <c r="I414" i="3"/>
  <c r="J414" i="3" s="1"/>
  <c r="I430" i="3"/>
  <c r="J430" i="3" s="1"/>
  <c r="O430" i="3" s="1"/>
  <c r="I446" i="3"/>
  <c r="J446" i="3" s="1"/>
  <c r="O446" i="3" s="1"/>
  <c r="I462" i="3"/>
  <c r="J462" i="3" s="1"/>
  <c r="O462" i="3" s="1"/>
  <c r="I478" i="3"/>
  <c r="J478" i="3" s="1"/>
  <c r="I494" i="3"/>
  <c r="J494" i="3" s="1"/>
  <c r="O494" i="3" s="1"/>
  <c r="I510" i="3"/>
  <c r="J510" i="3" s="1"/>
  <c r="O510" i="3" s="1"/>
  <c r="I526" i="3"/>
  <c r="J526" i="3" s="1"/>
  <c r="I542" i="3"/>
  <c r="I558" i="3"/>
  <c r="J558" i="3" s="1"/>
  <c r="O558" i="3" s="1"/>
  <c r="I574" i="3"/>
  <c r="J574" i="3" s="1"/>
  <c r="O574" i="3" s="1"/>
  <c r="I590" i="3"/>
  <c r="J590" i="3" s="1"/>
  <c r="O590" i="3" s="1"/>
  <c r="I606" i="3"/>
  <c r="I622" i="3"/>
  <c r="J622" i="3" s="1"/>
  <c r="O622" i="3" s="1"/>
  <c r="I638" i="3"/>
  <c r="J638" i="3" s="1"/>
  <c r="O638" i="3" s="1"/>
  <c r="I654" i="3"/>
  <c r="J654" i="3" s="1"/>
  <c r="I670" i="3"/>
  <c r="I686" i="3"/>
  <c r="J686" i="3" s="1"/>
  <c r="O686" i="3" s="1"/>
  <c r="I702" i="3"/>
  <c r="J702" i="3" s="1"/>
  <c r="O702" i="3" s="1"/>
  <c r="I718" i="3"/>
  <c r="I734" i="3"/>
  <c r="I750" i="3"/>
  <c r="J750" i="3" s="1"/>
  <c r="O750" i="3" s="1"/>
  <c r="I766" i="3"/>
  <c r="J766" i="3" s="1"/>
  <c r="O766" i="3" s="1"/>
  <c r="I782" i="3"/>
  <c r="J782" i="3" s="1"/>
  <c r="O782" i="3" s="1"/>
  <c r="I798" i="3"/>
  <c r="I814" i="3"/>
  <c r="J814" i="3" s="1"/>
  <c r="I830" i="3"/>
  <c r="J830" i="3" s="1"/>
  <c r="O830" i="3" s="1"/>
  <c r="I846" i="3"/>
  <c r="J846" i="3" s="1"/>
  <c r="O846" i="3" s="1"/>
  <c r="I378" i="3"/>
  <c r="I458" i="3"/>
  <c r="J458" i="3" s="1"/>
  <c r="O458" i="3" s="1"/>
  <c r="I506" i="3"/>
  <c r="J506" i="3" s="1"/>
  <c r="O506" i="3" s="1"/>
  <c r="I554" i="3"/>
  <c r="I602" i="3"/>
  <c r="I666" i="3"/>
  <c r="J666" i="3" s="1"/>
  <c r="O666" i="3" s="1"/>
  <c r="I714" i="3"/>
  <c r="J714" i="3" s="1"/>
  <c r="O714" i="3" s="1"/>
  <c r="I746" i="3"/>
  <c r="J746" i="3" s="1"/>
  <c r="O746" i="3" s="1"/>
  <c r="I794" i="3"/>
  <c r="I5" i="3"/>
  <c r="J5" i="3" s="1"/>
  <c r="I47" i="3"/>
  <c r="J47" i="3" s="1"/>
  <c r="I111" i="3"/>
  <c r="J111" i="3" s="1"/>
  <c r="I175" i="3"/>
  <c r="I239" i="3"/>
  <c r="J239" i="3" s="1"/>
  <c r="O239" i="3" s="1"/>
  <c r="I303" i="3"/>
  <c r="J303" i="3" s="1"/>
  <c r="O303" i="3" s="1"/>
  <c r="I322" i="3"/>
  <c r="J322" i="3" s="1"/>
  <c r="O322" i="3" s="1"/>
  <c r="I338" i="3"/>
  <c r="I354" i="3"/>
  <c r="J354" i="3" s="1"/>
  <c r="O354" i="3" s="1"/>
  <c r="I370" i="3"/>
  <c r="J370" i="3" s="1"/>
  <c r="O370" i="3" s="1"/>
  <c r="I386" i="3"/>
  <c r="I402" i="3"/>
  <c r="J402" i="3" s="1"/>
  <c r="I418" i="3"/>
  <c r="J418" i="3" s="1"/>
  <c r="O418" i="3" s="1"/>
  <c r="I434" i="3"/>
  <c r="J434" i="3" s="1"/>
  <c r="O434" i="3" s="1"/>
  <c r="I450" i="3"/>
  <c r="I466" i="3"/>
  <c r="I482" i="3"/>
  <c r="J482" i="3" s="1"/>
  <c r="O482" i="3" s="1"/>
  <c r="I498" i="3"/>
  <c r="J498" i="3" s="1"/>
  <c r="O498" i="3" s="1"/>
  <c r="I514" i="3"/>
  <c r="J514" i="3" s="1"/>
  <c r="O514" i="3" s="1"/>
  <c r="I530" i="3"/>
  <c r="I546" i="3"/>
  <c r="J546" i="3" s="1"/>
  <c r="O546" i="3" s="1"/>
  <c r="I562" i="3"/>
  <c r="J562" i="3" s="1"/>
  <c r="O562" i="3" s="1"/>
  <c r="I578" i="3"/>
  <c r="J578" i="3" s="1"/>
  <c r="O578" i="3" s="1"/>
  <c r="I594" i="3"/>
  <c r="I610" i="3"/>
  <c r="J610" i="3" s="1"/>
  <c r="I626" i="3"/>
  <c r="J626" i="3" s="1"/>
  <c r="I642" i="3"/>
  <c r="I658" i="3"/>
  <c r="I674" i="3"/>
  <c r="J674" i="3" s="1"/>
  <c r="O674" i="3" s="1"/>
  <c r="I690" i="3"/>
  <c r="J690" i="3" s="1"/>
  <c r="O690" i="3" s="1"/>
  <c r="I706" i="3"/>
  <c r="J706" i="3" s="1"/>
  <c r="O706" i="3" s="1"/>
  <c r="I722" i="3"/>
  <c r="I738" i="3"/>
  <c r="J738" i="3" s="1"/>
  <c r="I754" i="3"/>
  <c r="J754" i="3" s="1"/>
  <c r="O754" i="3" s="1"/>
  <c r="I770" i="3"/>
  <c r="I786" i="3"/>
  <c r="I802" i="3"/>
  <c r="J802" i="3" s="1"/>
  <c r="O802" i="3" s="1"/>
  <c r="I818" i="3"/>
  <c r="J818" i="3" s="1"/>
  <c r="O818" i="3" s="1"/>
  <c r="I834" i="3"/>
  <c r="J834" i="3" s="1"/>
  <c r="I850" i="3"/>
  <c r="J850" i="3" s="1"/>
  <c r="I314" i="3"/>
  <c r="J314" i="3" s="1"/>
  <c r="O314" i="3" s="1"/>
  <c r="I346" i="3"/>
  <c r="J346" i="3" s="1"/>
  <c r="O346" i="3" s="1"/>
  <c r="I410" i="3"/>
  <c r="I442" i="3"/>
  <c r="I490" i="3"/>
  <c r="J490" i="3" s="1"/>
  <c r="O490" i="3" s="1"/>
  <c r="I538" i="3"/>
  <c r="J538" i="3" s="1"/>
  <c r="I586" i="3"/>
  <c r="J586" i="3" s="1"/>
  <c r="I634" i="3"/>
  <c r="J634" i="3" s="1"/>
  <c r="O634" i="3" s="1"/>
  <c r="I698" i="3"/>
  <c r="J698" i="3" s="1"/>
  <c r="I762" i="3"/>
  <c r="J762" i="3" s="1"/>
  <c r="I810" i="3"/>
  <c r="I842" i="3"/>
  <c r="I63" i="3"/>
  <c r="J63" i="3" s="1"/>
  <c r="I127" i="3"/>
  <c r="J127" i="3" s="1"/>
  <c r="O127" i="3" s="1"/>
  <c r="I191" i="3"/>
  <c r="I255" i="3"/>
  <c r="I310" i="3"/>
  <c r="J310" i="3" s="1"/>
  <c r="I326" i="3"/>
  <c r="J326" i="3" s="1"/>
  <c r="O326" i="3" s="1"/>
  <c r="I342" i="3"/>
  <c r="I358" i="3"/>
  <c r="I374" i="3"/>
  <c r="J374" i="3" s="1"/>
  <c r="I390" i="3"/>
  <c r="J390" i="3" s="1"/>
  <c r="I406" i="3"/>
  <c r="J406" i="3" s="1"/>
  <c r="O406" i="3" s="1"/>
  <c r="I422" i="3"/>
  <c r="I438" i="3"/>
  <c r="J438" i="3" s="1"/>
  <c r="O438" i="3" s="1"/>
  <c r="I454" i="3"/>
  <c r="J454" i="3" s="1"/>
  <c r="O454" i="3" s="1"/>
  <c r="I470" i="3"/>
  <c r="J470" i="3" s="1"/>
  <c r="I486" i="3"/>
  <c r="I502" i="3"/>
  <c r="J502" i="3" s="1"/>
  <c r="O502" i="3" s="1"/>
  <c r="I518" i="3"/>
  <c r="J518" i="3" s="1"/>
  <c r="I534" i="3"/>
  <c r="I550" i="3"/>
  <c r="I566" i="3"/>
  <c r="J566" i="3" s="1"/>
  <c r="O566" i="3" s="1"/>
  <c r="I582" i="3"/>
  <c r="J582" i="3" s="1"/>
  <c r="O582" i="3" s="1"/>
  <c r="I598" i="3"/>
  <c r="J598" i="3" s="1"/>
  <c r="I614" i="3"/>
  <c r="I630" i="3"/>
  <c r="J630" i="3" s="1"/>
  <c r="O630" i="3" s="1"/>
  <c r="I646" i="3"/>
  <c r="J646" i="3" s="1"/>
  <c r="O646" i="3" s="1"/>
  <c r="I662" i="3"/>
  <c r="I678" i="3"/>
  <c r="I694" i="3"/>
  <c r="J694" i="3" s="1"/>
  <c r="O694" i="3" s="1"/>
  <c r="I710" i="3"/>
  <c r="J710" i="3" s="1"/>
  <c r="I726" i="3"/>
  <c r="J726" i="3" s="1"/>
  <c r="O726" i="3" s="1"/>
  <c r="I742" i="3"/>
  <c r="J742" i="3" s="1"/>
  <c r="I758" i="3"/>
  <c r="J758" i="3" s="1"/>
  <c r="O758" i="3" s="1"/>
  <c r="I774" i="3"/>
  <c r="J774" i="3" s="1"/>
  <c r="O774" i="3" s="1"/>
  <c r="I790" i="3"/>
  <c r="J790" i="3" s="1"/>
  <c r="I806" i="3"/>
  <c r="I822" i="3"/>
  <c r="J822" i="3" s="1"/>
  <c r="O822" i="3" s="1"/>
  <c r="I838" i="3"/>
  <c r="J838" i="3" s="1"/>
  <c r="I854" i="3"/>
  <c r="J854" i="3" s="1"/>
  <c r="O854" i="3" s="1"/>
  <c r="I15" i="3"/>
  <c r="J15" i="3" s="1"/>
  <c r="O15" i="3" s="1"/>
  <c r="I79" i="3"/>
  <c r="J79" i="3" s="1"/>
  <c r="O79" i="3" s="1"/>
  <c r="I143" i="3"/>
  <c r="J143" i="3" s="1"/>
  <c r="O143" i="3" s="1"/>
  <c r="I207" i="3"/>
  <c r="J207" i="3" s="1"/>
  <c r="I271" i="3"/>
  <c r="I330" i="3"/>
  <c r="J330" i="3" s="1"/>
  <c r="O330" i="3" s="1"/>
  <c r="I362" i="3"/>
  <c r="J362" i="3" s="1"/>
  <c r="O362" i="3" s="1"/>
  <c r="I394" i="3"/>
  <c r="J394" i="3" s="1"/>
  <c r="O394" i="3" s="1"/>
  <c r="I426" i="3"/>
  <c r="J426" i="3" s="1"/>
  <c r="I474" i="3"/>
  <c r="J474" i="3" s="1"/>
  <c r="I522" i="3"/>
  <c r="J522" i="3" s="1"/>
  <c r="O522" i="3" s="1"/>
  <c r="I570" i="3"/>
  <c r="J570" i="3" s="1"/>
  <c r="O570" i="3" s="1"/>
  <c r="I618" i="3"/>
  <c r="J618" i="3" s="1"/>
  <c r="I650" i="3"/>
  <c r="J650" i="3" s="1"/>
  <c r="O650" i="3" s="1"/>
  <c r="I682" i="3"/>
  <c r="J682" i="3" s="1"/>
  <c r="I730" i="3"/>
  <c r="I778" i="3"/>
  <c r="I826" i="3"/>
  <c r="J826" i="3" s="1"/>
  <c r="O826" i="3" s="1"/>
  <c r="H883" i="3"/>
  <c r="O112" i="3"/>
  <c r="O535" i="3"/>
  <c r="O528" i="3"/>
  <c r="O200" i="3"/>
  <c r="O640" i="3"/>
  <c r="O149" i="3"/>
  <c r="O226" i="3"/>
  <c r="O695" i="3"/>
  <c r="O259" i="3"/>
  <c r="O60" i="3"/>
  <c r="O624" i="3"/>
  <c r="O27" i="3"/>
  <c r="O579" i="3"/>
  <c r="O55" i="3"/>
  <c r="O104" i="3"/>
  <c r="O197" i="3"/>
  <c r="O12" i="3"/>
  <c r="O39" i="3"/>
  <c r="O296" i="3"/>
  <c r="O47" i="3"/>
  <c r="O333" i="3"/>
  <c r="O723" i="3"/>
  <c r="O245" i="3"/>
  <c r="O480" i="3"/>
  <c r="O768" i="3"/>
  <c r="O156" i="3"/>
  <c r="O230" i="3"/>
  <c r="O30" i="3"/>
  <c r="O477" i="3"/>
  <c r="O391" i="3"/>
  <c r="O337" i="3"/>
  <c r="O725" i="3"/>
  <c r="O101" i="3"/>
  <c r="O675" i="3"/>
  <c r="O153" i="3"/>
  <c r="J271" i="3" l="1"/>
  <c r="O271" i="3" s="1"/>
  <c r="J806" i="3"/>
  <c r="O806" i="3" s="1"/>
  <c r="J678" i="3"/>
  <c r="O678" i="3" s="1"/>
  <c r="E676" i="5" s="1"/>
  <c r="J550" i="3"/>
  <c r="O550" i="3" s="1"/>
  <c r="E548" i="5" s="1"/>
  <c r="J422" i="3"/>
  <c r="O422" i="3" s="1"/>
  <c r="J255" i="3"/>
  <c r="O255" i="3" s="1"/>
  <c r="J722" i="3"/>
  <c r="O722" i="3" s="1"/>
  <c r="J594" i="3"/>
  <c r="O594" i="3" s="1"/>
  <c r="E592" i="5" s="1"/>
  <c r="J466" i="3"/>
  <c r="O466" i="3" s="1"/>
  <c r="J338" i="3"/>
  <c r="O338" i="3" s="1"/>
  <c r="Q338" i="3" s="1"/>
  <c r="J794" i="3"/>
  <c r="O794" i="3" s="1"/>
  <c r="J378" i="3"/>
  <c r="O378" i="3" s="1"/>
  <c r="E376" i="5" s="1"/>
  <c r="J734" i="3"/>
  <c r="O734" i="3" s="1"/>
  <c r="J606" i="3"/>
  <c r="O606" i="3" s="1"/>
  <c r="Q606" i="3" s="1"/>
  <c r="J857" i="3"/>
  <c r="O857" i="3" s="1"/>
  <c r="J825" i="3"/>
  <c r="O825" i="3" s="1"/>
  <c r="Q825" i="3" s="1"/>
  <c r="J729" i="3"/>
  <c r="O729" i="3" s="1"/>
  <c r="J665" i="3"/>
  <c r="O665" i="3" s="1"/>
  <c r="J633" i="3"/>
  <c r="O633" i="3" s="1"/>
  <c r="Q633" i="3" s="1"/>
  <c r="J537" i="3"/>
  <c r="O537" i="3" s="1"/>
  <c r="Q537" i="3" s="1"/>
  <c r="J505" i="3"/>
  <c r="O505" i="3" s="1"/>
  <c r="J473" i="3"/>
  <c r="O473" i="3" s="1"/>
  <c r="J441" i="3"/>
  <c r="O441" i="3" s="1"/>
  <c r="J409" i="3"/>
  <c r="O409" i="3" s="1"/>
  <c r="Q409" i="3" s="1"/>
  <c r="J345" i="3"/>
  <c r="O345" i="3" s="1"/>
  <c r="J313" i="3"/>
  <c r="O313" i="3" s="1"/>
  <c r="J203" i="3"/>
  <c r="O203" i="3" s="1"/>
  <c r="E201" i="5" s="1"/>
  <c r="J75" i="3"/>
  <c r="O75" i="3" s="1"/>
  <c r="Q75" i="3" s="1"/>
  <c r="J844" i="3"/>
  <c r="O844" i="3" s="1"/>
  <c r="J748" i="3"/>
  <c r="O748" i="3" s="1"/>
  <c r="Q748" i="3" s="1"/>
  <c r="J652" i="3"/>
  <c r="O652" i="3" s="1"/>
  <c r="J620" i="3"/>
  <c r="O620" i="3" s="1"/>
  <c r="E618" i="5" s="1"/>
  <c r="J556" i="3"/>
  <c r="O556" i="3" s="1"/>
  <c r="J524" i="3"/>
  <c r="O524" i="3" s="1"/>
  <c r="J460" i="3"/>
  <c r="O460" i="3" s="1"/>
  <c r="J428" i="3"/>
  <c r="O428" i="3" s="1"/>
  <c r="Q428" i="3" s="1"/>
  <c r="J396" i="3"/>
  <c r="O396" i="3" s="1"/>
  <c r="J364" i="3"/>
  <c r="O364" i="3" s="1"/>
  <c r="J332" i="3"/>
  <c r="O332" i="3" s="1"/>
  <c r="E330" i="5" s="1"/>
  <c r="J279" i="3"/>
  <c r="O279" i="3" s="1"/>
  <c r="E277" i="5" s="1"/>
  <c r="J151" i="3"/>
  <c r="O151" i="3" s="1"/>
  <c r="Q151" i="3" s="1"/>
  <c r="J23" i="3"/>
  <c r="O23" i="3" s="1"/>
  <c r="Q23" i="3" s="1"/>
  <c r="J831" i="3"/>
  <c r="O831" i="3" s="1"/>
  <c r="Q831" i="3" s="1"/>
  <c r="J799" i="3"/>
  <c r="O799" i="3" s="1"/>
  <c r="E797" i="5" s="1"/>
  <c r="J735" i="3"/>
  <c r="O735" i="3" s="1"/>
  <c r="Q735" i="3" s="1"/>
  <c r="J703" i="3"/>
  <c r="O703" i="3" s="1"/>
  <c r="E701" i="5" s="1"/>
  <c r="J639" i="3"/>
  <c r="O639" i="3" s="1"/>
  <c r="J607" i="3"/>
  <c r="O607" i="3" s="1"/>
  <c r="Q607" i="3" s="1"/>
  <c r="J575" i="3"/>
  <c r="O575" i="3" s="1"/>
  <c r="Q575" i="3" s="1"/>
  <c r="J543" i="3"/>
  <c r="O543" i="3" s="1"/>
  <c r="Q543" i="3" s="1"/>
  <c r="J511" i="3"/>
  <c r="O511" i="3" s="1"/>
  <c r="J447" i="3"/>
  <c r="O447" i="3" s="1"/>
  <c r="E445" i="5" s="1"/>
  <c r="J415" i="3"/>
  <c r="O415" i="3" s="1"/>
  <c r="E413" i="5" s="1"/>
  <c r="J351" i="3"/>
  <c r="O351" i="3" s="1"/>
  <c r="E349" i="5" s="1"/>
  <c r="J227" i="3"/>
  <c r="O227" i="3" s="1"/>
  <c r="J298" i="3"/>
  <c r="O298" i="3" s="1"/>
  <c r="Q298" i="3" s="1"/>
  <c r="J266" i="3"/>
  <c r="O266" i="3" s="1"/>
  <c r="E264" i="5" s="1"/>
  <c r="J234" i="3"/>
  <c r="O234" i="3" s="1"/>
  <c r="E232" i="5" s="1"/>
  <c r="J170" i="3"/>
  <c r="O170" i="3" s="1"/>
  <c r="Q170" i="3" s="1"/>
  <c r="J106" i="3"/>
  <c r="O106" i="3" s="1"/>
  <c r="J74" i="3"/>
  <c r="O74" i="3" s="1"/>
  <c r="J42" i="3"/>
  <c r="O42" i="3" s="1"/>
  <c r="E40" i="5" s="1"/>
  <c r="J10" i="3"/>
  <c r="O10" i="3" s="1"/>
  <c r="J285" i="3"/>
  <c r="O285" i="3" s="1"/>
  <c r="Q285" i="3" s="1"/>
  <c r="J253" i="3"/>
  <c r="O253" i="3" s="1"/>
  <c r="Q253" i="3" s="1"/>
  <c r="J221" i="3"/>
  <c r="O221" i="3" s="1"/>
  <c r="Q221" i="3" s="1"/>
  <c r="J189" i="3"/>
  <c r="O189" i="3" s="1"/>
  <c r="J157" i="3"/>
  <c r="O157" i="3" s="1"/>
  <c r="J125" i="3"/>
  <c r="O125" i="3" s="1"/>
  <c r="J61" i="3"/>
  <c r="O61" i="3" s="1"/>
  <c r="J29" i="3"/>
  <c r="O29" i="3" s="1"/>
  <c r="E27" i="5" s="1"/>
  <c r="J292" i="3"/>
  <c r="O292" i="3" s="1"/>
  <c r="E290" i="5" s="1"/>
  <c r="J260" i="3"/>
  <c r="O260" i="3" s="1"/>
  <c r="E258" i="5" s="1"/>
  <c r="J228" i="3"/>
  <c r="O228" i="3" s="1"/>
  <c r="Q228" i="3" s="1"/>
  <c r="J196" i="3"/>
  <c r="O196" i="3" s="1"/>
  <c r="Q196" i="3" s="1"/>
  <c r="J132" i="3"/>
  <c r="O132" i="3" s="1"/>
  <c r="Q132" i="3" s="1"/>
  <c r="J100" i="3"/>
  <c r="O100" i="3" s="1"/>
  <c r="J36" i="3"/>
  <c r="O36" i="3" s="1"/>
  <c r="J662" i="3"/>
  <c r="O662" i="3" s="1"/>
  <c r="J534" i="3"/>
  <c r="O534" i="3" s="1"/>
  <c r="E532" i="5" s="1"/>
  <c r="J191" i="3"/>
  <c r="O191" i="3" s="1"/>
  <c r="E189" i="5" s="1"/>
  <c r="J450" i="3"/>
  <c r="O450" i="3" s="1"/>
  <c r="Q450" i="3" s="1"/>
  <c r="J718" i="3"/>
  <c r="O718" i="3" s="1"/>
  <c r="E716" i="5" s="1"/>
  <c r="J334" i="3"/>
  <c r="O334" i="3" s="1"/>
  <c r="Q334" i="3" s="1"/>
  <c r="J853" i="3"/>
  <c r="O853" i="3" s="1"/>
  <c r="J693" i="3"/>
  <c r="O693" i="3" s="1"/>
  <c r="Q693" i="3" s="1"/>
  <c r="J597" i="3"/>
  <c r="O597" i="3" s="1"/>
  <c r="J565" i="3"/>
  <c r="O565" i="3" s="1"/>
  <c r="E563" i="5" s="1"/>
  <c r="J533" i="3"/>
  <c r="O533" i="3" s="1"/>
  <c r="E531" i="5" s="1"/>
  <c r="J341" i="3"/>
  <c r="O341" i="3" s="1"/>
  <c r="Q341" i="3" s="1"/>
  <c r="J59" i="3"/>
  <c r="O59" i="3" s="1"/>
  <c r="Q59" i="3" s="1"/>
  <c r="J648" i="3"/>
  <c r="O648" i="3" s="1"/>
  <c r="E646" i="5" s="1"/>
  <c r="J616" i="3"/>
  <c r="O616" i="3" s="1"/>
  <c r="J424" i="3"/>
  <c r="O424" i="3" s="1"/>
  <c r="J392" i="3"/>
  <c r="O392" i="3" s="1"/>
  <c r="J7" i="3"/>
  <c r="O7" i="3" s="1"/>
  <c r="E5" i="5" s="1"/>
  <c r="J795" i="3"/>
  <c r="O795" i="3" s="1"/>
  <c r="Q795" i="3" s="1"/>
  <c r="J571" i="3"/>
  <c r="O571" i="3" s="1"/>
  <c r="E569" i="5" s="1"/>
  <c r="J539" i="3"/>
  <c r="O539" i="3" s="1"/>
  <c r="J347" i="3"/>
  <c r="O347" i="3" s="1"/>
  <c r="Q347" i="3" s="1"/>
  <c r="J262" i="3"/>
  <c r="O262" i="3" s="1"/>
  <c r="Q262" i="3" s="1"/>
  <c r="J134" i="3"/>
  <c r="O134" i="3" s="1"/>
  <c r="Q134" i="3" s="1"/>
  <c r="J38" i="3"/>
  <c r="O38" i="3" s="1"/>
  <c r="J89" i="3"/>
  <c r="O89" i="3" s="1"/>
  <c r="Q89" i="3" s="1"/>
  <c r="J778" i="3"/>
  <c r="O778" i="3" s="1"/>
  <c r="J614" i="3"/>
  <c r="O614" i="3" s="1"/>
  <c r="Q614" i="3" s="1"/>
  <c r="J486" i="3"/>
  <c r="O486" i="3" s="1"/>
  <c r="J358" i="3"/>
  <c r="O358" i="3" s="1"/>
  <c r="Q358" i="3" s="1"/>
  <c r="J842" i="3"/>
  <c r="O842" i="3" s="1"/>
  <c r="Q842" i="3" s="1"/>
  <c r="J442" i="3"/>
  <c r="O442" i="3" s="1"/>
  <c r="E440" i="5" s="1"/>
  <c r="J786" i="3"/>
  <c r="O786" i="3" s="1"/>
  <c r="J658" i="3"/>
  <c r="O658" i="3" s="1"/>
  <c r="J530" i="3"/>
  <c r="O530" i="3" s="1"/>
  <c r="J175" i="3"/>
  <c r="O175" i="3" s="1"/>
  <c r="J602" i="3"/>
  <c r="O602" i="3" s="1"/>
  <c r="J798" i="3"/>
  <c r="O798" i="3" s="1"/>
  <c r="Q798" i="3" s="1"/>
  <c r="J670" i="3"/>
  <c r="O670" i="3" s="1"/>
  <c r="Q670" i="3" s="1"/>
  <c r="J542" i="3"/>
  <c r="O542" i="3" s="1"/>
  <c r="Q542" i="3" s="1"/>
  <c r="J841" i="3"/>
  <c r="O841" i="3" s="1"/>
  <c r="J809" i="3"/>
  <c r="O809" i="3" s="1"/>
  <c r="E807" i="5" s="1"/>
  <c r="J777" i="3"/>
  <c r="O777" i="3" s="1"/>
  <c r="J713" i="3"/>
  <c r="O713" i="3" s="1"/>
  <c r="J649" i="3"/>
  <c r="O649" i="3" s="1"/>
  <c r="J617" i="3"/>
  <c r="O617" i="3" s="1"/>
  <c r="Q617" i="3" s="1"/>
  <c r="J585" i="3"/>
  <c r="O585" i="3" s="1"/>
  <c r="Q585" i="3" s="1"/>
  <c r="J553" i="3"/>
  <c r="O553" i="3" s="1"/>
  <c r="Q553" i="3" s="1"/>
  <c r="J521" i="3"/>
  <c r="O521" i="3" s="1"/>
  <c r="J489" i="3"/>
  <c r="O489" i="3" s="1"/>
  <c r="Q489" i="3" s="1"/>
  <c r="J457" i="3"/>
  <c r="O457" i="3" s="1"/>
  <c r="E455" i="5" s="1"/>
  <c r="J425" i="3"/>
  <c r="O425" i="3" s="1"/>
  <c r="J393" i="3"/>
  <c r="O393" i="3" s="1"/>
  <c r="J361" i="3"/>
  <c r="O361" i="3" s="1"/>
  <c r="Q361" i="3" s="1"/>
  <c r="J267" i="3"/>
  <c r="O267" i="3" s="1"/>
  <c r="J139" i="3"/>
  <c r="O139" i="3" s="1"/>
  <c r="Q139" i="3" s="1"/>
  <c r="J11" i="3"/>
  <c r="O11" i="3" s="1"/>
  <c r="Q11" i="3" s="1"/>
  <c r="J828" i="3"/>
  <c r="O828" i="3" s="1"/>
  <c r="Q828" i="3" s="1"/>
  <c r="J796" i="3"/>
  <c r="O796" i="3" s="1"/>
  <c r="E794" i="5" s="1"/>
  <c r="J764" i="3"/>
  <c r="O764" i="3" s="1"/>
  <c r="Q764" i="3" s="1"/>
  <c r="J636" i="3"/>
  <c r="O636" i="3" s="1"/>
  <c r="J572" i="3"/>
  <c r="O572" i="3" s="1"/>
  <c r="J540" i="3"/>
  <c r="O540" i="3" s="1"/>
  <c r="Q540" i="3" s="1"/>
  <c r="J508" i="3"/>
  <c r="O508" i="3" s="1"/>
  <c r="E506" i="5" s="1"/>
  <c r="J412" i="3"/>
  <c r="O412" i="3" s="1"/>
  <c r="Q412" i="3" s="1"/>
  <c r="J348" i="3"/>
  <c r="O348" i="3" s="1"/>
  <c r="Q348" i="3" s="1"/>
  <c r="J316" i="3"/>
  <c r="O316" i="3" s="1"/>
  <c r="J215" i="3"/>
  <c r="O215" i="3" s="1"/>
  <c r="E213" i="5" s="1"/>
  <c r="J87" i="3"/>
  <c r="O87" i="3" s="1"/>
  <c r="J815" i="3"/>
  <c r="O815" i="3" s="1"/>
  <c r="J783" i="3"/>
  <c r="O783" i="3" s="1"/>
  <c r="J719" i="3"/>
  <c r="O719" i="3" s="1"/>
  <c r="E717" i="5" s="1"/>
  <c r="J687" i="3"/>
  <c r="O687" i="3" s="1"/>
  <c r="E685" i="5" s="1"/>
  <c r="J655" i="3"/>
  <c r="O655" i="3" s="1"/>
  <c r="Q655" i="3" s="1"/>
  <c r="J623" i="3"/>
  <c r="O623" i="3" s="1"/>
  <c r="Q623" i="3" s="1"/>
  <c r="J591" i="3"/>
  <c r="O591" i="3" s="1"/>
  <c r="E589" i="5" s="1"/>
  <c r="J559" i="3"/>
  <c r="O559" i="3" s="1"/>
  <c r="Q559" i="3" s="1"/>
  <c r="J527" i="3"/>
  <c r="O527" i="3" s="1"/>
  <c r="J495" i="3"/>
  <c r="O495" i="3" s="1"/>
  <c r="J463" i="3"/>
  <c r="O463" i="3" s="1"/>
  <c r="Q463" i="3" s="1"/>
  <c r="J431" i="3"/>
  <c r="O431" i="3" s="1"/>
  <c r="J399" i="3"/>
  <c r="O399" i="3" s="1"/>
  <c r="Q399" i="3" s="1"/>
  <c r="J367" i="3"/>
  <c r="O367" i="3" s="1"/>
  <c r="Q367" i="3" s="1"/>
  <c r="J335" i="3"/>
  <c r="O335" i="3" s="1"/>
  <c r="E333" i="5" s="1"/>
  <c r="J291" i="3"/>
  <c r="O291" i="3" s="1"/>
  <c r="J163" i="3"/>
  <c r="O163" i="3" s="1"/>
  <c r="J35" i="3"/>
  <c r="O35" i="3" s="1"/>
  <c r="J282" i="3"/>
  <c r="O282" i="3" s="1"/>
  <c r="E280" i="5" s="1"/>
  <c r="J250" i="3"/>
  <c r="O250" i="3" s="1"/>
  <c r="J218" i="3"/>
  <c r="O218" i="3" s="1"/>
  <c r="Q218" i="3" s="1"/>
  <c r="J186" i="3"/>
  <c r="O186" i="3" s="1"/>
  <c r="Q186" i="3" s="1"/>
  <c r="J154" i="3"/>
  <c r="O154" i="3" s="1"/>
  <c r="E152" i="5" s="1"/>
  <c r="J58" i="3"/>
  <c r="O58" i="3" s="1"/>
  <c r="J26" i="3"/>
  <c r="O26" i="3" s="1"/>
  <c r="Q26" i="3" s="1"/>
  <c r="J237" i="3"/>
  <c r="O237" i="3" s="1"/>
  <c r="J173" i="3"/>
  <c r="O173" i="3" s="1"/>
  <c r="J141" i="3"/>
  <c r="O141" i="3" s="1"/>
  <c r="J77" i="3"/>
  <c r="O77" i="3" s="1"/>
  <c r="Q77" i="3" s="1"/>
  <c r="J45" i="3"/>
  <c r="O45" i="3" s="1"/>
  <c r="E43" i="5" s="1"/>
  <c r="J13" i="3"/>
  <c r="O13" i="3" s="1"/>
  <c r="E11" i="5" s="1"/>
  <c r="J276" i="3"/>
  <c r="O276" i="3" s="1"/>
  <c r="J244" i="3"/>
  <c r="O244" i="3" s="1"/>
  <c r="E242" i="5" s="1"/>
  <c r="J212" i="3"/>
  <c r="O212" i="3" s="1"/>
  <c r="Q212" i="3" s="1"/>
  <c r="J148" i="3"/>
  <c r="O148" i="3" s="1"/>
  <c r="E146" i="5" s="1"/>
  <c r="J116" i="3"/>
  <c r="O116" i="3" s="1"/>
  <c r="J84" i="3"/>
  <c r="O84" i="3" s="1"/>
  <c r="E82" i="5" s="1"/>
  <c r="J52" i="3"/>
  <c r="O52" i="3" s="1"/>
  <c r="J20" i="3"/>
  <c r="O20" i="3" s="1"/>
  <c r="Q20" i="3" s="1"/>
  <c r="J730" i="3"/>
  <c r="O730" i="3" s="1"/>
  <c r="J342" i="3"/>
  <c r="O342" i="3" s="1"/>
  <c r="E340" i="5" s="1"/>
  <c r="J810" i="3"/>
  <c r="O810" i="3" s="1"/>
  <c r="Q810" i="3" s="1"/>
  <c r="J410" i="3"/>
  <c r="O410" i="3" s="1"/>
  <c r="E408" i="5" s="1"/>
  <c r="J770" i="3"/>
  <c r="O770" i="3" s="1"/>
  <c r="J642" i="3"/>
  <c r="O642" i="3" s="1"/>
  <c r="J386" i="3"/>
  <c r="O386" i="3" s="1"/>
  <c r="Q386" i="3" s="1"/>
  <c r="J554" i="3"/>
  <c r="O554" i="3" s="1"/>
  <c r="E552" i="5" s="1"/>
  <c r="J741" i="3"/>
  <c r="O741" i="3" s="1"/>
  <c r="Q741" i="3" s="1"/>
  <c r="J645" i="3"/>
  <c r="O645" i="3" s="1"/>
  <c r="Q645" i="3" s="1"/>
  <c r="J581" i="3"/>
  <c r="O581" i="3" s="1"/>
  <c r="E579" i="5" s="1"/>
  <c r="J549" i="3"/>
  <c r="O549" i="3" s="1"/>
  <c r="E547" i="5" s="1"/>
  <c r="J485" i="3"/>
  <c r="O485" i="3" s="1"/>
  <c r="Q485" i="3" s="1"/>
  <c r="J251" i="3"/>
  <c r="O251" i="3" s="1"/>
  <c r="Q251" i="3" s="1"/>
  <c r="J856" i="3"/>
  <c r="O856" i="3" s="1"/>
  <c r="Q856" i="3" s="1"/>
  <c r="J824" i="3"/>
  <c r="O824" i="3" s="1"/>
  <c r="Q824" i="3" s="1"/>
  <c r="J792" i="3"/>
  <c r="O792" i="3" s="1"/>
  <c r="J664" i="3"/>
  <c r="O664" i="3" s="1"/>
  <c r="J472" i="3"/>
  <c r="O472" i="3" s="1"/>
  <c r="Q472" i="3" s="1"/>
  <c r="J440" i="3"/>
  <c r="O440" i="3" s="1"/>
  <c r="Q440" i="3" s="1"/>
  <c r="J376" i="3"/>
  <c r="O376" i="3" s="1"/>
  <c r="Q376" i="3" s="1"/>
  <c r="J344" i="3"/>
  <c r="O344" i="3" s="1"/>
  <c r="Q344" i="3" s="1"/>
  <c r="J71" i="3"/>
  <c r="O71" i="3" s="1"/>
  <c r="E69" i="5" s="1"/>
  <c r="J779" i="3"/>
  <c r="O779" i="3" s="1"/>
  <c r="Q779" i="3" s="1"/>
  <c r="J747" i="3"/>
  <c r="O747" i="3" s="1"/>
  <c r="Q747" i="3" s="1"/>
  <c r="J715" i="3"/>
  <c r="O715" i="3" s="1"/>
  <c r="E713" i="5" s="1"/>
  <c r="J651" i="3"/>
  <c r="O651" i="3" s="1"/>
  <c r="J491" i="3"/>
  <c r="O491" i="3" s="1"/>
  <c r="E489" i="5" s="1"/>
  <c r="J363" i="3"/>
  <c r="O363" i="3" s="1"/>
  <c r="J275" i="3"/>
  <c r="O275" i="3" s="1"/>
  <c r="J19" i="3"/>
  <c r="O19" i="3" s="1"/>
  <c r="Q19" i="3" s="1"/>
  <c r="J214" i="3"/>
  <c r="O214" i="3" s="1"/>
  <c r="Q214" i="3" s="1"/>
  <c r="J118" i="3"/>
  <c r="O118" i="3" s="1"/>
  <c r="Q118" i="3" s="1"/>
  <c r="O598" i="3"/>
  <c r="Q598" i="3" s="1"/>
  <c r="O159" i="3"/>
  <c r="Q159" i="3" s="1"/>
  <c r="O837" i="3"/>
  <c r="O821" i="3"/>
  <c r="Q821" i="3" s="1"/>
  <c r="O709" i="3"/>
  <c r="O677" i="3"/>
  <c r="Q677" i="3" s="1"/>
  <c r="O661" i="3"/>
  <c r="O389" i="3"/>
  <c r="Q389" i="3" s="1"/>
  <c r="O373" i="3"/>
  <c r="Q373" i="3" s="1"/>
  <c r="O308" i="3"/>
  <c r="E306" i="5" s="1"/>
  <c r="G306" i="5" s="1"/>
  <c r="H306" i="5" s="1"/>
  <c r="O187" i="3"/>
  <c r="Q187" i="3" s="1"/>
  <c r="O123" i="3"/>
  <c r="E121" i="5" s="1"/>
  <c r="G121" i="5" s="1"/>
  <c r="H121" i="5" s="1"/>
  <c r="O760" i="3"/>
  <c r="Q760" i="3" s="1"/>
  <c r="O584" i="3"/>
  <c r="E582" i="5" s="1"/>
  <c r="O827" i="3"/>
  <c r="O683" i="3"/>
  <c r="O635" i="3"/>
  <c r="E633" i="5" s="1"/>
  <c r="G633" i="5" s="1"/>
  <c r="H633" i="5" s="1"/>
  <c r="O587" i="3"/>
  <c r="E585" i="5" s="1"/>
  <c r="G585" i="5" s="1"/>
  <c r="H585" i="5" s="1"/>
  <c r="O443" i="3"/>
  <c r="Q443" i="3" s="1"/>
  <c r="O198" i="3"/>
  <c r="E196" i="5" s="1"/>
  <c r="G196" i="5" s="1"/>
  <c r="H196" i="5" s="1"/>
  <c r="O6" i="3"/>
  <c r="O265" i="3"/>
  <c r="Q265" i="3" s="1"/>
  <c r="O201" i="3"/>
  <c r="E199" i="5" s="1"/>
  <c r="G199" i="5" s="1"/>
  <c r="H199" i="5" s="1"/>
  <c r="O41" i="3"/>
  <c r="Q41" i="3" s="1"/>
  <c r="O208" i="3"/>
  <c r="O64" i="3"/>
  <c r="E62" i="5" s="1"/>
  <c r="G62" i="5" s="1"/>
  <c r="H62" i="5" s="1"/>
  <c r="O739" i="3"/>
  <c r="O759" i="3"/>
  <c r="Q759" i="3" s="1"/>
  <c r="O679" i="3"/>
  <c r="E677" i="5" s="1"/>
  <c r="G677" i="5" s="1"/>
  <c r="H677" i="5" s="1"/>
  <c r="O366" i="3"/>
  <c r="Q366" i="3" s="1"/>
  <c r="O240" i="3"/>
  <c r="Q240" i="3" s="1"/>
  <c r="O161" i="3"/>
  <c r="O507" i="3"/>
  <c r="Q507" i="3" s="1"/>
  <c r="O51" i="3"/>
  <c r="Q51" i="3" s="1"/>
  <c r="O310" i="3"/>
  <c r="O204" i="3"/>
  <c r="O673" i="3"/>
  <c r="O377" i="3"/>
  <c r="Q377" i="3" s="1"/>
  <c r="O668" i="3"/>
  <c r="Q668" i="3" s="1"/>
  <c r="O95" i="3"/>
  <c r="E93" i="5" s="1"/>
  <c r="G93" i="5" s="1"/>
  <c r="H93" i="5" s="1"/>
  <c r="O520" i="3"/>
  <c r="Q520" i="3" s="1"/>
  <c r="O365" i="3"/>
  <c r="Q365" i="3" s="1"/>
  <c r="O720" i="3"/>
  <c r="E718" i="5" s="1"/>
  <c r="G718" i="5" s="1"/>
  <c r="H718" i="5" s="1"/>
  <c r="O293" i="3"/>
  <c r="Q293" i="3" s="1"/>
  <c r="O193" i="3"/>
  <c r="O121" i="3"/>
  <c r="Q121" i="3" s="1"/>
  <c r="O669" i="3"/>
  <c r="E667" i="5" s="1"/>
  <c r="G667" i="5" s="1"/>
  <c r="H667" i="5" s="1"/>
  <c r="O568" i="3"/>
  <c r="E566" i="5" s="1"/>
  <c r="G566" i="5" s="1"/>
  <c r="H566" i="5" s="1"/>
  <c r="O369" i="3"/>
  <c r="E367" i="5" s="1"/>
  <c r="G367" i="5" s="1"/>
  <c r="H367" i="5" s="1"/>
  <c r="O851" i="3"/>
  <c r="E849" i="5" s="1"/>
  <c r="O775" i="3"/>
  <c r="E773" i="5" s="1"/>
  <c r="G773" i="5" s="1"/>
  <c r="H773" i="5" s="1"/>
  <c r="O195" i="3"/>
  <c r="E193" i="5" s="1"/>
  <c r="G193" i="5" s="1"/>
  <c r="H193" i="5" s="1"/>
  <c r="O432" i="3"/>
  <c r="Q432" i="3" s="1"/>
  <c r="O24" i="3"/>
  <c r="O311" i="3"/>
  <c r="O413" i="3"/>
  <c r="O710" i="3"/>
  <c r="E708" i="5" s="1"/>
  <c r="G708" i="5" s="1"/>
  <c r="H708" i="5" s="1"/>
  <c r="O682" i="3"/>
  <c r="E680" i="5" s="1"/>
  <c r="G680" i="5" s="1"/>
  <c r="H680" i="5" s="1"/>
  <c r="O618" i="3"/>
  <c r="Q618" i="3" s="1"/>
  <c r="O426" i="3"/>
  <c r="O742" i="3"/>
  <c r="Q742" i="3" s="1"/>
  <c r="O850" i="3"/>
  <c r="Q850" i="3" s="1"/>
  <c r="O402" i="3"/>
  <c r="Q402" i="3" s="1"/>
  <c r="O478" i="3"/>
  <c r="E476" i="5" s="1"/>
  <c r="G476" i="5" s="1"/>
  <c r="H476" i="5" s="1"/>
  <c r="O414" i="3"/>
  <c r="O223" i="3"/>
  <c r="Q223" i="3" s="1"/>
  <c r="O793" i="3"/>
  <c r="Q793" i="3" s="1"/>
  <c r="O761" i="3"/>
  <c r="Q761" i="3" s="1"/>
  <c r="O745" i="3"/>
  <c r="Q745" i="3" s="1"/>
  <c r="O697" i="3"/>
  <c r="E695" i="5" s="1"/>
  <c r="G695" i="5" s="1"/>
  <c r="H695" i="5" s="1"/>
  <c r="O681" i="3"/>
  <c r="E679" i="5" s="1"/>
  <c r="G679" i="5" s="1"/>
  <c r="H679" i="5" s="1"/>
  <c r="O601" i="3"/>
  <c r="E599" i="5" s="1"/>
  <c r="G599" i="5" s="1"/>
  <c r="H599" i="5" s="1"/>
  <c r="O569" i="3"/>
  <c r="Q569" i="3" s="1"/>
  <c r="O329" i="3"/>
  <c r="O812" i="3"/>
  <c r="O780" i="3"/>
  <c r="Q780" i="3" s="1"/>
  <c r="O732" i="3"/>
  <c r="E730" i="5" s="1"/>
  <c r="G730" i="5" s="1"/>
  <c r="H730" i="5" s="1"/>
  <c r="O716" i="3"/>
  <c r="Q716" i="3" s="1"/>
  <c r="O700" i="3"/>
  <c r="Q700" i="3" s="1"/>
  <c r="O684" i="3"/>
  <c r="Q684" i="3" s="1"/>
  <c r="O604" i="3"/>
  <c r="E602" i="5" s="1"/>
  <c r="G602" i="5" s="1"/>
  <c r="H602" i="5" s="1"/>
  <c r="O588" i="3"/>
  <c r="Q588" i="3" s="1"/>
  <c r="O492" i="3"/>
  <c r="Q492" i="3" s="1"/>
  <c r="O476" i="3"/>
  <c r="O444" i="3"/>
  <c r="O380" i="3"/>
  <c r="E378" i="5" s="1"/>
  <c r="G378" i="5" s="1"/>
  <c r="H378" i="5" s="1"/>
  <c r="O847" i="3"/>
  <c r="Q847" i="3" s="1"/>
  <c r="O751" i="3"/>
  <c r="E749" i="5" s="1"/>
  <c r="G749" i="5" s="1"/>
  <c r="H749" i="5" s="1"/>
  <c r="O671" i="3"/>
  <c r="Q671" i="3" s="1"/>
  <c r="O479" i="3"/>
  <c r="E477" i="5" s="1"/>
  <c r="O383" i="3"/>
  <c r="Q383" i="3" s="1"/>
  <c r="O99" i="3"/>
  <c r="E97" i="5" s="1"/>
  <c r="G97" i="5" s="1"/>
  <c r="H97" i="5" s="1"/>
  <c r="O202" i="3"/>
  <c r="Q202" i="3" s="1"/>
  <c r="O138" i="3"/>
  <c r="O122" i="3"/>
  <c r="E120" i="5" s="1"/>
  <c r="G120" i="5" s="1"/>
  <c r="H120" i="5" s="1"/>
  <c r="O90" i="3"/>
  <c r="E88" i="5" s="1"/>
  <c r="G88" i="5" s="1"/>
  <c r="H88" i="5" s="1"/>
  <c r="O301" i="3"/>
  <c r="O269" i="3"/>
  <c r="Q269" i="3" s="1"/>
  <c r="O205" i="3"/>
  <c r="E203" i="5" s="1"/>
  <c r="G203" i="5" s="1"/>
  <c r="H203" i="5" s="1"/>
  <c r="O93" i="3"/>
  <c r="E91" i="5" s="1"/>
  <c r="G91" i="5" s="1"/>
  <c r="H91" i="5" s="1"/>
  <c r="O180" i="3"/>
  <c r="Q180" i="3" s="1"/>
  <c r="O164" i="3"/>
  <c r="E162" i="5" s="1"/>
  <c r="O117" i="3"/>
  <c r="Q117" i="3" s="1"/>
  <c r="O470" i="3"/>
  <c r="O289" i="3"/>
  <c r="Q289" i="3" s="1"/>
  <c r="O176" i="3"/>
  <c r="O749" i="3"/>
  <c r="O488" i="3"/>
  <c r="E486" i="5" s="1"/>
  <c r="G486" i="5" s="1"/>
  <c r="H486" i="5" s="1"/>
  <c r="O374" i="3"/>
  <c r="Q374" i="3" s="1"/>
  <c r="O632" i="3"/>
  <c r="Q632" i="3" s="1"/>
  <c r="O216" i="3"/>
  <c r="E214" i="5" s="1"/>
  <c r="G214" i="5" s="1"/>
  <c r="H214" i="5" s="1"/>
  <c r="O603" i="3"/>
  <c r="Q603" i="3" s="1"/>
  <c r="O70" i="3"/>
  <c r="Q70" i="3" s="1"/>
  <c r="O704" i="3"/>
  <c r="Q704" i="3" s="1"/>
  <c r="O312" i="3"/>
  <c r="E310" i="5" s="1"/>
  <c r="G310" i="5" s="1"/>
  <c r="H310" i="5" s="1"/>
  <c r="O207" i="3"/>
  <c r="Q207" i="3" s="1"/>
  <c r="O814" i="3"/>
  <c r="O834" i="3"/>
  <c r="E832" i="5" s="1"/>
  <c r="O111" i="3"/>
  <c r="Q111" i="3" s="1"/>
  <c r="O654" i="3"/>
  <c r="Q654" i="3" s="1"/>
  <c r="O757" i="3"/>
  <c r="E755" i="5" s="1"/>
  <c r="G755" i="5" s="1"/>
  <c r="H755" i="5" s="1"/>
  <c r="O744" i="3"/>
  <c r="Q744" i="3" s="1"/>
  <c r="O456" i="3"/>
  <c r="E454" i="5" s="1"/>
  <c r="G454" i="5" s="1"/>
  <c r="H454" i="5" s="1"/>
  <c r="O385" i="3"/>
  <c r="Q385" i="3" s="1"/>
  <c r="O102" i="3"/>
  <c r="E100" i="5" s="1"/>
  <c r="G100" i="5" s="1"/>
  <c r="H100" i="5" s="1"/>
  <c r="O474" i="3"/>
  <c r="E472" i="5" s="1"/>
  <c r="O518" i="3"/>
  <c r="Q518" i="3" s="1"/>
  <c r="O9" i="3"/>
  <c r="O252" i="3"/>
  <c r="Q252" i="3" s="1"/>
  <c r="O728" i="3"/>
  <c r="Q728" i="3" s="1"/>
  <c r="O789" i="3"/>
  <c r="E787" i="5" s="1"/>
  <c r="G787" i="5" s="1"/>
  <c r="H787" i="5" s="1"/>
  <c r="O526" i="3"/>
  <c r="Q526" i="3" s="1"/>
  <c r="O773" i="3"/>
  <c r="Q773" i="3" s="1"/>
  <c r="O194" i="3"/>
  <c r="E192" i="5" s="1"/>
  <c r="G192" i="5" s="1"/>
  <c r="H192" i="5" s="1"/>
  <c r="O343" i="3"/>
  <c r="O567" i="3"/>
  <c r="E565" i="5" s="1"/>
  <c r="G565" i="5" s="1"/>
  <c r="H565" i="5" s="1"/>
  <c r="O829" i="3"/>
  <c r="O286" i="3"/>
  <c r="E284" i="5" s="1"/>
  <c r="O689" i="3"/>
  <c r="O483" i="3"/>
  <c r="Q483" i="3" s="1"/>
  <c r="O243" i="3"/>
  <c r="Q243" i="3" s="1"/>
  <c r="O736" i="3"/>
  <c r="E734" i="5" s="1"/>
  <c r="G734" i="5" s="1"/>
  <c r="H734" i="5" s="1"/>
  <c r="O417" i="3"/>
  <c r="Q417" i="3" s="1"/>
  <c r="O306" i="3"/>
  <c r="Q306" i="3" s="1"/>
  <c r="O172" i="3"/>
  <c r="O63" i="3"/>
  <c r="Q63" i="3" s="1"/>
  <c r="O305" i="3"/>
  <c r="Q305" i="3" s="1"/>
  <c r="O688" i="3"/>
  <c r="Q688" i="3" s="1"/>
  <c r="O593" i="3"/>
  <c r="E591" i="5" s="1"/>
  <c r="G591" i="5" s="1"/>
  <c r="H591" i="5" s="1"/>
  <c r="O583" i="3"/>
  <c r="E581" i="5" s="1"/>
  <c r="O461" i="3"/>
  <c r="E459" i="5" s="1"/>
  <c r="G459" i="5" s="1"/>
  <c r="H459" i="5" s="1"/>
  <c r="O247" i="3"/>
  <c r="E245" i="5" s="1"/>
  <c r="G245" i="5" s="1"/>
  <c r="H245" i="5" s="1"/>
  <c r="O435" i="3"/>
  <c r="Q435" i="3" s="1"/>
  <c r="O320" i="3"/>
  <c r="Q320" i="3" s="1"/>
  <c r="O698" i="3"/>
  <c r="O155" i="3"/>
  <c r="E153" i="5" s="1"/>
  <c r="O283" i="3"/>
  <c r="O145" i="3"/>
  <c r="Q145" i="3" s="1"/>
  <c r="O625" i="3"/>
  <c r="Q625" i="3" s="1"/>
  <c r="O577" i="3"/>
  <c r="Q577" i="3" s="1"/>
  <c r="O820" i="3"/>
  <c r="Q820" i="3" s="1"/>
  <c r="O557" i="3"/>
  <c r="E555" i="5" s="1"/>
  <c r="O481" i="3"/>
  <c r="E479" i="5" s="1"/>
  <c r="G479" i="5" s="1"/>
  <c r="H479" i="5" s="1"/>
  <c r="O817" i="3"/>
  <c r="O762" i="3"/>
  <c r="O135" i="3"/>
  <c r="Q135" i="3" s="1"/>
  <c r="O107" i="3"/>
  <c r="Q107" i="3" s="1"/>
  <c r="O405" i="3"/>
  <c r="E403" i="5" s="1"/>
  <c r="G403" i="5" s="1"/>
  <c r="H403" i="5" s="1"/>
  <c r="O144" i="3"/>
  <c r="Q144" i="3" s="1"/>
  <c r="O538" i="3"/>
  <c r="Q538" i="3" s="1"/>
  <c r="O319" i="3"/>
  <c r="E317" i="5" s="1"/>
  <c r="G317" i="5" s="1"/>
  <c r="H317" i="5" s="1"/>
  <c r="O349" i="3"/>
  <c r="Q349" i="3" s="1"/>
  <c r="O576" i="3"/>
  <c r="Q576" i="3" s="1"/>
  <c r="O611" i="3"/>
  <c r="E609" i="5" s="1"/>
  <c r="G609" i="5" s="1"/>
  <c r="H609" i="5" s="1"/>
  <c r="O8" i="3"/>
  <c r="Q8" i="3" s="1"/>
  <c r="O600" i="3"/>
  <c r="Q600" i="3" s="1"/>
  <c r="O531" i="3"/>
  <c r="Q531" i="3" s="1"/>
  <c r="O328" i="3"/>
  <c r="Q328" i="3" s="1"/>
  <c r="O832" i="3"/>
  <c r="E830" i="5" s="1"/>
  <c r="G830" i="5" s="1"/>
  <c r="H830" i="5" s="1"/>
  <c r="O5" i="3"/>
  <c r="O48" i="3"/>
  <c r="E46" i="5" s="1"/>
  <c r="G46" i="5" s="1"/>
  <c r="H46" i="5" s="1"/>
  <c r="O183" i="3"/>
  <c r="Q183" i="3" s="1"/>
  <c r="O790" i="3"/>
  <c r="E788" i="5" s="1"/>
  <c r="G788" i="5" s="1"/>
  <c r="H788" i="5" s="1"/>
  <c r="O586" i="3"/>
  <c r="O596" i="3"/>
  <c r="Q596" i="3" s="1"/>
  <c r="O419" i="3"/>
  <c r="E417" i="5" s="1"/>
  <c r="O708" i="3"/>
  <c r="Q708" i="3" s="1"/>
  <c r="O621" i="3"/>
  <c r="E619" i="5" s="1"/>
  <c r="O429" i="3"/>
  <c r="Q429" i="3" s="1"/>
  <c r="O738" i="3"/>
  <c r="Q738" i="3" s="1"/>
  <c r="O835" i="3"/>
  <c r="Q835" i="3" s="1"/>
  <c r="O838" i="3"/>
  <c r="E836" i="5" s="1"/>
  <c r="O541" i="3"/>
  <c r="O236" i="3"/>
  <c r="E234" i="5" s="1"/>
  <c r="O580" i="3"/>
  <c r="E578" i="5" s="1"/>
  <c r="G578" i="5" s="1"/>
  <c r="H578" i="5" s="1"/>
  <c r="O471" i="3"/>
  <c r="Q471" i="3" s="1"/>
  <c r="O656" i="3"/>
  <c r="Q656" i="3" s="1"/>
  <c r="O114" i="3"/>
  <c r="E112" i="5" s="1"/>
  <c r="O295" i="3"/>
  <c r="Q295" i="3" s="1"/>
  <c r="O387" i="3"/>
  <c r="Q387" i="3" s="1"/>
  <c r="O353" i="3"/>
  <c r="E351" i="5" s="1"/>
  <c r="G351" i="5" s="1"/>
  <c r="H351" i="5" s="1"/>
  <c r="O390" i="3"/>
  <c r="Q390" i="3" s="1"/>
  <c r="O222" i="3"/>
  <c r="Q222" i="3" s="1"/>
  <c r="O82" i="3"/>
  <c r="E80" i="5" s="1"/>
  <c r="G80" i="5" s="1"/>
  <c r="H80" i="5" s="1"/>
  <c r="O174" i="3"/>
  <c r="O610" i="3"/>
  <c r="E608" i="5" s="1"/>
  <c r="O248" i="3"/>
  <c r="E246" i="5" s="1"/>
  <c r="G246" i="5" s="1"/>
  <c r="H246" i="5" s="1"/>
  <c r="O803" i="3"/>
  <c r="Q803" i="3" s="1"/>
  <c r="O97" i="3"/>
  <c r="O626" i="3"/>
  <c r="E624" i="5" s="1"/>
  <c r="G624" i="5" s="1"/>
  <c r="H624" i="5" s="1"/>
  <c r="O503" i="3"/>
  <c r="Q503" i="3" s="1"/>
  <c r="O65" i="3"/>
  <c r="E63" i="5" s="1"/>
  <c r="G63" i="5" s="1"/>
  <c r="H63" i="5" s="1"/>
  <c r="O737" i="3"/>
  <c r="Q737" i="3" s="1"/>
  <c r="Q545" i="3"/>
  <c r="E543" i="5"/>
  <c r="Q232" i="3"/>
  <c r="E230" i="5"/>
  <c r="Q15" i="3"/>
  <c r="E13" i="5"/>
  <c r="Q299" i="3"/>
  <c r="E297" i="5"/>
  <c r="Q337" i="3"/>
  <c r="E335" i="5"/>
  <c r="Q694" i="3"/>
  <c r="E692" i="5"/>
  <c r="Q552" i="3"/>
  <c r="E550" i="5"/>
  <c r="Q772" i="3"/>
  <c r="E770" i="5"/>
  <c r="Q395" i="3"/>
  <c r="E393" i="5"/>
  <c r="Q81" i="3"/>
  <c r="E79" i="5"/>
  <c r="Q57" i="3"/>
  <c r="E55" i="5"/>
  <c r="Q359" i="3"/>
  <c r="E357" i="5"/>
  <c r="Q152" i="3"/>
  <c r="E150" i="5"/>
  <c r="Q816" i="3"/>
  <c r="E814" i="5"/>
  <c r="Q400" i="3"/>
  <c r="E398" i="5"/>
  <c r="Q763" i="3"/>
  <c r="E761" i="5"/>
  <c r="Q210" i="3"/>
  <c r="E208" i="5"/>
  <c r="Q126" i="3"/>
  <c r="E124" i="5"/>
  <c r="Q190" i="3"/>
  <c r="E188" i="5"/>
  <c r="Q404" i="3"/>
  <c r="E402" i="5"/>
  <c r="Q28" i="3"/>
  <c r="E26" i="5"/>
  <c r="Q519" i="3"/>
  <c r="E517" i="5"/>
  <c r="Q370" i="3"/>
  <c r="E368" i="5"/>
  <c r="Q165" i="3"/>
  <c r="E163" i="5"/>
  <c r="Q706" i="3"/>
  <c r="E704" i="5"/>
  <c r="Q427" i="3"/>
  <c r="E425" i="5"/>
  <c r="Q60" i="3"/>
  <c r="E58" i="5"/>
  <c r="E795" i="5"/>
  <c r="Q797" i="3"/>
  <c r="Q833" i="3"/>
  <c r="E831" i="5"/>
  <c r="Q525" i="3"/>
  <c r="E523" i="5"/>
  <c r="Q769" i="3"/>
  <c r="E767" i="5"/>
  <c r="Q110" i="3"/>
  <c r="E108" i="5"/>
  <c r="Q278" i="3"/>
  <c r="E276" i="5"/>
  <c r="Q436" i="3"/>
  <c r="E434" i="5"/>
  <c r="Q256" i="3"/>
  <c r="E254" i="5"/>
  <c r="Q128" i="3"/>
  <c r="E126" i="5"/>
  <c r="Q136" i="3"/>
  <c r="E134" i="5"/>
  <c r="Q675" i="3"/>
  <c r="E673" i="5"/>
  <c r="Q453" i="3"/>
  <c r="E451" i="5"/>
  <c r="E329" i="5"/>
  <c r="Q331" i="3"/>
  <c r="Q394" i="3"/>
  <c r="E392" i="5"/>
  <c r="Q513" i="3"/>
  <c r="E511" i="5"/>
  <c r="Q462" i="3"/>
  <c r="E460" i="5"/>
  <c r="Q477" i="3"/>
  <c r="E475" i="5"/>
  <c r="Q622" i="3"/>
  <c r="E620" i="5"/>
  <c r="Q646" i="3"/>
  <c r="E644" i="5"/>
  <c r="Q501" i="3"/>
  <c r="E499" i="5"/>
  <c r="Q280" i="3"/>
  <c r="E278" i="5"/>
  <c r="Q18" i="3"/>
  <c r="E16" i="5"/>
  <c r="Q578" i="3"/>
  <c r="E576" i="5"/>
  <c r="Q156" i="3"/>
  <c r="E154" i="5"/>
  <c r="Q364" i="3"/>
  <c r="E362" i="5"/>
  <c r="Q260" i="3"/>
  <c r="Q480" i="3"/>
  <c r="E478" i="5"/>
  <c r="Q372" i="3"/>
  <c r="E370" i="5"/>
  <c r="Q401" i="3"/>
  <c r="E399" i="5"/>
  <c r="Q325" i="3"/>
  <c r="E323" i="5"/>
  <c r="Q346" i="3"/>
  <c r="E344" i="5"/>
  <c r="Q848" i="3"/>
  <c r="E846" i="5"/>
  <c r="Q699" i="3"/>
  <c r="E697" i="5"/>
  <c r="Q397" i="3"/>
  <c r="E395" i="5"/>
  <c r="Q324" i="3"/>
  <c r="E322" i="5"/>
  <c r="Q33" i="3"/>
  <c r="E31" i="5"/>
  <c r="Q437" i="3"/>
  <c r="E435" i="5"/>
  <c r="Q108" i="3"/>
  <c r="E106" i="5"/>
  <c r="Q229" i="3"/>
  <c r="E227" i="5"/>
  <c r="Q680" i="3"/>
  <c r="E678" i="5"/>
  <c r="Q119" i="3"/>
  <c r="E117" i="5"/>
  <c r="Q197" i="3"/>
  <c r="E195" i="5"/>
  <c r="Q130" i="3"/>
  <c r="E128" i="5"/>
  <c r="Q551" i="3"/>
  <c r="E549" i="5"/>
  <c r="Q509" i="3"/>
  <c r="E507" i="5"/>
  <c r="Q660" i="3"/>
  <c r="E658" i="5"/>
  <c r="Q300" i="3"/>
  <c r="E298" i="5"/>
  <c r="Q318" i="3"/>
  <c r="E316" i="5"/>
  <c r="Q702" i="3"/>
  <c r="E700" i="5"/>
  <c r="Q445" i="3"/>
  <c r="E443" i="5"/>
  <c r="Q590" i="3"/>
  <c r="E588" i="5"/>
  <c r="Q76" i="3"/>
  <c r="E74" i="5"/>
  <c r="Q805" i="3"/>
  <c r="E803" i="5"/>
  <c r="Q42" i="3"/>
  <c r="Q297" i="3"/>
  <c r="E295" i="5"/>
  <c r="Q288" i="3"/>
  <c r="E286" i="5"/>
  <c r="Q407" i="3"/>
  <c r="E405" i="5"/>
  <c r="Q644" i="3"/>
  <c r="E642" i="5"/>
  <c r="Q845" i="3"/>
  <c r="E843" i="5"/>
  <c r="Q571" i="3"/>
  <c r="Q562" i="3"/>
  <c r="E560" i="5"/>
  <c r="Q733" i="3"/>
  <c r="E731" i="5"/>
  <c r="Q403" i="3"/>
  <c r="E401" i="5"/>
  <c r="Q791" i="3"/>
  <c r="E789" i="5"/>
  <c r="Q438" i="3"/>
  <c r="E436" i="5"/>
  <c r="Q589" i="3"/>
  <c r="E587" i="5"/>
  <c r="Q502" i="3"/>
  <c r="E500" i="5"/>
  <c r="Q231" i="3"/>
  <c r="E229" i="5"/>
  <c r="Q647" i="3"/>
  <c r="E645" i="5"/>
  <c r="Q566" i="3"/>
  <c r="E564" i="5"/>
  <c r="Q804" i="3"/>
  <c r="E802" i="5"/>
  <c r="Q85" i="3"/>
  <c r="E83" i="5"/>
  <c r="Q517" i="3"/>
  <c r="E515" i="5"/>
  <c r="E223" i="5"/>
  <c r="Q225" i="3"/>
  <c r="Q613" i="3"/>
  <c r="E611" i="5"/>
  <c r="Q103" i="3"/>
  <c r="E101" i="5"/>
  <c r="Q806" i="3"/>
  <c r="E804" i="5"/>
  <c r="Q179" i="3"/>
  <c r="E177" i="5"/>
  <c r="Q420" i="3"/>
  <c r="E418" i="5"/>
  <c r="Q357" i="3"/>
  <c r="E355" i="5"/>
  <c r="Q131" i="3"/>
  <c r="E129" i="5"/>
  <c r="Q355" i="3"/>
  <c r="E353" i="5"/>
  <c r="Q140" i="3"/>
  <c r="E138" i="5"/>
  <c r="Q740" i="3"/>
  <c r="E738" i="5"/>
  <c r="Q640" i="3"/>
  <c r="E638" i="5"/>
  <c r="Q322" i="3"/>
  <c r="E320" i="5"/>
  <c r="Q746" i="3"/>
  <c r="E744" i="5"/>
  <c r="Q469" i="3"/>
  <c r="E467" i="5"/>
  <c r="Q515" i="3"/>
  <c r="E513" i="5"/>
  <c r="Q446" i="3"/>
  <c r="E444" i="5"/>
  <c r="Q112" i="3"/>
  <c r="E110" i="5"/>
  <c r="Q563" i="3"/>
  <c r="E561" i="5"/>
  <c r="Q257" i="3"/>
  <c r="E255" i="5"/>
  <c r="Q171" i="3"/>
  <c r="E169" i="5"/>
  <c r="Q129" i="3"/>
  <c r="E127" i="5"/>
  <c r="Q756" i="3"/>
  <c r="E754" i="5"/>
  <c r="Q54" i="3"/>
  <c r="E52" i="5"/>
  <c r="Q755" i="3"/>
  <c r="E753" i="5"/>
  <c r="Q561" i="3"/>
  <c r="E559" i="5"/>
  <c r="Q605" i="3"/>
  <c r="E603" i="5"/>
  <c r="Q43" i="3"/>
  <c r="E41" i="5"/>
  <c r="Q459" i="3"/>
  <c r="E457" i="5"/>
  <c r="Q330" i="3"/>
  <c r="E328" i="5"/>
  <c r="Q754" i="3"/>
  <c r="E752" i="5"/>
  <c r="Q663" i="3"/>
  <c r="E661" i="5"/>
  <c r="Q631" i="3"/>
  <c r="E629" i="5"/>
  <c r="Q758" i="3"/>
  <c r="E756" i="5"/>
  <c r="Q801" i="3"/>
  <c r="E799" i="5"/>
  <c r="Q32" i="3"/>
  <c r="E30" i="5"/>
  <c r="Q68" i="3"/>
  <c r="E66" i="5"/>
  <c r="Q109" i="3"/>
  <c r="E107" i="5"/>
  <c r="Q339" i="3"/>
  <c r="E337" i="5"/>
  <c r="Q560" i="3"/>
  <c r="E558" i="5"/>
  <c r="Q137" i="3"/>
  <c r="E135" i="5"/>
  <c r="Q406" i="3"/>
  <c r="E404" i="5"/>
  <c r="Q249" i="3"/>
  <c r="E247" i="5"/>
  <c r="Q296" i="3"/>
  <c r="E294" i="5"/>
  <c r="Q785" i="3"/>
  <c r="E783" i="5"/>
  <c r="Q133" i="3"/>
  <c r="E131" i="5"/>
  <c r="Q826" i="3"/>
  <c r="E824" i="5"/>
  <c r="Q31" i="3"/>
  <c r="E29" i="5"/>
  <c r="Q368" i="3"/>
  <c r="E366" i="5"/>
  <c r="Q21" i="3"/>
  <c r="E19" i="5"/>
  <c r="Q840" i="3"/>
  <c r="E838" i="5"/>
  <c r="Q150" i="3"/>
  <c r="E148" i="5"/>
  <c r="Q846" i="3"/>
  <c r="E844" i="5"/>
  <c r="Q78" i="3"/>
  <c r="E76" i="5"/>
  <c r="Q115" i="3"/>
  <c r="E113" i="5"/>
  <c r="Q496" i="3"/>
  <c r="E494" i="5"/>
  <c r="Q92" i="3"/>
  <c r="E90" i="5"/>
  <c r="Q246" i="3"/>
  <c r="E244" i="5"/>
  <c r="E184" i="5"/>
  <c r="Q233" i="3"/>
  <c r="E231" i="5"/>
  <c r="Q418" i="3"/>
  <c r="E416" i="5"/>
  <c r="Q49" i="3"/>
  <c r="E47" i="5"/>
  <c r="Q813" i="3"/>
  <c r="E811" i="5"/>
  <c r="Q808" i="3"/>
  <c r="E806" i="5"/>
  <c r="Q384" i="3"/>
  <c r="E382" i="5"/>
  <c r="Q371" i="3"/>
  <c r="E369" i="5"/>
  <c r="Q69" i="3"/>
  <c r="E67" i="5"/>
  <c r="Q50" i="3"/>
  <c r="E48" i="5"/>
  <c r="Q608" i="3"/>
  <c r="E606" i="5"/>
  <c r="Q448" i="3"/>
  <c r="E446" i="5"/>
  <c r="E338" i="5"/>
  <c r="Q340" i="3"/>
  <c r="Q146" i="3"/>
  <c r="E144" i="5"/>
  <c r="E568" i="5"/>
  <c r="Q570" i="3"/>
  <c r="Q53" i="3"/>
  <c r="E51" i="5"/>
  <c r="Q238" i="3"/>
  <c r="E236" i="5"/>
  <c r="Q493" i="3"/>
  <c r="E491" i="5"/>
  <c r="Q692" i="3"/>
  <c r="E690" i="5"/>
  <c r="Q452" i="3"/>
  <c r="E450" i="5"/>
  <c r="Q388" i="3"/>
  <c r="E386" i="5"/>
  <c r="Q185" i="3"/>
  <c r="E183" i="5"/>
  <c r="Q725" i="3"/>
  <c r="E723" i="5"/>
  <c r="Q599" i="3"/>
  <c r="E597" i="5"/>
  <c r="Q56" i="3"/>
  <c r="E54" i="5"/>
  <c r="Q752" i="3"/>
  <c r="E750" i="5"/>
  <c r="Q360" i="3"/>
  <c r="E358" i="5"/>
  <c r="Q379" i="3"/>
  <c r="E377" i="5"/>
  <c r="Q458" i="3"/>
  <c r="E456" i="5"/>
  <c r="Q30" i="3"/>
  <c r="E28" i="5"/>
  <c r="Q727" i="3"/>
  <c r="E725" i="5"/>
  <c r="Q691" i="3"/>
  <c r="E689" i="5"/>
  <c r="Q595" i="3"/>
  <c r="E593" i="5"/>
  <c r="Q653" i="3"/>
  <c r="E651" i="5"/>
  <c r="Q674" i="3"/>
  <c r="E672" i="5"/>
  <c r="Q230" i="3"/>
  <c r="E228" i="5"/>
  <c r="Q839" i="3"/>
  <c r="E837" i="5"/>
  <c r="Q209" i="3"/>
  <c r="E207" i="5"/>
  <c r="Q768" i="3"/>
  <c r="E766" i="5"/>
  <c r="Q500" i="3"/>
  <c r="E498" i="5"/>
  <c r="Q667" i="3"/>
  <c r="E665" i="5"/>
  <c r="Q245" i="3"/>
  <c r="E243" i="5"/>
  <c r="Q307" i="3"/>
  <c r="E305" i="5"/>
  <c r="Q822" i="3"/>
  <c r="E820" i="5"/>
  <c r="Q304" i="3"/>
  <c r="E302" i="5"/>
  <c r="Q430" i="3"/>
  <c r="E428" i="5"/>
  <c r="Q522" i="3"/>
  <c r="E520" i="5"/>
  <c r="Q482" i="3"/>
  <c r="E480" i="5"/>
  <c r="Q712" i="3"/>
  <c r="E710" i="5"/>
  <c r="Q333" i="3"/>
  <c r="E331" i="5"/>
  <c r="Q105" i="3"/>
  <c r="E103" i="5"/>
  <c r="Q314" i="3"/>
  <c r="E312" i="5"/>
  <c r="Q423" i="3"/>
  <c r="E421" i="5"/>
  <c r="Q629" i="3"/>
  <c r="E627" i="5"/>
  <c r="Q823" i="3"/>
  <c r="E821" i="5"/>
  <c r="E449" i="5"/>
  <c r="Q451" i="3"/>
  <c r="Q147" i="3"/>
  <c r="E145" i="5"/>
  <c r="Q544" i="3"/>
  <c r="E542" i="5"/>
  <c r="Q12" i="3"/>
  <c r="E10" i="5"/>
  <c r="Q499" i="3"/>
  <c r="E497" i="5"/>
  <c r="Q327" i="3"/>
  <c r="E325" i="5"/>
  <c r="E301" i="5"/>
  <c r="Q303" i="3"/>
  <c r="Q579" i="3"/>
  <c r="E577" i="5"/>
  <c r="Q771" i="3"/>
  <c r="E769" i="5"/>
  <c r="E406" i="5"/>
  <c r="Q408" i="3"/>
  <c r="Q731" i="3"/>
  <c r="E729" i="5"/>
  <c r="Q726" i="3"/>
  <c r="E724" i="5"/>
  <c r="Q37" i="3"/>
  <c r="E35" i="5"/>
  <c r="Q721" i="3"/>
  <c r="E719" i="5"/>
  <c r="Q270" i="3"/>
  <c r="E268" i="5"/>
  <c r="Q711" i="3"/>
  <c r="E709" i="5"/>
  <c r="Q264" i="3"/>
  <c r="E262" i="5"/>
  <c r="Q782" i="3"/>
  <c r="E780" i="5"/>
  <c r="Q290" i="3"/>
  <c r="E288" i="5"/>
  <c r="Q192" i="3"/>
  <c r="E190" i="5"/>
  <c r="Q685" i="3"/>
  <c r="E683" i="5"/>
  <c r="Q776" i="3"/>
  <c r="E774" i="5"/>
  <c r="Q224" i="3"/>
  <c r="E222" i="5"/>
  <c r="E350" i="5"/>
  <c r="Q352" i="3"/>
  <c r="Q467" i="3"/>
  <c r="E465" i="5"/>
  <c r="Q362" i="3"/>
  <c r="E360" i="5"/>
  <c r="E77" i="5"/>
  <c r="Q79" i="3"/>
  <c r="Q573" i="3"/>
  <c r="E571" i="5"/>
  <c r="Q558" i="3"/>
  <c r="E556" i="5"/>
  <c r="Q113" i="3"/>
  <c r="E111" i="5"/>
  <c r="Q259" i="3"/>
  <c r="E257" i="5"/>
  <c r="Q852" i="3"/>
  <c r="E850" i="5"/>
  <c r="Q475" i="3"/>
  <c r="E473" i="5"/>
  <c r="Q641" i="3"/>
  <c r="E639" i="5"/>
  <c r="Q169" i="3"/>
  <c r="E167" i="5"/>
  <c r="E739" i="5"/>
  <c r="Q582" i="3"/>
  <c r="E580" i="5"/>
  <c r="Q609" i="3"/>
  <c r="E607" i="5"/>
  <c r="Q707" i="3"/>
  <c r="E705" i="5"/>
  <c r="Q274" i="3"/>
  <c r="E272" i="5"/>
  <c r="Q88" i="3"/>
  <c r="E86" i="5"/>
  <c r="Q273" i="3"/>
  <c r="E271" i="5"/>
  <c r="Q91" i="3"/>
  <c r="E89" i="5"/>
  <c r="Q268" i="3"/>
  <c r="E266" i="5"/>
  <c r="Q512" i="3"/>
  <c r="E510" i="5"/>
  <c r="Q455" i="3"/>
  <c r="E453" i="5"/>
  <c r="Q83" i="3"/>
  <c r="E81" i="5"/>
  <c r="Q676" i="3"/>
  <c r="E674" i="5"/>
  <c r="Q787" i="3"/>
  <c r="E785" i="5"/>
  <c r="Q497" i="3"/>
  <c r="E495" i="5"/>
  <c r="E237" i="5"/>
  <c r="Q239" i="3"/>
  <c r="Q66" i="3"/>
  <c r="E64" i="5"/>
  <c r="Q241" i="3"/>
  <c r="E239" i="5"/>
  <c r="Q506" i="3"/>
  <c r="E504" i="5"/>
  <c r="Q781" i="3"/>
  <c r="E779" i="5"/>
  <c r="Q46" i="3"/>
  <c r="E44" i="5"/>
  <c r="Q96" i="3"/>
  <c r="E94" i="5"/>
  <c r="Q690" i="3"/>
  <c r="E688" i="5"/>
  <c r="Q705" i="3"/>
  <c r="E703" i="5"/>
  <c r="Q439" i="3"/>
  <c r="E437" i="5"/>
  <c r="Q34" i="3"/>
  <c r="E32" i="5"/>
  <c r="Q766" i="3"/>
  <c r="E764" i="5"/>
  <c r="Q124" i="3"/>
  <c r="E122" i="5"/>
  <c r="Q724" i="3"/>
  <c r="E722" i="5"/>
  <c r="Q350" i="3"/>
  <c r="E348" i="5"/>
  <c r="Q464" i="3"/>
  <c r="E462" i="5"/>
  <c r="Q162" i="3"/>
  <c r="E160" i="5"/>
  <c r="E492" i="5"/>
  <c r="Q494" i="3"/>
  <c r="E841" i="5"/>
  <c r="Q843" i="3"/>
  <c r="E828" i="5"/>
  <c r="Q830" i="3"/>
  <c r="Q634" i="3"/>
  <c r="E632" i="5"/>
  <c r="Q67" i="3"/>
  <c r="E65" i="5"/>
  <c r="Q94" i="3"/>
  <c r="E92" i="5"/>
  <c r="E463" i="5"/>
  <c r="Q465" i="3"/>
  <c r="Q811" i="3"/>
  <c r="E809" i="5"/>
  <c r="Q254" i="3"/>
  <c r="E252" i="5"/>
  <c r="Q294" i="3"/>
  <c r="E292" i="5"/>
  <c r="E625" i="5"/>
  <c r="Q627" i="3"/>
  <c r="Q55" i="3"/>
  <c r="E53" i="5"/>
  <c r="Q302" i="3"/>
  <c r="E300" i="5"/>
  <c r="Q686" i="3"/>
  <c r="E684" i="5"/>
  <c r="Q717" i="3"/>
  <c r="E715" i="5"/>
  <c r="Q127" i="3"/>
  <c r="E125" i="5"/>
  <c r="E694" i="5"/>
  <c r="Q696" i="3"/>
  <c r="Q323" i="3"/>
  <c r="E321" i="5"/>
  <c r="Q160" i="3"/>
  <c r="E158" i="5"/>
  <c r="Q504" i="3"/>
  <c r="E502" i="5"/>
  <c r="Q574" i="3"/>
  <c r="E572" i="5"/>
  <c r="Q548" i="3"/>
  <c r="E546" i="5"/>
  <c r="Q564" i="3"/>
  <c r="E562" i="5"/>
  <c r="Q657" i="3"/>
  <c r="E655" i="5"/>
  <c r="Q765" i="3"/>
  <c r="E763" i="5"/>
  <c r="Q277" i="3"/>
  <c r="E275" i="5"/>
  <c r="Q149" i="3"/>
  <c r="E147" i="5"/>
  <c r="Q637" i="3"/>
  <c r="E635" i="5"/>
  <c r="Q807" i="3"/>
  <c r="E805" i="5"/>
  <c r="Q819" i="3"/>
  <c r="E817" i="5"/>
  <c r="Q555" i="3"/>
  <c r="E553" i="5"/>
  <c r="Q434" i="3"/>
  <c r="E432" i="5"/>
  <c r="Q767" i="3"/>
  <c r="E765" i="5"/>
  <c r="Q449" i="3"/>
  <c r="E447" i="5"/>
  <c r="Q213" i="3"/>
  <c r="E211" i="5"/>
  <c r="Q316" i="3"/>
  <c r="E314" i="5"/>
  <c r="Q177" i="3"/>
  <c r="E175" i="5"/>
  <c r="Q44" i="3"/>
  <c r="E42" i="5"/>
  <c r="Q354" i="3"/>
  <c r="E352" i="5"/>
  <c r="Q630" i="3"/>
  <c r="E628" i="5"/>
  <c r="Q313" i="3"/>
  <c r="E311" i="5"/>
  <c r="Q206" i="3"/>
  <c r="E204" i="5"/>
  <c r="E617" i="5"/>
  <c r="Q619" i="3"/>
  <c r="Q659" i="3"/>
  <c r="E657" i="5"/>
  <c r="Q199" i="3"/>
  <c r="E197" i="5"/>
  <c r="Q120" i="3"/>
  <c r="E118" i="5"/>
  <c r="Q454" i="3"/>
  <c r="E452" i="5"/>
  <c r="Q153" i="3"/>
  <c r="E151" i="5"/>
  <c r="Q672" i="3"/>
  <c r="E670" i="5"/>
  <c r="Q536" i="3"/>
  <c r="E534" i="5"/>
  <c r="Q17" i="3"/>
  <c r="E15" i="5"/>
  <c r="Q854" i="3"/>
  <c r="E852" i="5"/>
  <c r="Q86" i="3"/>
  <c r="E84" i="5"/>
  <c r="Q101" i="3"/>
  <c r="E99" i="5"/>
  <c r="Q73" i="3"/>
  <c r="E71" i="5"/>
  <c r="Q242" i="3"/>
  <c r="E240" i="5"/>
  <c r="Q220" i="3"/>
  <c r="E218" i="5"/>
  <c r="Q178" i="3"/>
  <c r="E176" i="5"/>
  <c r="Q391" i="3"/>
  <c r="E389" i="5"/>
  <c r="Q22" i="3"/>
  <c r="E20" i="5"/>
  <c r="Q315" i="3"/>
  <c r="E313" i="5"/>
  <c r="Q219" i="3"/>
  <c r="E217" i="5"/>
  <c r="Q788" i="3"/>
  <c r="E786" i="5"/>
  <c r="Q855" i="3"/>
  <c r="E853" i="5"/>
  <c r="Q166" i="3"/>
  <c r="E164" i="5"/>
  <c r="E365" i="5"/>
  <c r="Q421" i="3"/>
  <c r="E419" i="5"/>
  <c r="Q514" i="3"/>
  <c r="E512" i="5"/>
  <c r="Q510" i="3"/>
  <c r="E508" i="5"/>
  <c r="Q547" i="3"/>
  <c r="E545" i="5"/>
  <c r="Q263" i="3"/>
  <c r="E261" i="5"/>
  <c r="Q382" i="3"/>
  <c r="E380" i="5"/>
  <c r="Q411" i="3"/>
  <c r="E409" i="5"/>
  <c r="Q271" i="3"/>
  <c r="E269" i="5"/>
  <c r="Q723" i="3"/>
  <c r="E721" i="5"/>
  <c r="Q416" i="3"/>
  <c r="E414" i="5"/>
  <c r="Q281" i="3"/>
  <c r="E279" i="5"/>
  <c r="Q47" i="3"/>
  <c r="E45" i="5"/>
  <c r="Q774" i="3"/>
  <c r="E772" i="5"/>
  <c r="Q498" i="3"/>
  <c r="E496" i="5"/>
  <c r="Q98" i="3"/>
  <c r="E96" i="5"/>
  <c r="Q25" i="3"/>
  <c r="E23" i="5"/>
  <c r="Q381" i="3"/>
  <c r="E379" i="5"/>
  <c r="Q643" i="3"/>
  <c r="E641" i="5"/>
  <c r="Q39" i="3"/>
  <c r="E37" i="5"/>
  <c r="Q326" i="3"/>
  <c r="E324" i="5"/>
  <c r="Q104" i="3"/>
  <c r="E102" i="5"/>
  <c r="Q592" i="3"/>
  <c r="E590" i="5"/>
  <c r="Q211" i="3"/>
  <c r="E209" i="5"/>
  <c r="Q638" i="3"/>
  <c r="E636" i="5"/>
  <c r="Q523" i="3"/>
  <c r="E521" i="5"/>
  <c r="Q628" i="3"/>
  <c r="E626" i="5"/>
  <c r="Q62" i="3"/>
  <c r="E60" i="5"/>
  <c r="Q272" i="3"/>
  <c r="E270" i="5"/>
  <c r="Q612" i="3"/>
  <c r="E610" i="5"/>
  <c r="Q532" i="3"/>
  <c r="E530" i="5"/>
  <c r="Q701" i="3"/>
  <c r="E699" i="5"/>
  <c r="Q529" i="3"/>
  <c r="E527" i="5"/>
  <c r="Q27" i="3"/>
  <c r="E25" i="5"/>
  <c r="Q624" i="3"/>
  <c r="E622" i="5"/>
  <c r="Q433" i="3"/>
  <c r="E431" i="5"/>
  <c r="Q666" i="3"/>
  <c r="E664" i="5"/>
  <c r="Q168" i="3"/>
  <c r="E166" i="5"/>
  <c r="Q309" i="3"/>
  <c r="E307" i="5"/>
  <c r="Q743" i="3"/>
  <c r="E741" i="5"/>
  <c r="Q836" i="3"/>
  <c r="E834" i="5"/>
  <c r="Q284" i="3"/>
  <c r="E282" i="5"/>
  <c r="Q154" i="3"/>
  <c r="Q849" i="3"/>
  <c r="E847" i="5"/>
  <c r="Q484" i="3"/>
  <c r="E482" i="5"/>
  <c r="Q800" i="3"/>
  <c r="E798" i="5"/>
  <c r="Q714" i="3"/>
  <c r="E712" i="5"/>
  <c r="Q784" i="3"/>
  <c r="E782" i="5"/>
  <c r="Q80" i="3"/>
  <c r="E78" i="5"/>
  <c r="Q72" i="3"/>
  <c r="E70" i="5"/>
  <c r="Q695" i="3"/>
  <c r="E693" i="5"/>
  <c r="Q516" i="3"/>
  <c r="E514" i="5"/>
  <c r="Q158" i="3"/>
  <c r="E156" i="5"/>
  <c r="Q217" i="3"/>
  <c r="E215" i="5"/>
  <c r="Q142" i="3"/>
  <c r="E140" i="5"/>
  <c r="Q650" i="3"/>
  <c r="E648" i="5"/>
  <c r="Q40" i="3"/>
  <c r="E38" i="5"/>
  <c r="Q750" i="3"/>
  <c r="E748" i="5"/>
  <c r="Q167" i="3"/>
  <c r="E165" i="5"/>
  <c r="Q182" i="3"/>
  <c r="E180" i="5"/>
  <c r="Q226" i="3"/>
  <c r="E224" i="5"/>
  <c r="Q14" i="3"/>
  <c r="E12" i="5"/>
  <c r="Q143" i="3"/>
  <c r="E141" i="5"/>
  <c r="Q200" i="3"/>
  <c r="E198" i="5"/>
  <c r="Q181" i="3"/>
  <c r="E179" i="5"/>
  <c r="Q528" i="3"/>
  <c r="E526" i="5"/>
  <c r="Q487" i="3"/>
  <c r="E485" i="5"/>
  <c r="E17" i="5"/>
  <c r="Q336" i="3"/>
  <c r="E334" i="5"/>
  <c r="Q818" i="3"/>
  <c r="E816" i="5"/>
  <c r="Q188" i="3"/>
  <c r="E186" i="5"/>
  <c r="Q535" i="3"/>
  <c r="E533" i="5"/>
  <c r="Q398" i="3"/>
  <c r="E396" i="5"/>
  <c r="Q375" i="3"/>
  <c r="E373" i="5"/>
  <c r="Q287" i="3"/>
  <c r="E285" i="5"/>
  <c r="Q490" i="3"/>
  <c r="E488" i="5"/>
  <c r="Q184" i="3"/>
  <c r="E182" i="5"/>
  <c r="Q321" i="3"/>
  <c r="E319" i="5"/>
  <c r="Q235" i="3"/>
  <c r="E233" i="5"/>
  <c r="Q261" i="3"/>
  <c r="E259" i="5"/>
  <c r="Q258" i="3"/>
  <c r="E256" i="5"/>
  <c r="Q16" i="3"/>
  <c r="E14" i="5"/>
  <c r="Q317" i="3"/>
  <c r="E315" i="5"/>
  <c r="Q546" i="3"/>
  <c r="E544" i="5"/>
  <c r="Q356" i="3"/>
  <c r="E354" i="5"/>
  <c r="Q615" i="3"/>
  <c r="E613" i="5"/>
  <c r="Q468" i="3"/>
  <c r="E466" i="5"/>
  <c r="Q802" i="3"/>
  <c r="E800" i="5"/>
  <c r="Q753" i="3"/>
  <c r="E751" i="5"/>
  <c r="E461" i="5" l="1"/>
  <c r="E384" i="5"/>
  <c r="E826" i="5"/>
  <c r="E397" i="5"/>
  <c r="E615" i="5"/>
  <c r="G615" i="5" s="1"/>
  <c r="H615" i="5" s="1"/>
  <c r="Q550" i="3"/>
  <c r="E304" i="5"/>
  <c r="G304" i="5" s="1"/>
  <c r="H304" i="5" s="1"/>
  <c r="E616" i="5"/>
  <c r="E339" i="5"/>
  <c r="G339" i="5" s="1"/>
  <c r="H339" i="5" s="1"/>
  <c r="E219" i="5"/>
  <c r="G219" i="5" s="1"/>
  <c r="H219" i="5" s="1"/>
  <c r="Q533" i="3"/>
  <c r="E596" i="5"/>
  <c r="G596" i="5" s="1"/>
  <c r="H596" i="5" s="1"/>
  <c r="E601" i="5"/>
  <c r="G601" i="5" s="1"/>
  <c r="H601" i="5" s="1"/>
  <c r="Q481" i="3"/>
  <c r="Q216" i="3"/>
  <c r="Q796" i="3"/>
  <c r="E132" i="5"/>
  <c r="G132" i="5" s="1"/>
  <c r="H132" i="5" s="1"/>
  <c r="Q7" i="3"/>
  <c r="E359" i="5"/>
  <c r="G359" i="5" s="1"/>
  <c r="H359" i="5" s="1"/>
  <c r="E605" i="5"/>
  <c r="G605" i="5" s="1"/>
  <c r="H605" i="5" s="1"/>
  <c r="E296" i="5"/>
  <c r="G296" i="5" s="1"/>
  <c r="H296" i="5" s="1"/>
  <c r="Q198" i="3"/>
  <c r="E293" i="5"/>
  <c r="G293" i="5" s="1"/>
  <c r="H293" i="5" s="1"/>
  <c r="E250" i="5"/>
  <c r="G250" i="5" s="1"/>
  <c r="H250" i="5" s="1"/>
  <c r="Q715" i="3"/>
  <c r="E326" i="5"/>
  <c r="G326" i="5" s="1"/>
  <c r="H326" i="5" s="1"/>
  <c r="E115" i="5"/>
  <c r="G115" i="5" s="1"/>
  <c r="H115" i="5" s="1"/>
  <c r="E371" i="5"/>
  <c r="G371" i="5" s="1"/>
  <c r="H371" i="5" s="1"/>
  <c r="Q587" i="3"/>
  <c r="E557" i="5"/>
  <c r="G557" i="5" s="1"/>
  <c r="H557" i="5" s="1"/>
  <c r="E157" i="5"/>
  <c r="G157" i="5" s="1"/>
  <c r="H157" i="5" s="1"/>
  <c r="E356" i="5"/>
  <c r="G356" i="5" s="1"/>
  <c r="H356" i="5" s="1"/>
  <c r="Q604" i="3"/>
  <c r="Q626" i="3"/>
  <c r="E394" i="5"/>
  <c r="G394" i="5" s="1"/>
  <c r="H394" i="5" s="1"/>
  <c r="Q396" i="3"/>
  <c r="Q13" i="3"/>
  <c r="Q491" i="3"/>
  <c r="E363" i="5"/>
  <c r="G363" i="5" s="1"/>
  <c r="H363" i="5" s="1"/>
  <c r="Q703" i="3"/>
  <c r="Q732" i="3"/>
  <c r="E854" i="5"/>
  <c r="G854" i="5" s="1"/>
  <c r="H854" i="5" s="1"/>
  <c r="E426" i="5"/>
  <c r="G426" i="5" s="1"/>
  <c r="H426" i="5" s="1"/>
  <c r="Q95" i="3"/>
  <c r="E168" i="5"/>
  <c r="G168" i="5" s="1"/>
  <c r="H168" i="5" s="1"/>
  <c r="Q635" i="3"/>
  <c r="E822" i="5"/>
  <c r="G822" i="5" s="1"/>
  <c r="H822" i="5" s="1"/>
  <c r="Q580" i="3"/>
  <c r="E221" i="5"/>
  <c r="G221" i="5" s="1"/>
  <c r="H221" i="5" s="1"/>
  <c r="Q456" i="3"/>
  <c r="Q191" i="3"/>
  <c r="E303" i="5"/>
  <c r="G303" i="5" s="1"/>
  <c r="H303" i="5" s="1"/>
  <c r="E383" i="5"/>
  <c r="G383" i="5" s="1"/>
  <c r="H383" i="5" s="1"/>
  <c r="Q353" i="3"/>
  <c r="E733" i="5"/>
  <c r="G733" i="5" s="1"/>
  <c r="H733" i="5" s="1"/>
  <c r="E630" i="5"/>
  <c r="G630" i="5" s="1"/>
  <c r="H630" i="5" s="1"/>
  <c r="Q266" i="3"/>
  <c r="E73" i="5"/>
  <c r="G73" i="5" s="1"/>
  <c r="H73" i="5" s="1"/>
  <c r="E137" i="5"/>
  <c r="G137" i="5" s="1"/>
  <c r="H137" i="5" s="1"/>
  <c r="E448" i="5"/>
  <c r="G448" i="5" s="1"/>
  <c r="H448" i="5" s="1"/>
  <c r="E427" i="5"/>
  <c r="G427" i="5" s="1"/>
  <c r="H427" i="5" s="1"/>
  <c r="E375" i="5"/>
  <c r="G375" i="5" s="1"/>
  <c r="H375" i="5" s="1"/>
  <c r="E669" i="5"/>
  <c r="E518" i="5"/>
  <c r="G518" i="5" s="1"/>
  <c r="H518" i="5" s="1"/>
  <c r="Q234" i="3"/>
  <c r="E143" i="5"/>
  <c r="G143" i="5" s="1"/>
  <c r="H143" i="5" s="1"/>
  <c r="E267" i="5"/>
  <c r="G267" i="5" s="1"/>
  <c r="H267" i="5" s="1"/>
  <c r="E249" i="5"/>
  <c r="G249" i="5" s="1"/>
  <c r="H249" i="5" s="1"/>
  <c r="Q332" i="3"/>
  <c r="E407" i="5"/>
  <c r="G407" i="5" s="1"/>
  <c r="H407" i="5" s="1"/>
  <c r="E178" i="5"/>
  <c r="G178" i="5" s="1"/>
  <c r="H178" i="5" s="1"/>
  <c r="Q567" i="3"/>
  <c r="E347" i="5"/>
  <c r="G347" i="5" s="1"/>
  <c r="H347" i="5" s="1"/>
  <c r="E666" i="5"/>
  <c r="G666" i="5" s="1"/>
  <c r="H666" i="5" s="1"/>
  <c r="E536" i="5"/>
  <c r="G536" i="5" s="1"/>
  <c r="H536" i="5" s="1"/>
  <c r="Q679" i="3"/>
  <c r="Q534" i="3"/>
  <c r="Q342" i="3"/>
  <c r="Q205" i="3"/>
  <c r="Q380" i="3"/>
  <c r="E771" i="5"/>
  <c r="G771" i="5" s="1"/>
  <c r="H771" i="5" s="1"/>
  <c r="Q697" i="3"/>
  <c r="E796" i="5"/>
  <c r="G796" i="5" s="1"/>
  <c r="H796" i="5" s="1"/>
  <c r="E762" i="5"/>
  <c r="G762" i="5" s="1"/>
  <c r="H762" i="5" s="1"/>
  <c r="E808" i="5"/>
  <c r="G808" i="5" s="1"/>
  <c r="H808" i="5" s="1"/>
  <c r="Q215" i="3"/>
  <c r="E757" i="5"/>
  <c r="E142" i="5"/>
  <c r="G142" i="5" s="1"/>
  <c r="H142" i="5" s="1"/>
  <c r="Q93" i="3"/>
  <c r="E668" i="5"/>
  <c r="G668" i="5" s="1"/>
  <c r="H668" i="5" s="1"/>
  <c r="E686" i="5"/>
  <c r="G686" i="5" s="1"/>
  <c r="H686" i="5" s="1"/>
  <c r="Q45" i="3"/>
  <c r="E336" i="5"/>
  <c r="G336" i="5" s="1"/>
  <c r="H336" i="5" s="1"/>
  <c r="Q594" i="3"/>
  <c r="E194" i="5"/>
  <c r="G194" i="5" s="1"/>
  <c r="H194" i="5" s="1"/>
  <c r="E75" i="5"/>
  <c r="G75" i="5" s="1"/>
  <c r="H75" i="5" s="1"/>
  <c r="E372" i="5"/>
  <c r="G372" i="5" s="1"/>
  <c r="H372" i="5" s="1"/>
  <c r="E778" i="5"/>
  <c r="G778" i="5" s="1"/>
  <c r="H778" i="5" s="1"/>
  <c r="Q102" i="3"/>
  <c r="E181" i="5"/>
  <c r="G181" i="5" s="1"/>
  <c r="H181" i="5" s="1"/>
  <c r="Q194" i="3"/>
  <c r="E612" i="5"/>
  <c r="G612" i="5" s="1"/>
  <c r="H612" i="5" s="1"/>
  <c r="E845" i="5"/>
  <c r="G845" i="5" s="1"/>
  <c r="H845" i="5" s="1"/>
  <c r="Q799" i="3"/>
  <c r="Q64" i="3"/>
  <c r="Q378" i="3"/>
  <c r="E400" i="5"/>
  <c r="G400" i="5" s="1"/>
  <c r="H400" i="5" s="1"/>
  <c r="Q195" i="3"/>
  <c r="E791" i="5"/>
  <c r="G791" i="5" s="1"/>
  <c r="H791" i="5" s="1"/>
  <c r="E848" i="5"/>
  <c r="E652" i="5"/>
  <c r="G652" i="5" s="1"/>
  <c r="H652" i="5" s="1"/>
  <c r="E8" i="5"/>
  <c r="G8" i="5" s="1"/>
  <c r="H8" i="5" s="1"/>
  <c r="Q10" i="3"/>
  <c r="E50" i="5"/>
  <c r="G50" i="5" s="1"/>
  <c r="H50" i="5" s="1"/>
  <c r="Q52" i="3"/>
  <c r="Q783" i="3"/>
  <c r="E781" i="5"/>
  <c r="G781" i="5" s="1"/>
  <c r="H781" i="5" s="1"/>
  <c r="Q431" i="3"/>
  <c r="E429" i="5"/>
  <c r="G429" i="5" s="1"/>
  <c r="H429" i="5" s="1"/>
  <c r="Q267" i="3"/>
  <c r="E265" i="5"/>
  <c r="G265" i="5" s="1"/>
  <c r="H265" i="5" s="1"/>
  <c r="Q794" i="3"/>
  <c r="E792" i="5"/>
  <c r="G792" i="5" s="1"/>
  <c r="H792" i="5" s="1"/>
  <c r="Q141" i="3"/>
  <c r="E139" i="5"/>
  <c r="G139" i="5" s="1"/>
  <c r="H139" i="5" s="1"/>
  <c r="E484" i="5"/>
  <c r="G484" i="5" s="1"/>
  <c r="H484" i="5" s="1"/>
  <c r="Q486" i="3"/>
  <c r="Q565" i="3"/>
  <c r="E643" i="5"/>
  <c r="G643" i="5" s="1"/>
  <c r="H643" i="5" s="1"/>
  <c r="Q279" i="3"/>
  <c r="E702" i="5"/>
  <c r="G702" i="5" s="1"/>
  <c r="H702" i="5" s="1"/>
  <c r="J702" i="5" s="1"/>
  <c r="E535" i="5"/>
  <c r="G535" i="5" s="1"/>
  <c r="H535" i="5" s="1"/>
  <c r="Q203" i="3"/>
  <c r="E653" i="5"/>
  <c r="G653" i="5" s="1"/>
  <c r="H653" i="5" s="1"/>
  <c r="E116" i="5"/>
  <c r="G116" i="5" s="1"/>
  <c r="H116" i="5" s="1"/>
  <c r="E538" i="5"/>
  <c r="G538" i="5" s="1"/>
  <c r="H538" i="5" s="1"/>
  <c r="Q71" i="3"/>
  <c r="Q410" i="3"/>
  <c r="Q687" i="3"/>
  <c r="E438" i="5"/>
  <c r="G438" i="5" s="1"/>
  <c r="H438" i="5" s="1"/>
  <c r="E714" i="5"/>
  <c r="G714" i="5" s="1"/>
  <c r="H714" i="5" s="1"/>
  <c r="E682" i="5"/>
  <c r="G682" i="5" s="1"/>
  <c r="H682" i="5" s="1"/>
  <c r="E441" i="5"/>
  <c r="G441" i="5" s="1"/>
  <c r="H441" i="5" s="1"/>
  <c r="E623" i="5"/>
  <c r="G623" i="5" s="1"/>
  <c r="H623" i="5" s="1"/>
  <c r="E263" i="5"/>
  <c r="G263" i="5" s="1"/>
  <c r="H263" i="5" s="1"/>
  <c r="E381" i="5"/>
  <c r="G381" i="5" s="1"/>
  <c r="H381" i="5" s="1"/>
  <c r="Q114" i="3"/>
  <c r="E621" i="5"/>
  <c r="G621" i="5" s="1"/>
  <c r="H621" i="5" s="1"/>
  <c r="E251" i="5"/>
  <c r="G251" i="5" s="1"/>
  <c r="H251" i="5" s="1"/>
  <c r="E706" i="5"/>
  <c r="G706" i="5" s="1"/>
  <c r="H706" i="5" s="1"/>
  <c r="Q247" i="3"/>
  <c r="E654" i="5"/>
  <c r="G654" i="5" s="1"/>
  <c r="H654" i="5" s="1"/>
  <c r="E287" i="5"/>
  <c r="G287" i="5" s="1"/>
  <c r="H287" i="5" s="1"/>
  <c r="Q369" i="3"/>
  <c r="E726" i="5"/>
  <c r="G726" i="5" s="1"/>
  <c r="H726" i="5" s="1"/>
  <c r="E481" i="5"/>
  <c r="G481" i="5" s="1"/>
  <c r="H481" i="5" s="1"/>
  <c r="Q557" i="3"/>
  <c r="E332" i="5"/>
  <c r="G332" i="5" s="1"/>
  <c r="H332" i="5" s="1"/>
  <c r="Q335" i="3"/>
  <c r="E598" i="5"/>
  <c r="G598" i="5" s="1"/>
  <c r="H598" i="5" s="1"/>
  <c r="Q236" i="3"/>
  <c r="E185" i="5"/>
  <c r="G185" i="5" s="1"/>
  <c r="H185" i="5" s="1"/>
  <c r="Q292" i="3"/>
  <c r="E283" i="5"/>
  <c r="G283" i="5" s="1"/>
  <c r="H283" i="5" s="1"/>
  <c r="Q351" i="3"/>
  <c r="E540" i="5"/>
  <c r="G540" i="5" s="1"/>
  <c r="H540" i="5" s="1"/>
  <c r="E226" i="5"/>
  <c r="G226" i="5" s="1"/>
  <c r="H226" i="5" s="1"/>
  <c r="E691" i="5"/>
  <c r="G691" i="5" s="1"/>
  <c r="H691" i="5" s="1"/>
  <c r="E216" i="5"/>
  <c r="G216" i="5" s="1"/>
  <c r="H216" i="5" s="1"/>
  <c r="Q809" i="3"/>
  <c r="E793" i="5"/>
  <c r="G793" i="5" s="1"/>
  <c r="H793" i="5" s="1"/>
  <c r="E736" i="5"/>
  <c r="G736" i="5" s="1"/>
  <c r="H736" i="5" s="1"/>
  <c r="Q720" i="3"/>
  <c r="E698" i="5"/>
  <c r="G698" i="5" s="1"/>
  <c r="H698" i="5" s="1"/>
  <c r="E740" i="5"/>
  <c r="G740" i="5" s="1"/>
  <c r="H740" i="5" s="1"/>
  <c r="E200" i="5"/>
  <c r="G200" i="5" s="1"/>
  <c r="H200" i="5" s="1"/>
  <c r="Q682" i="3"/>
  <c r="E675" i="5"/>
  <c r="G675" i="5" s="1"/>
  <c r="H675" i="5" s="1"/>
  <c r="J675" i="5" s="1"/>
  <c r="E18" i="5"/>
  <c r="G18" i="5" s="1"/>
  <c r="H18" i="5" s="1"/>
  <c r="Q419" i="3"/>
  <c r="Q549" i="3"/>
  <c r="E345" i="5"/>
  <c r="G345" i="5" s="1"/>
  <c r="H345" i="5" s="1"/>
  <c r="Q669" i="3"/>
  <c r="E505" i="5"/>
  <c r="G505" i="5" s="1"/>
  <c r="H505" i="5" s="1"/>
  <c r="E586" i="5"/>
  <c r="G586" i="5" s="1"/>
  <c r="H586" i="5" s="1"/>
  <c r="Q122" i="3"/>
  <c r="E470" i="5"/>
  <c r="G470" i="5" s="1"/>
  <c r="H470" i="5" s="1"/>
  <c r="Q568" i="3"/>
  <c r="Q751" i="3"/>
  <c r="Q123" i="3"/>
  <c r="E388" i="5"/>
  <c r="G388" i="5" s="1"/>
  <c r="H388" i="5" s="1"/>
  <c r="Q789" i="3"/>
  <c r="Q581" i="3"/>
  <c r="E318" i="5"/>
  <c r="G318" i="5" s="1"/>
  <c r="H318" i="5" s="1"/>
  <c r="Q601" i="3"/>
  <c r="E433" i="5"/>
  <c r="G433" i="5" s="1"/>
  <c r="H433" i="5" s="1"/>
  <c r="E342" i="5"/>
  <c r="G342" i="5" s="1"/>
  <c r="H342" i="5" s="1"/>
  <c r="Q508" i="3"/>
  <c r="E758" i="5"/>
  <c r="G758" i="5" s="1"/>
  <c r="H758" i="5" s="1"/>
  <c r="E212" i="5"/>
  <c r="G212" i="5" s="1"/>
  <c r="H212" i="5" s="1"/>
  <c r="Q554" i="3"/>
  <c r="E109" i="5"/>
  <c r="G109" i="5" s="1"/>
  <c r="H109" i="5" s="1"/>
  <c r="E529" i="5"/>
  <c r="G529" i="5" s="1"/>
  <c r="H529" i="5" s="1"/>
  <c r="E149" i="5"/>
  <c r="G149" i="5" s="1"/>
  <c r="H149" i="5" s="1"/>
  <c r="Q710" i="3"/>
  <c r="E594" i="5"/>
  <c r="G594" i="5" s="1"/>
  <c r="H594" i="5" s="1"/>
  <c r="E490" i="5"/>
  <c r="G490" i="5" s="1"/>
  <c r="H490" i="5" s="1"/>
  <c r="Q90" i="3"/>
  <c r="E840" i="5"/>
  <c r="G840" i="5" s="1"/>
  <c r="H840" i="5" s="1"/>
  <c r="Q488" i="3"/>
  <c r="E759" i="5"/>
  <c r="G759" i="5" s="1"/>
  <c r="H759" i="5" s="1"/>
  <c r="Q611" i="3"/>
  <c r="E374" i="5"/>
  <c r="G374" i="5" s="1"/>
  <c r="H374" i="5" s="1"/>
  <c r="Q457" i="3"/>
  <c r="E487" i="5"/>
  <c r="G487" i="5" s="1"/>
  <c r="H487" i="5" s="1"/>
  <c r="Q447" i="3"/>
  <c r="E210" i="5"/>
  <c r="G210" i="5" s="1"/>
  <c r="H210" i="5" s="1"/>
  <c r="E743" i="5"/>
  <c r="G743" i="5" s="1"/>
  <c r="H743" i="5" s="1"/>
  <c r="E415" i="5"/>
  <c r="G415" i="5" s="1"/>
  <c r="H415" i="5" s="1"/>
  <c r="E516" i="5"/>
  <c r="G516" i="5" s="1"/>
  <c r="H516" i="5" s="1"/>
  <c r="E735" i="5"/>
  <c r="G735" i="5" s="1"/>
  <c r="H735" i="5" s="1"/>
  <c r="Q593" i="3"/>
  <c r="Q308" i="3"/>
  <c r="Q100" i="3"/>
  <c r="E98" i="5"/>
  <c r="G98" i="5" s="1"/>
  <c r="H98" i="5" s="1"/>
  <c r="E595" i="5"/>
  <c r="G595" i="5" s="1"/>
  <c r="H595" i="5" s="1"/>
  <c r="Q597" i="3"/>
  <c r="Q237" i="3"/>
  <c r="E235" i="5"/>
  <c r="G235" i="5" s="1"/>
  <c r="H235" i="5" s="1"/>
  <c r="E391" i="5"/>
  <c r="G391" i="5" s="1"/>
  <c r="H391" i="5" s="1"/>
  <c r="Q393" i="3"/>
  <c r="Q511" i="3"/>
  <c r="E509" i="5"/>
  <c r="G509" i="5" s="1"/>
  <c r="H509" i="5" s="1"/>
  <c r="E390" i="5"/>
  <c r="G390" i="5" s="1"/>
  <c r="H390" i="5" s="1"/>
  <c r="Q392" i="3"/>
  <c r="Q74" i="3"/>
  <c r="E72" i="5"/>
  <c r="G72" i="5" s="1"/>
  <c r="H72" i="5" s="1"/>
  <c r="Q722" i="3"/>
  <c r="E720" i="5"/>
  <c r="G720" i="5" s="1"/>
  <c r="H720" i="5" s="1"/>
  <c r="Q770" i="3"/>
  <c r="E768" i="5"/>
  <c r="G768" i="5" s="1"/>
  <c r="H768" i="5" s="1"/>
  <c r="Q125" i="3"/>
  <c r="E123" i="5"/>
  <c r="G123" i="5" s="1"/>
  <c r="H123" i="5" s="1"/>
  <c r="E36" i="5"/>
  <c r="G36" i="5" s="1"/>
  <c r="H36" i="5" s="1"/>
  <c r="Q38" i="3"/>
  <c r="E33" i="5"/>
  <c r="G33" i="5" s="1"/>
  <c r="H33" i="5" s="1"/>
  <c r="Q35" i="3"/>
  <c r="Q814" i="3"/>
  <c r="E812" i="5"/>
  <c r="G812" i="5" s="1"/>
  <c r="H812" i="5" s="1"/>
  <c r="E136" i="5"/>
  <c r="G136" i="5" s="1"/>
  <c r="H136" i="5" s="1"/>
  <c r="Q138" i="3"/>
  <c r="Q204" i="3"/>
  <c r="E202" i="5"/>
  <c r="G202" i="5" s="1"/>
  <c r="H202" i="5" s="1"/>
  <c r="Q87" i="3"/>
  <c r="E85" i="5"/>
  <c r="G85" i="5" s="1"/>
  <c r="H85" i="5" s="1"/>
  <c r="E600" i="5"/>
  <c r="G600" i="5" s="1"/>
  <c r="H600" i="5" s="1"/>
  <c r="Q602" i="3"/>
  <c r="E422" i="5"/>
  <c r="G422" i="5" s="1"/>
  <c r="H422" i="5" s="1"/>
  <c r="Q424" i="3"/>
  <c r="Q505" i="3"/>
  <c r="E503" i="5"/>
  <c r="G503" i="5" s="1"/>
  <c r="H503" i="5" s="1"/>
  <c r="Q470" i="3"/>
  <c r="E468" i="5"/>
  <c r="G468" i="5" s="1"/>
  <c r="H468" i="5" s="1"/>
  <c r="E119" i="5"/>
  <c r="G119" i="5" s="1"/>
  <c r="H119" i="5" s="1"/>
  <c r="J119" i="5" s="1"/>
  <c r="Q829" i="3"/>
  <c r="E827" i="5"/>
  <c r="G827" i="5" s="1"/>
  <c r="H827" i="5" s="1"/>
  <c r="E411" i="5"/>
  <c r="G411" i="5" s="1"/>
  <c r="H411" i="5" s="1"/>
  <c r="J411" i="5" s="1"/>
  <c r="Q413" i="3"/>
  <c r="Q163" i="3"/>
  <c r="E161" i="5"/>
  <c r="G161" i="5" s="1"/>
  <c r="H161" i="5" s="1"/>
  <c r="E656" i="5"/>
  <c r="G656" i="5" s="1"/>
  <c r="H656" i="5" s="1"/>
  <c r="Q658" i="3"/>
  <c r="E9" i="5"/>
  <c r="G9" i="5" s="1"/>
  <c r="H9" i="5" s="1"/>
  <c r="Q311" i="3"/>
  <c r="E309" i="5"/>
  <c r="G309" i="5" s="1"/>
  <c r="H309" i="5" s="1"/>
  <c r="Q291" i="3"/>
  <c r="E289" i="5"/>
  <c r="G289" i="5" s="1"/>
  <c r="H289" i="5" s="1"/>
  <c r="Q649" i="3"/>
  <c r="E647" i="5"/>
  <c r="G647" i="5" s="1"/>
  <c r="H647" i="5" s="1"/>
  <c r="E22" i="5"/>
  <c r="G22" i="5" s="1"/>
  <c r="H22" i="5" s="1"/>
  <c r="Q24" i="3"/>
  <c r="Q116" i="3"/>
  <c r="E114" i="5"/>
  <c r="G114" i="5" s="1"/>
  <c r="H114" i="5" s="1"/>
  <c r="Q662" i="3"/>
  <c r="E660" i="5"/>
  <c r="G660" i="5" s="1"/>
  <c r="H660" i="5" s="1"/>
  <c r="Q729" i="3"/>
  <c r="E727" i="5"/>
  <c r="G727" i="5" s="1"/>
  <c r="H727" i="5" s="1"/>
  <c r="Q282" i="3"/>
  <c r="Q29" i="3"/>
  <c r="E631" i="5"/>
  <c r="G631" i="5" s="1"/>
  <c r="H631" i="5" s="1"/>
  <c r="E829" i="5"/>
  <c r="G829" i="5" s="1"/>
  <c r="H829" i="5" s="1"/>
  <c r="Q82" i="3"/>
  <c r="Q283" i="3"/>
  <c r="E281" i="5"/>
  <c r="G281" i="5" s="1"/>
  <c r="H281" i="5" s="1"/>
  <c r="E61" i="5"/>
  <c r="G61" i="5" s="1"/>
  <c r="H61" i="5" s="1"/>
  <c r="J61" i="5" s="1"/>
  <c r="Q414" i="3"/>
  <c r="E412" i="5"/>
  <c r="G412" i="5" s="1"/>
  <c r="H412" i="5" s="1"/>
  <c r="Q275" i="3"/>
  <c r="E273" i="5"/>
  <c r="G273" i="5" s="1"/>
  <c r="H273" i="5" s="1"/>
  <c r="Q664" i="3"/>
  <c r="E662" i="5"/>
  <c r="G662" i="5" s="1"/>
  <c r="H662" i="5" s="1"/>
  <c r="Q642" i="3"/>
  <c r="E640" i="5"/>
  <c r="G640" i="5" s="1"/>
  <c r="H640" i="5" s="1"/>
  <c r="Q777" i="3"/>
  <c r="E775" i="5"/>
  <c r="G775" i="5" s="1"/>
  <c r="H775" i="5" s="1"/>
  <c r="Q539" i="3"/>
  <c r="E537" i="5"/>
  <c r="G537" i="5" s="1"/>
  <c r="H537" i="5" s="1"/>
  <c r="Q36" i="3"/>
  <c r="E34" i="5"/>
  <c r="G34" i="5" s="1"/>
  <c r="H34" i="5" s="1"/>
  <c r="E155" i="5"/>
  <c r="G155" i="5" s="1"/>
  <c r="H155" i="5" s="1"/>
  <c r="Q157" i="3"/>
  <c r="Q255" i="3"/>
  <c r="E253" i="5"/>
  <c r="G253" i="5" s="1"/>
  <c r="H253" i="5" s="1"/>
  <c r="E410" i="5"/>
  <c r="G410" i="5" s="1"/>
  <c r="H410" i="5" s="1"/>
  <c r="Q172" i="3"/>
  <c r="E170" i="5"/>
  <c r="G170" i="5" s="1"/>
  <c r="H170" i="5" s="1"/>
  <c r="E810" i="5"/>
  <c r="G810" i="5" s="1"/>
  <c r="H810" i="5" s="1"/>
  <c r="J810" i="5" s="1"/>
  <c r="Q812" i="3"/>
  <c r="Q661" i="3"/>
  <c r="E659" i="5"/>
  <c r="G659" i="5" s="1"/>
  <c r="H659" i="5" s="1"/>
  <c r="Q363" i="3"/>
  <c r="E361" i="5"/>
  <c r="G361" i="5" s="1"/>
  <c r="H361" i="5" s="1"/>
  <c r="Q792" i="3"/>
  <c r="E790" i="5"/>
  <c r="G790" i="5" s="1"/>
  <c r="H790" i="5" s="1"/>
  <c r="E56" i="5"/>
  <c r="G56" i="5" s="1"/>
  <c r="H56" i="5" s="1"/>
  <c r="Q58" i="3"/>
  <c r="Q572" i="3"/>
  <c r="E570" i="5"/>
  <c r="G570" i="5" s="1"/>
  <c r="H570" i="5" s="1"/>
  <c r="E187" i="5"/>
  <c r="G187" i="5" s="1"/>
  <c r="H187" i="5" s="1"/>
  <c r="Q189" i="3"/>
  <c r="Q639" i="3"/>
  <c r="E637" i="5"/>
  <c r="G637" i="5" s="1"/>
  <c r="H637" i="5" s="1"/>
  <c r="Q857" i="3"/>
  <c r="E855" i="5"/>
  <c r="G855" i="5" s="1"/>
  <c r="H855" i="5" s="1"/>
  <c r="Q422" i="3"/>
  <c r="E420" i="5"/>
  <c r="G420" i="5" s="1"/>
  <c r="H420" i="5" s="1"/>
  <c r="E583" i="5"/>
  <c r="G583" i="5" s="1"/>
  <c r="H583" i="5" s="1"/>
  <c r="E21" i="5"/>
  <c r="G21" i="5" s="1"/>
  <c r="H21" i="5" s="1"/>
  <c r="E205" i="5"/>
  <c r="G205" i="5" s="1"/>
  <c r="H205" i="5" s="1"/>
  <c r="E133" i="5"/>
  <c r="G133" i="5" s="1"/>
  <c r="H133" i="5" s="1"/>
  <c r="J133" i="5" s="1"/>
  <c r="E696" i="5"/>
  <c r="G696" i="5" s="1"/>
  <c r="H696" i="5" s="1"/>
  <c r="J696" i="5" s="1"/>
  <c r="Q698" i="3"/>
  <c r="Q329" i="3"/>
  <c r="E327" i="5"/>
  <c r="G327" i="5" s="1"/>
  <c r="H327" i="5" s="1"/>
  <c r="Q425" i="3"/>
  <c r="E423" i="5"/>
  <c r="G423" i="5" s="1"/>
  <c r="H423" i="5" s="1"/>
  <c r="Q841" i="3"/>
  <c r="E839" i="5"/>
  <c r="G839" i="5" s="1"/>
  <c r="H839" i="5" s="1"/>
  <c r="E554" i="5"/>
  <c r="G554" i="5" s="1"/>
  <c r="H554" i="5" s="1"/>
  <c r="Q556" i="3"/>
  <c r="Q415" i="3"/>
  <c r="Q844" i="3"/>
  <c r="E842" i="5"/>
  <c r="G842" i="5" s="1"/>
  <c r="H842" i="5" s="1"/>
  <c r="E57" i="5"/>
  <c r="G57" i="5" s="1"/>
  <c r="H57" i="5" s="1"/>
  <c r="E260" i="5"/>
  <c r="G260" i="5" s="1"/>
  <c r="H260" i="5" s="1"/>
  <c r="E760" i="5"/>
  <c r="G760" i="5" s="1"/>
  <c r="H760" i="5" s="1"/>
  <c r="J760" i="5" s="1"/>
  <c r="Q762" i="3"/>
  <c r="E299" i="5"/>
  <c r="G299" i="5" s="1"/>
  <c r="H299" i="5" s="1"/>
  <c r="J299" i="5" s="1"/>
  <c r="Q301" i="3"/>
  <c r="Q444" i="3"/>
  <c r="E442" i="5"/>
  <c r="G442" i="5" s="1"/>
  <c r="H442" i="5" s="1"/>
  <c r="Q739" i="3"/>
  <c r="E737" i="5"/>
  <c r="G737" i="5" s="1"/>
  <c r="H737" i="5" s="1"/>
  <c r="Q651" i="3"/>
  <c r="E649" i="5"/>
  <c r="G649" i="5" s="1"/>
  <c r="H649" i="5" s="1"/>
  <c r="Q276" i="3"/>
  <c r="E274" i="5"/>
  <c r="G274" i="5" s="1"/>
  <c r="H274" i="5" s="1"/>
  <c r="E634" i="5"/>
  <c r="G634" i="5" s="1"/>
  <c r="H634" i="5" s="1"/>
  <c r="Q636" i="3"/>
  <c r="Q227" i="3"/>
  <c r="E225" i="5"/>
  <c r="G225" i="5" s="1"/>
  <c r="H225" i="5" s="1"/>
  <c r="Q345" i="3"/>
  <c r="E343" i="5"/>
  <c r="G343" i="5" s="1"/>
  <c r="H343" i="5" s="1"/>
  <c r="Q734" i="3"/>
  <c r="E732" i="5"/>
  <c r="G732" i="5" s="1"/>
  <c r="H732" i="5" s="1"/>
  <c r="E650" i="5"/>
  <c r="G650" i="5" s="1"/>
  <c r="H650" i="5" s="1"/>
  <c r="Q652" i="3"/>
  <c r="Q718" i="3"/>
  <c r="E87" i="5"/>
  <c r="G87" i="5" s="1"/>
  <c r="H87" i="5" s="1"/>
  <c r="Q148" i="3"/>
  <c r="E813" i="5"/>
  <c r="G813" i="5" s="1"/>
  <c r="H813" i="5" s="1"/>
  <c r="Q815" i="3"/>
  <c r="Q853" i="3"/>
  <c r="E851" i="5"/>
  <c r="G851" i="5" s="1"/>
  <c r="H851" i="5" s="1"/>
  <c r="E174" i="5"/>
  <c r="G174" i="5" s="1"/>
  <c r="H174" i="5" s="1"/>
  <c r="J174" i="5" s="1"/>
  <c r="Q176" i="3"/>
  <c r="Q208" i="3"/>
  <c r="E206" i="5"/>
  <c r="G206" i="5" s="1"/>
  <c r="H206" i="5" s="1"/>
  <c r="E728" i="5"/>
  <c r="G728" i="5" s="1"/>
  <c r="H728" i="5" s="1"/>
  <c r="Q730" i="3"/>
  <c r="E493" i="5"/>
  <c r="G493" i="5" s="1"/>
  <c r="H493" i="5" s="1"/>
  <c r="Q495" i="3"/>
  <c r="Q310" i="3"/>
  <c r="E308" i="5"/>
  <c r="G308" i="5" s="1"/>
  <c r="H308" i="5" s="1"/>
  <c r="E525" i="5"/>
  <c r="G525" i="5" s="1"/>
  <c r="H525" i="5" s="1"/>
  <c r="Q527" i="3"/>
  <c r="Q175" i="3"/>
  <c r="E173" i="5"/>
  <c r="G173" i="5" s="1"/>
  <c r="H173" i="5" s="1"/>
  <c r="Q616" i="3"/>
  <c r="E614" i="5"/>
  <c r="G614" i="5" s="1"/>
  <c r="H614" i="5" s="1"/>
  <c r="Q530" i="3"/>
  <c r="E528" i="5"/>
  <c r="G528" i="5" s="1"/>
  <c r="H528" i="5" s="1"/>
  <c r="Q466" i="3"/>
  <c r="E464" i="5"/>
  <c r="G464" i="5" s="1"/>
  <c r="H464" i="5" s="1"/>
  <c r="Q474" i="3"/>
  <c r="Q193" i="3"/>
  <c r="E191" i="5"/>
  <c r="G191" i="5" s="1"/>
  <c r="H191" i="5" s="1"/>
  <c r="Q173" i="3"/>
  <c r="E171" i="5"/>
  <c r="G171" i="5" s="1"/>
  <c r="H171" i="5" s="1"/>
  <c r="Q61" i="3"/>
  <c r="E59" i="5"/>
  <c r="G59" i="5" s="1"/>
  <c r="H59" i="5" s="1"/>
  <c r="Q786" i="3"/>
  <c r="E784" i="5"/>
  <c r="G784" i="5" s="1"/>
  <c r="H784" i="5" s="1"/>
  <c r="Q106" i="3"/>
  <c r="E104" i="5"/>
  <c r="G104" i="5" s="1"/>
  <c r="H104" i="5" s="1"/>
  <c r="E663" i="5"/>
  <c r="G663" i="5" s="1"/>
  <c r="H663" i="5" s="1"/>
  <c r="Q665" i="3"/>
  <c r="Q84" i="3"/>
  <c r="E49" i="5"/>
  <c r="G49" i="5" s="1"/>
  <c r="H49" i="5" s="1"/>
  <c r="Q343" i="3"/>
  <c r="E341" i="5"/>
  <c r="G341" i="5" s="1"/>
  <c r="H341" i="5" s="1"/>
  <c r="Q713" i="3"/>
  <c r="E711" i="5"/>
  <c r="G711" i="5" s="1"/>
  <c r="H711" i="5" s="1"/>
  <c r="E823" i="5"/>
  <c r="G823" i="5" s="1"/>
  <c r="H823" i="5" s="1"/>
  <c r="Q610" i="3"/>
  <c r="Q817" i="3"/>
  <c r="E815" i="5"/>
  <c r="G815" i="5" s="1"/>
  <c r="H815" i="5" s="1"/>
  <c r="Q476" i="3"/>
  <c r="E474" i="5"/>
  <c r="G474" i="5" s="1"/>
  <c r="H474" i="5" s="1"/>
  <c r="Q683" i="3"/>
  <c r="E681" i="5"/>
  <c r="G681" i="5" s="1"/>
  <c r="H681" i="5" s="1"/>
  <c r="E707" i="5"/>
  <c r="G707" i="5" s="1"/>
  <c r="H707" i="5" s="1"/>
  <c r="J707" i="5" s="1"/>
  <c r="Q709" i="3"/>
  <c r="E458" i="5"/>
  <c r="G458" i="5" s="1"/>
  <c r="H458" i="5" s="1"/>
  <c r="Q460" i="3"/>
  <c r="Q678" i="3"/>
  <c r="Q174" i="3"/>
  <c r="E172" i="5"/>
  <c r="G172" i="5" s="1"/>
  <c r="H172" i="5" s="1"/>
  <c r="Q586" i="3"/>
  <c r="E584" i="5"/>
  <c r="G584" i="5" s="1"/>
  <c r="H584" i="5" s="1"/>
  <c r="Q749" i="3"/>
  <c r="E747" i="5"/>
  <c r="G747" i="5" s="1"/>
  <c r="H747" i="5" s="1"/>
  <c r="E671" i="5"/>
  <c r="G671" i="5" s="1"/>
  <c r="H671" i="5" s="1"/>
  <c r="J671" i="5" s="1"/>
  <c r="Q673" i="3"/>
  <c r="Q827" i="3"/>
  <c r="E825" i="5"/>
  <c r="G825" i="5" s="1"/>
  <c r="H825" i="5" s="1"/>
  <c r="Q250" i="3"/>
  <c r="E248" i="5"/>
  <c r="G248" i="5" s="1"/>
  <c r="H248" i="5" s="1"/>
  <c r="E519" i="5"/>
  <c r="G519" i="5" s="1"/>
  <c r="H519" i="5" s="1"/>
  <c r="Q521" i="3"/>
  <c r="E776" i="5"/>
  <c r="G776" i="5" s="1"/>
  <c r="H776" i="5" s="1"/>
  <c r="Q778" i="3"/>
  <c r="E522" i="5"/>
  <c r="G522" i="5" s="1"/>
  <c r="H522" i="5" s="1"/>
  <c r="Q524" i="3"/>
  <c r="Q441" i="3"/>
  <c r="E439" i="5"/>
  <c r="G439" i="5" s="1"/>
  <c r="H439" i="5" s="1"/>
  <c r="Q584" i="3"/>
  <c r="Q837" i="3"/>
  <c r="E835" i="5"/>
  <c r="G835" i="5" s="1"/>
  <c r="H835" i="5" s="1"/>
  <c r="Q201" i="3"/>
  <c r="C17" i="8"/>
  <c r="E777" i="5"/>
  <c r="G777" i="5" s="1"/>
  <c r="H777" i="5" s="1"/>
  <c r="E573" i="5"/>
  <c r="G573" i="5" s="1"/>
  <c r="H573" i="5" s="1"/>
  <c r="Q5" i="3"/>
  <c r="E3" i="5"/>
  <c r="G3" i="5" s="1"/>
  <c r="H3" i="5" s="1"/>
  <c r="J3" i="5" s="1"/>
  <c r="Q591" i="3"/>
  <c r="E483" i="5"/>
  <c r="G483" i="5" s="1"/>
  <c r="H483" i="5" s="1"/>
  <c r="Q648" i="3"/>
  <c r="Q244" i="3"/>
  <c r="E39" i="5"/>
  <c r="G39" i="5" s="1"/>
  <c r="H39" i="5" s="1"/>
  <c r="E819" i="5"/>
  <c r="G819" i="5" s="1"/>
  <c r="H819" i="5" s="1"/>
  <c r="E238" i="5"/>
  <c r="G238" i="5" s="1"/>
  <c r="H238" i="5" s="1"/>
  <c r="E291" i="5"/>
  <c r="G291" i="5" s="1"/>
  <c r="H291" i="5" s="1"/>
  <c r="Q681" i="3"/>
  <c r="Q583" i="3"/>
  <c r="E4" i="5"/>
  <c r="G4" i="5" s="1"/>
  <c r="H4" i="5" s="1"/>
  <c r="J4" i="5" s="1"/>
  <c r="Q6" i="3"/>
  <c r="E346" i="5"/>
  <c r="G346" i="5" s="1"/>
  <c r="H346" i="5" s="1"/>
  <c r="E130" i="5"/>
  <c r="G130" i="5" s="1"/>
  <c r="H130" i="5" s="1"/>
  <c r="E745" i="5"/>
  <c r="G745" i="5" s="1"/>
  <c r="H745" i="5" s="1"/>
  <c r="E541" i="5"/>
  <c r="G541" i="5" s="1"/>
  <c r="H541" i="5" s="1"/>
  <c r="Q719" i="3"/>
  <c r="E364" i="5"/>
  <c r="G364" i="5" s="1"/>
  <c r="H364" i="5" s="1"/>
  <c r="E387" i="5"/>
  <c r="G387" i="5" s="1"/>
  <c r="H387" i="5" s="1"/>
  <c r="E818" i="5"/>
  <c r="G818" i="5" s="1"/>
  <c r="H818" i="5" s="1"/>
  <c r="E524" i="5"/>
  <c r="G524" i="5" s="1"/>
  <c r="H524" i="5" s="1"/>
  <c r="Q757" i="3"/>
  <c r="E68" i="5"/>
  <c r="G68" i="5" s="1"/>
  <c r="H68" i="5" s="1"/>
  <c r="Q775" i="3"/>
  <c r="E95" i="5"/>
  <c r="G95" i="5" s="1"/>
  <c r="H95" i="5" s="1"/>
  <c r="J95" i="5" s="1"/>
  <c r="Q97" i="3"/>
  <c r="Q689" i="3"/>
  <c r="E687" i="5"/>
  <c r="G687" i="5" s="1"/>
  <c r="H687" i="5" s="1"/>
  <c r="Q479" i="3"/>
  <c r="Q426" i="3"/>
  <c r="E424" i="5"/>
  <c r="G424" i="5" s="1"/>
  <c r="H424" i="5" s="1"/>
  <c r="Q851" i="3"/>
  <c r="Q620" i="3"/>
  <c r="Q478" i="3"/>
  <c r="E159" i="5"/>
  <c r="G159" i="5" s="1"/>
  <c r="H159" i="5" s="1"/>
  <c r="J159" i="5" s="1"/>
  <c r="Q161" i="3"/>
  <c r="E471" i="5"/>
  <c r="G471" i="5" s="1"/>
  <c r="H471" i="5" s="1"/>
  <c r="Q473" i="3"/>
  <c r="Q442" i="3"/>
  <c r="Q48" i="3"/>
  <c r="Q736" i="3"/>
  <c r="E742" i="5"/>
  <c r="G742" i="5" s="1"/>
  <c r="H742" i="5" s="1"/>
  <c r="E604" i="5"/>
  <c r="G604" i="5" s="1"/>
  <c r="H604" i="5" s="1"/>
  <c r="E24" i="5"/>
  <c r="G24" i="5" s="1"/>
  <c r="H24" i="5" s="1"/>
  <c r="E551" i="5"/>
  <c r="G551" i="5" s="1"/>
  <c r="H551" i="5" s="1"/>
  <c r="E746" i="5"/>
  <c r="G746" i="5" s="1"/>
  <c r="H746" i="5" s="1"/>
  <c r="E567" i="5"/>
  <c r="G567" i="5" s="1"/>
  <c r="H567" i="5" s="1"/>
  <c r="E430" i="5"/>
  <c r="G430" i="5" s="1"/>
  <c r="H430" i="5" s="1"/>
  <c r="Q99" i="3"/>
  <c r="E7" i="5"/>
  <c r="G7" i="5" s="1"/>
  <c r="H7" i="5" s="1"/>
  <c r="J7" i="5" s="1"/>
  <c r="Q9" i="3"/>
  <c r="E539" i="5"/>
  <c r="G539" i="5" s="1"/>
  <c r="H539" i="5" s="1"/>
  <c r="J539" i="5" s="1"/>
  <c r="Q541" i="3"/>
  <c r="Q164" i="3"/>
  <c r="E241" i="5"/>
  <c r="G241" i="5" s="1"/>
  <c r="H241" i="5" s="1"/>
  <c r="Q286" i="3"/>
  <c r="Q834" i="3"/>
  <c r="E574" i="5"/>
  <c r="G574" i="5" s="1"/>
  <c r="H574" i="5" s="1"/>
  <c r="Q312" i="3"/>
  <c r="E220" i="5"/>
  <c r="G220" i="5" s="1"/>
  <c r="H220" i="5" s="1"/>
  <c r="Q790" i="3"/>
  <c r="Q405" i="3"/>
  <c r="E6" i="5"/>
  <c r="G6" i="5" s="1"/>
  <c r="H6" i="5" s="1"/>
  <c r="E469" i="5"/>
  <c r="G469" i="5" s="1"/>
  <c r="H469" i="5" s="1"/>
  <c r="Q832" i="3"/>
  <c r="E501" i="5"/>
  <c r="G501" i="5" s="1"/>
  <c r="H501" i="5" s="1"/>
  <c r="Q248" i="3"/>
  <c r="Q621" i="3"/>
  <c r="Q155" i="3"/>
  <c r="E385" i="5"/>
  <c r="G385" i="5" s="1"/>
  <c r="H385" i="5" s="1"/>
  <c r="Q65" i="3"/>
  <c r="E801" i="5"/>
  <c r="G801" i="5" s="1"/>
  <c r="H801" i="5" s="1"/>
  <c r="J801" i="5" s="1"/>
  <c r="Q838" i="3"/>
  <c r="E575" i="5"/>
  <c r="G575" i="5" s="1"/>
  <c r="H575" i="5" s="1"/>
  <c r="J575" i="5" s="1"/>
  <c r="E105" i="5"/>
  <c r="G105" i="5" s="1"/>
  <c r="H105" i="5" s="1"/>
  <c r="E833" i="5"/>
  <c r="G833" i="5" s="1"/>
  <c r="H833" i="5" s="1"/>
  <c r="Q461" i="3"/>
  <c r="Q319" i="3"/>
  <c r="J63" i="5"/>
  <c r="J830" i="5"/>
  <c r="J310" i="5"/>
  <c r="J367" i="5"/>
  <c r="J609" i="5"/>
  <c r="J403" i="5"/>
  <c r="J476" i="5"/>
  <c r="J378" i="5"/>
  <c r="J454" i="5"/>
  <c r="J91" i="5"/>
  <c r="J193" i="5"/>
  <c r="J788" i="5"/>
  <c r="J708" i="5"/>
  <c r="J599" i="5"/>
  <c r="J602" i="5"/>
  <c r="J718" i="5"/>
  <c r="J734" i="5"/>
  <c r="J203" i="5"/>
  <c r="J679" i="5"/>
  <c r="J624" i="5"/>
  <c r="J585" i="5"/>
  <c r="J773" i="5"/>
  <c r="J459" i="5"/>
  <c r="J214" i="5"/>
  <c r="J199" i="5"/>
  <c r="J317" i="5"/>
  <c r="J120" i="5"/>
  <c r="J192" i="5"/>
  <c r="J680" i="5"/>
  <c r="J88" i="5"/>
  <c r="J246" i="5"/>
  <c r="J80" i="5"/>
  <c r="J351" i="5"/>
  <c r="J97" i="5"/>
  <c r="J578" i="5"/>
  <c r="J100" i="5"/>
  <c r="J565" i="5"/>
  <c r="J62" i="5"/>
  <c r="J479" i="5"/>
  <c r="J566" i="5"/>
  <c r="J196" i="5"/>
  <c r="J677" i="5"/>
  <c r="J46" i="5"/>
  <c r="J755" i="5"/>
  <c r="J121" i="5"/>
  <c r="J245" i="5"/>
  <c r="J633" i="5"/>
  <c r="J486" i="5"/>
  <c r="J749" i="5"/>
  <c r="J730" i="5"/>
  <c r="J667" i="5"/>
  <c r="J591" i="5"/>
  <c r="J93" i="5"/>
  <c r="J306" i="5"/>
  <c r="J695" i="5"/>
  <c r="G315" i="5"/>
  <c r="H315" i="5" s="1"/>
  <c r="G256" i="5"/>
  <c r="H256" i="5" s="1"/>
  <c r="G233" i="5"/>
  <c r="H233" i="5" s="1"/>
  <c r="G396" i="5"/>
  <c r="H396" i="5" s="1"/>
  <c r="G334" i="5"/>
  <c r="H334" i="5" s="1"/>
  <c r="G526" i="5"/>
  <c r="H526" i="5" s="1"/>
  <c r="G12" i="5"/>
  <c r="H12" i="5" s="1"/>
  <c r="G280" i="5"/>
  <c r="H280" i="5" s="1"/>
  <c r="G38" i="5"/>
  <c r="H38" i="5" s="1"/>
  <c r="G215" i="5"/>
  <c r="H215" i="5" s="1"/>
  <c r="G782" i="5"/>
  <c r="H782" i="5" s="1"/>
  <c r="G798" i="5"/>
  <c r="H798" i="5" s="1"/>
  <c r="G751" i="5"/>
  <c r="H751" i="5" s="1"/>
  <c r="G800" i="5"/>
  <c r="H800" i="5" s="1"/>
  <c r="G613" i="5"/>
  <c r="H613" i="5" s="1"/>
  <c r="G14" i="5"/>
  <c r="H14" i="5" s="1"/>
  <c r="G259" i="5"/>
  <c r="H259" i="5" s="1"/>
  <c r="G488" i="5"/>
  <c r="H488" i="5" s="1"/>
  <c r="G533" i="5"/>
  <c r="H533" i="5" s="1"/>
  <c r="G17" i="5"/>
  <c r="H17" i="5" s="1"/>
  <c r="G179" i="5"/>
  <c r="H179" i="5" s="1"/>
  <c r="G141" i="5"/>
  <c r="H141" i="5" s="1"/>
  <c r="G43" i="5"/>
  <c r="H43" i="5" s="1"/>
  <c r="G648" i="5"/>
  <c r="H648" i="5" s="1"/>
  <c r="G156" i="5"/>
  <c r="H156" i="5" s="1"/>
  <c r="G78" i="5"/>
  <c r="H78" i="5" s="1"/>
  <c r="G463" i="5"/>
  <c r="H463" i="5" s="1"/>
  <c r="G841" i="5"/>
  <c r="H841" i="5" s="1"/>
  <c r="G350" i="5"/>
  <c r="H350" i="5" s="1"/>
  <c r="G152" i="5"/>
  <c r="H152" i="5" s="1"/>
  <c r="G834" i="5"/>
  <c r="H834" i="5" s="1"/>
  <c r="G307" i="5"/>
  <c r="H307" i="5" s="1"/>
  <c r="G664" i="5"/>
  <c r="H664" i="5" s="1"/>
  <c r="G25" i="5"/>
  <c r="H25" i="5" s="1"/>
  <c r="G699" i="5"/>
  <c r="H699" i="5" s="1"/>
  <c r="G610" i="5"/>
  <c r="H610" i="5" s="1"/>
  <c r="G60" i="5"/>
  <c r="H60" i="5" s="1"/>
  <c r="G521" i="5"/>
  <c r="H521" i="5" s="1"/>
  <c r="G636" i="5"/>
  <c r="H636" i="5" s="1"/>
  <c r="G209" i="5"/>
  <c r="H209" i="5" s="1"/>
  <c r="G102" i="5"/>
  <c r="H102" i="5" s="1"/>
  <c r="G37" i="5"/>
  <c r="H37" i="5" s="1"/>
  <c r="G701" i="5"/>
  <c r="H701" i="5" s="1"/>
  <c r="G379" i="5"/>
  <c r="H379" i="5" s="1"/>
  <c r="G96" i="5"/>
  <c r="H96" i="5" s="1"/>
  <c r="G496" i="5"/>
  <c r="H496" i="5" s="1"/>
  <c r="G45" i="5"/>
  <c r="H45" i="5" s="1"/>
  <c r="G414" i="5"/>
  <c r="H414" i="5" s="1"/>
  <c r="G269" i="5"/>
  <c r="H269" i="5" s="1"/>
  <c r="G409" i="5"/>
  <c r="H409" i="5" s="1"/>
  <c r="G380" i="5"/>
  <c r="H380" i="5" s="1"/>
  <c r="G261" i="5"/>
  <c r="H261" i="5" s="1"/>
  <c r="G512" i="5"/>
  <c r="H512" i="5" s="1"/>
  <c r="G365" i="5"/>
  <c r="H365" i="5" s="1"/>
  <c r="G853" i="5"/>
  <c r="H853" i="5" s="1"/>
  <c r="G217" i="5"/>
  <c r="H217" i="5" s="1"/>
  <c r="G313" i="5"/>
  <c r="H313" i="5" s="1"/>
  <c r="G389" i="5"/>
  <c r="H389" i="5" s="1"/>
  <c r="G11" i="5"/>
  <c r="H11" i="5" s="1"/>
  <c r="G71" i="5"/>
  <c r="H71" i="5" s="1"/>
  <c r="G852" i="5"/>
  <c r="H852" i="5" s="1"/>
  <c r="G534" i="5"/>
  <c r="H534" i="5" s="1"/>
  <c r="G151" i="5"/>
  <c r="H151" i="5" s="1"/>
  <c r="G197" i="5"/>
  <c r="H197" i="5" s="1"/>
  <c r="G311" i="5"/>
  <c r="H311" i="5" s="1"/>
  <c r="G42" i="5"/>
  <c r="H42" i="5" s="1"/>
  <c r="G589" i="5"/>
  <c r="H589" i="5" s="1"/>
  <c r="G447" i="5"/>
  <c r="H447" i="5" s="1"/>
  <c r="G432" i="5"/>
  <c r="H432" i="5" s="1"/>
  <c r="G805" i="5"/>
  <c r="H805" i="5" s="1"/>
  <c r="G147" i="5"/>
  <c r="H147" i="5" s="1"/>
  <c r="G763" i="5"/>
  <c r="H763" i="5" s="1"/>
  <c r="G546" i="5"/>
  <c r="H546" i="5" s="1"/>
  <c r="G158" i="5"/>
  <c r="H158" i="5" s="1"/>
  <c r="G349" i="5"/>
  <c r="H349" i="5" s="1"/>
  <c r="G715" i="5"/>
  <c r="H715" i="5" s="1"/>
  <c r="G300" i="5"/>
  <c r="H300" i="5" s="1"/>
  <c r="G809" i="5"/>
  <c r="H809" i="5" s="1"/>
  <c r="G92" i="5"/>
  <c r="H92" i="5" s="1"/>
  <c r="G65" i="5"/>
  <c r="H65" i="5" s="1"/>
  <c r="G462" i="5"/>
  <c r="H462" i="5" s="1"/>
  <c r="G348" i="5"/>
  <c r="H348" i="5" s="1"/>
  <c r="G722" i="5"/>
  <c r="H722" i="5" s="1"/>
  <c r="G764" i="5"/>
  <c r="H764" i="5" s="1"/>
  <c r="G437" i="5"/>
  <c r="H437" i="5" s="1"/>
  <c r="G94" i="5"/>
  <c r="H94" i="5" s="1"/>
  <c r="G44" i="5"/>
  <c r="H44" i="5" s="1"/>
  <c r="G504" i="5"/>
  <c r="H504" i="5" s="1"/>
  <c r="G239" i="5"/>
  <c r="H239" i="5" s="1"/>
  <c r="G64" i="5"/>
  <c r="H64" i="5" s="1"/>
  <c r="G785" i="5"/>
  <c r="H785" i="5" s="1"/>
  <c r="G81" i="5"/>
  <c r="H81" i="5" s="1"/>
  <c r="G510" i="5"/>
  <c r="H510" i="5" s="1"/>
  <c r="G266" i="5"/>
  <c r="H266" i="5" s="1"/>
  <c r="G89" i="5"/>
  <c r="H89" i="5" s="1"/>
  <c r="G86" i="5"/>
  <c r="H86" i="5" s="1"/>
  <c r="G607" i="5"/>
  <c r="H607" i="5" s="1"/>
  <c r="G580" i="5"/>
  <c r="H580" i="5" s="1"/>
  <c r="G592" i="5"/>
  <c r="H592" i="5" s="1"/>
  <c r="G473" i="5"/>
  <c r="H473" i="5" s="1"/>
  <c r="G257" i="5"/>
  <c r="H257" i="5" s="1"/>
  <c r="G556" i="5"/>
  <c r="H556" i="5" s="1"/>
  <c r="G465" i="5"/>
  <c r="H465" i="5" s="1"/>
  <c r="G222" i="5"/>
  <c r="H222" i="5" s="1"/>
  <c r="G683" i="5"/>
  <c r="H683" i="5" s="1"/>
  <c r="G288" i="5"/>
  <c r="H288" i="5" s="1"/>
  <c r="G262" i="5"/>
  <c r="H262" i="5" s="1"/>
  <c r="G719" i="5"/>
  <c r="H719" i="5" s="1"/>
  <c r="G724" i="5"/>
  <c r="H724" i="5" s="1"/>
  <c r="G577" i="5"/>
  <c r="H577" i="5" s="1"/>
  <c r="G497" i="5"/>
  <c r="H497" i="5" s="1"/>
  <c r="G542" i="5"/>
  <c r="H542" i="5" s="1"/>
  <c r="G627" i="5"/>
  <c r="H627" i="5" s="1"/>
  <c r="G421" i="5"/>
  <c r="H421" i="5" s="1"/>
  <c r="G312" i="5"/>
  <c r="H312" i="5" s="1"/>
  <c r="G103" i="5"/>
  <c r="H103" i="5" s="1"/>
  <c r="G331" i="5"/>
  <c r="H331" i="5" s="1"/>
  <c r="G710" i="5"/>
  <c r="H710" i="5" s="1"/>
  <c r="G480" i="5"/>
  <c r="H480" i="5" s="1"/>
  <c r="G428" i="5"/>
  <c r="H428" i="5" s="1"/>
  <c r="G820" i="5"/>
  <c r="H820" i="5" s="1"/>
  <c r="G665" i="5"/>
  <c r="H665" i="5" s="1"/>
  <c r="G766" i="5"/>
  <c r="H766" i="5" s="1"/>
  <c r="G837" i="5"/>
  <c r="H837" i="5" s="1"/>
  <c r="G672" i="5"/>
  <c r="H672" i="5" s="1"/>
  <c r="G725" i="5"/>
  <c r="H725" i="5" s="1"/>
  <c r="G456" i="5"/>
  <c r="H456" i="5" s="1"/>
  <c r="G358" i="5"/>
  <c r="H358" i="5" s="1"/>
  <c r="G597" i="5"/>
  <c r="H597" i="5" s="1"/>
  <c r="G723" i="5"/>
  <c r="H723" i="5" s="1"/>
  <c r="G386" i="5"/>
  <c r="H386" i="5" s="1"/>
  <c r="G690" i="5"/>
  <c r="H690" i="5" s="1"/>
  <c r="G236" i="5"/>
  <c r="H236" i="5" s="1"/>
  <c r="G606" i="5"/>
  <c r="H606" i="5" s="1"/>
  <c r="G67" i="5"/>
  <c r="H67" i="5" s="1"/>
  <c r="G369" i="5"/>
  <c r="H369" i="5" s="1"/>
  <c r="G382" i="5"/>
  <c r="H382" i="5" s="1"/>
  <c r="G811" i="5"/>
  <c r="H811" i="5" s="1"/>
  <c r="G416" i="5"/>
  <c r="H416" i="5" s="1"/>
  <c r="G184" i="5"/>
  <c r="H184" i="5" s="1"/>
  <c r="G90" i="5"/>
  <c r="H90" i="5" s="1"/>
  <c r="G494" i="5"/>
  <c r="H494" i="5" s="1"/>
  <c r="G76" i="5"/>
  <c r="H76" i="5" s="1"/>
  <c r="G148" i="5"/>
  <c r="H148" i="5" s="1"/>
  <c r="G19" i="5"/>
  <c r="H19" i="5" s="1"/>
  <c r="G29" i="5"/>
  <c r="H29" i="5" s="1"/>
  <c r="G461" i="5"/>
  <c r="H461" i="5" s="1"/>
  <c r="G294" i="5"/>
  <c r="H294" i="5" s="1"/>
  <c r="G404" i="5"/>
  <c r="H404" i="5" s="1"/>
  <c r="G558" i="5"/>
  <c r="H558" i="5" s="1"/>
  <c r="G107" i="5"/>
  <c r="H107" i="5" s="1"/>
  <c r="G30" i="5"/>
  <c r="H30" i="5" s="1"/>
  <c r="G756" i="5"/>
  <c r="H756" i="5" s="1"/>
  <c r="G629" i="5"/>
  <c r="H629" i="5" s="1"/>
  <c r="G69" i="5"/>
  <c r="H69" i="5" s="1"/>
  <c r="G328" i="5"/>
  <c r="H328" i="5" s="1"/>
  <c r="G41" i="5"/>
  <c r="H41" i="5" s="1"/>
  <c r="G753" i="5"/>
  <c r="H753" i="5" s="1"/>
  <c r="G52" i="5"/>
  <c r="H52" i="5" s="1"/>
  <c r="G127" i="5"/>
  <c r="H127" i="5" s="1"/>
  <c r="G255" i="5"/>
  <c r="H255" i="5" s="1"/>
  <c r="G110" i="5"/>
  <c r="H110" i="5" s="1"/>
  <c r="G506" i="5"/>
  <c r="H506" i="5" s="1"/>
  <c r="G513" i="5"/>
  <c r="H513" i="5" s="1"/>
  <c r="G744" i="5"/>
  <c r="H744" i="5" s="1"/>
  <c r="G638" i="5"/>
  <c r="H638" i="5" s="1"/>
  <c r="G738" i="5"/>
  <c r="H738" i="5" s="1"/>
  <c r="G353" i="5"/>
  <c r="H353" i="5" s="1"/>
  <c r="G418" i="5"/>
  <c r="H418" i="5" s="1"/>
  <c r="G804" i="5"/>
  <c r="H804" i="5" s="1"/>
  <c r="G611" i="5"/>
  <c r="H611" i="5" s="1"/>
  <c r="G83" i="5"/>
  <c r="H83" i="5" s="1"/>
  <c r="G547" i="5"/>
  <c r="H547" i="5" s="1"/>
  <c r="G564" i="5"/>
  <c r="H564" i="5" s="1"/>
  <c r="G229" i="5"/>
  <c r="H229" i="5" s="1"/>
  <c r="G587" i="5"/>
  <c r="H587" i="5" s="1"/>
  <c r="G401" i="5"/>
  <c r="H401" i="5" s="1"/>
  <c r="G731" i="5"/>
  <c r="H731" i="5" s="1"/>
  <c r="G843" i="5"/>
  <c r="H843" i="5" s="1"/>
  <c r="G489" i="5"/>
  <c r="H489" i="5" s="1"/>
  <c r="G405" i="5"/>
  <c r="H405" i="5" s="1"/>
  <c r="G295" i="5"/>
  <c r="H295" i="5" s="1"/>
  <c r="G803" i="5"/>
  <c r="H803" i="5" s="1"/>
  <c r="G588" i="5"/>
  <c r="H588" i="5" s="1"/>
  <c r="G700" i="5"/>
  <c r="H700" i="5" s="1"/>
  <c r="G316" i="5"/>
  <c r="H316" i="5" s="1"/>
  <c r="G298" i="5"/>
  <c r="H298" i="5" s="1"/>
  <c r="G549" i="5"/>
  <c r="H549" i="5" s="1"/>
  <c r="G195" i="5"/>
  <c r="H195" i="5" s="1"/>
  <c r="G227" i="5"/>
  <c r="H227" i="5" s="1"/>
  <c r="G322" i="5"/>
  <c r="H322" i="5" s="1"/>
  <c r="G697" i="5"/>
  <c r="H697" i="5" s="1"/>
  <c r="G676" i="5"/>
  <c r="H676" i="5" s="1"/>
  <c r="G344" i="5"/>
  <c r="H344" i="5" s="1"/>
  <c r="G399" i="5"/>
  <c r="H399" i="5" s="1"/>
  <c r="G478" i="5"/>
  <c r="H478" i="5" s="1"/>
  <c r="G362" i="5"/>
  <c r="H362" i="5" s="1"/>
  <c r="G576" i="5"/>
  <c r="H576" i="5" s="1"/>
  <c r="G16" i="5"/>
  <c r="H16" i="5" s="1"/>
  <c r="G499" i="5"/>
  <c r="H499" i="5" s="1"/>
  <c r="G620" i="5"/>
  <c r="H620" i="5" s="1"/>
  <c r="G579" i="5"/>
  <c r="H579" i="5" s="1"/>
  <c r="G460" i="5"/>
  <c r="H460" i="5" s="1"/>
  <c r="G511" i="5"/>
  <c r="H511" i="5" s="1"/>
  <c r="G673" i="5"/>
  <c r="H673" i="5" s="1"/>
  <c r="G126" i="5"/>
  <c r="H126" i="5" s="1"/>
  <c r="G254" i="5"/>
  <c r="H254" i="5" s="1"/>
  <c r="G276" i="5"/>
  <c r="H276" i="5" s="1"/>
  <c r="G767" i="5"/>
  <c r="H767" i="5" s="1"/>
  <c r="G523" i="5"/>
  <c r="H523" i="5" s="1"/>
  <c r="G58" i="5"/>
  <c r="H58" i="5" s="1"/>
  <c r="G425" i="5"/>
  <c r="H425" i="5" s="1"/>
  <c r="G163" i="5"/>
  <c r="H163" i="5" s="1"/>
  <c r="G517" i="5"/>
  <c r="H517" i="5" s="1"/>
  <c r="G402" i="5"/>
  <c r="H402" i="5" s="1"/>
  <c r="G188" i="5"/>
  <c r="H188" i="5" s="1"/>
  <c r="G208" i="5"/>
  <c r="H208" i="5" s="1"/>
  <c r="G814" i="5"/>
  <c r="H814" i="5" s="1"/>
  <c r="G150" i="5"/>
  <c r="H150" i="5" s="1"/>
  <c r="G55" i="5"/>
  <c r="H55" i="5" s="1"/>
  <c r="G393" i="5"/>
  <c r="H393" i="5" s="1"/>
  <c r="G550" i="5"/>
  <c r="H550" i="5" s="1"/>
  <c r="G335" i="5"/>
  <c r="H335" i="5" s="1"/>
  <c r="G297" i="5"/>
  <c r="H297" i="5" s="1"/>
  <c r="G13" i="5"/>
  <c r="H13" i="5" s="1"/>
  <c r="G543" i="5"/>
  <c r="H543" i="5" s="1"/>
  <c r="G581" i="5"/>
  <c r="H581" i="5" s="1"/>
  <c r="G608" i="5"/>
  <c r="H608" i="5" s="1"/>
  <c r="G836" i="5"/>
  <c r="H836" i="5" s="1"/>
  <c r="G616" i="5"/>
  <c r="H616" i="5" s="1"/>
  <c r="G669" i="5"/>
  <c r="H669" i="5" s="1"/>
  <c r="G354" i="5"/>
  <c r="H354" i="5" s="1"/>
  <c r="G186" i="5"/>
  <c r="H186" i="5" s="1"/>
  <c r="G165" i="5"/>
  <c r="H165" i="5" s="1"/>
  <c r="G514" i="5"/>
  <c r="H514" i="5" s="1"/>
  <c r="G440" i="5"/>
  <c r="H440" i="5" s="1"/>
  <c r="G625" i="5"/>
  <c r="H625" i="5" s="1"/>
  <c r="G237" i="5"/>
  <c r="H237" i="5" s="1"/>
  <c r="G77" i="5"/>
  <c r="H77" i="5" s="1"/>
  <c r="G449" i="5"/>
  <c r="H449" i="5" s="1"/>
  <c r="G223" i="5"/>
  <c r="H223" i="5" s="1"/>
  <c r="G795" i="5"/>
  <c r="H795" i="5" s="1"/>
  <c r="G757" i="5"/>
  <c r="H757" i="5" s="1"/>
  <c r="G112" i="5"/>
  <c r="H112" i="5" s="1"/>
  <c r="G555" i="5"/>
  <c r="H555" i="5" s="1"/>
  <c r="G477" i="5"/>
  <c r="H477" i="5" s="1"/>
  <c r="G849" i="5"/>
  <c r="H849" i="5" s="1"/>
  <c r="G832" i="5"/>
  <c r="H832" i="5" s="1"/>
  <c r="G182" i="5"/>
  <c r="H182" i="5" s="1"/>
  <c r="G198" i="5"/>
  <c r="H198" i="5" s="1"/>
  <c r="G140" i="5"/>
  <c r="H140" i="5" s="1"/>
  <c r="G617" i="5"/>
  <c r="H617" i="5" s="1"/>
  <c r="G694" i="5"/>
  <c r="H694" i="5" s="1"/>
  <c r="G828" i="5"/>
  <c r="H828" i="5" s="1"/>
  <c r="G492" i="5"/>
  <c r="H492" i="5" s="1"/>
  <c r="G406" i="5"/>
  <c r="H406" i="5" s="1"/>
  <c r="G301" i="5"/>
  <c r="H301" i="5" s="1"/>
  <c r="G568" i="5"/>
  <c r="H568" i="5" s="1"/>
  <c r="G290" i="5"/>
  <c r="H290" i="5" s="1"/>
  <c r="G847" i="5"/>
  <c r="H847" i="5" s="1"/>
  <c r="G282" i="5"/>
  <c r="H282" i="5" s="1"/>
  <c r="G741" i="5"/>
  <c r="H741" i="5" s="1"/>
  <c r="G166" i="5"/>
  <c r="H166" i="5" s="1"/>
  <c r="G397" i="5"/>
  <c r="H397" i="5" s="1"/>
  <c r="G431" i="5"/>
  <c r="H431" i="5" s="1"/>
  <c r="G201" i="5"/>
  <c r="H201" i="5" s="1"/>
  <c r="G622" i="5"/>
  <c r="H622" i="5" s="1"/>
  <c r="G527" i="5"/>
  <c r="H527" i="5" s="1"/>
  <c r="G5" i="5"/>
  <c r="H5" i="5" s="1"/>
  <c r="G530" i="5"/>
  <c r="H530" i="5" s="1"/>
  <c r="G270" i="5"/>
  <c r="H270" i="5" s="1"/>
  <c r="G626" i="5"/>
  <c r="H626" i="5" s="1"/>
  <c r="G590" i="5"/>
  <c r="H590" i="5" s="1"/>
  <c r="G324" i="5"/>
  <c r="H324" i="5" s="1"/>
  <c r="G716" i="5"/>
  <c r="H716" i="5" s="1"/>
  <c r="G641" i="5"/>
  <c r="H641" i="5" s="1"/>
  <c r="G23" i="5"/>
  <c r="H23" i="5" s="1"/>
  <c r="G455" i="5"/>
  <c r="H455" i="5" s="1"/>
  <c r="G772" i="5"/>
  <c r="H772" i="5" s="1"/>
  <c r="G279" i="5"/>
  <c r="H279" i="5" s="1"/>
  <c r="G721" i="5"/>
  <c r="H721" i="5" s="1"/>
  <c r="G794" i="5"/>
  <c r="H794" i="5" s="1"/>
  <c r="G545" i="5"/>
  <c r="H545" i="5" s="1"/>
  <c r="G508" i="5"/>
  <c r="H508" i="5" s="1"/>
  <c r="G419" i="5"/>
  <c r="H419" i="5" s="1"/>
  <c r="G164" i="5"/>
  <c r="H164" i="5" s="1"/>
  <c r="G786" i="5"/>
  <c r="H786" i="5" s="1"/>
  <c r="G20" i="5"/>
  <c r="H20" i="5" s="1"/>
  <c r="G176" i="5"/>
  <c r="H176" i="5" s="1"/>
  <c r="G218" i="5"/>
  <c r="H218" i="5" s="1"/>
  <c r="G240" i="5"/>
  <c r="H240" i="5" s="1"/>
  <c r="G99" i="5"/>
  <c r="H99" i="5" s="1"/>
  <c r="G84" i="5"/>
  <c r="H84" i="5" s="1"/>
  <c r="G15" i="5"/>
  <c r="H15" i="5" s="1"/>
  <c r="G670" i="5"/>
  <c r="H670" i="5" s="1"/>
  <c r="G452" i="5"/>
  <c r="H452" i="5" s="1"/>
  <c r="G118" i="5"/>
  <c r="H118" i="5" s="1"/>
  <c r="G657" i="5"/>
  <c r="H657" i="5" s="1"/>
  <c r="G204" i="5"/>
  <c r="H204" i="5" s="1"/>
  <c r="G628" i="5"/>
  <c r="H628" i="5" s="1"/>
  <c r="G352" i="5"/>
  <c r="H352" i="5" s="1"/>
  <c r="G175" i="5"/>
  <c r="H175" i="5" s="1"/>
  <c r="G314" i="5"/>
  <c r="H314" i="5" s="1"/>
  <c r="G531" i="5"/>
  <c r="H531" i="5" s="1"/>
  <c r="G211" i="5"/>
  <c r="H211" i="5" s="1"/>
  <c r="G765" i="5"/>
  <c r="H765" i="5" s="1"/>
  <c r="G553" i="5"/>
  <c r="H553" i="5" s="1"/>
  <c r="G817" i="5"/>
  <c r="H817" i="5" s="1"/>
  <c r="G635" i="5"/>
  <c r="H635" i="5" s="1"/>
  <c r="G189" i="5"/>
  <c r="H189" i="5" s="1"/>
  <c r="G275" i="5"/>
  <c r="H275" i="5" s="1"/>
  <c r="G655" i="5"/>
  <c r="H655" i="5" s="1"/>
  <c r="G562" i="5"/>
  <c r="H562" i="5" s="1"/>
  <c r="G572" i="5"/>
  <c r="H572" i="5" s="1"/>
  <c r="G502" i="5"/>
  <c r="H502" i="5" s="1"/>
  <c r="G321" i="5"/>
  <c r="H321" i="5" s="1"/>
  <c r="G125" i="5"/>
  <c r="H125" i="5" s="1"/>
  <c r="G684" i="5"/>
  <c r="H684" i="5" s="1"/>
  <c r="G53" i="5"/>
  <c r="H53" i="5" s="1"/>
  <c r="G292" i="5"/>
  <c r="H292" i="5" s="1"/>
  <c r="G252" i="5"/>
  <c r="H252" i="5" s="1"/>
  <c r="G563" i="5"/>
  <c r="H563" i="5" s="1"/>
  <c r="G632" i="5"/>
  <c r="H632" i="5" s="1"/>
  <c r="G160" i="5"/>
  <c r="H160" i="5" s="1"/>
  <c r="G213" i="5"/>
  <c r="H213" i="5" s="1"/>
  <c r="G122" i="5"/>
  <c r="H122" i="5" s="1"/>
  <c r="G333" i="5"/>
  <c r="H333" i="5" s="1"/>
  <c r="G32" i="5"/>
  <c r="H32" i="5" s="1"/>
  <c r="G703" i="5"/>
  <c r="H703" i="5" s="1"/>
  <c r="G688" i="5"/>
  <c r="H688" i="5" s="1"/>
  <c r="G532" i="5"/>
  <c r="H532" i="5" s="1"/>
  <c r="G779" i="5"/>
  <c r="H779" i="5" s="1"/>
  <c r="G495" i="5"/>
  <c r="H495" i="5" s="1"/>
  <c r="G674" i="5"/>
  <c r="H674" i="5" s="1"/>
  <c r="G453" i="5"/>
  <c r="H453" i="5" s="1"/>
  <c r="G232" i="5"/>
  <c r="H232" i="5" s="1"/>
  <c r="G271" i="5"/>
  <c r="H271" i="5" s="1"/>
  <c r="G272" i="5"/>
  <c r="H272" i="5" s="1"/>
  <c r="G705" i="5"/>
  <c r="H705" i="5" s="1"/>
  <c r="G739" i="5"/>
  <c r="H739" i="5" s="1"/>
  <c r="G167" i="5"/>
  <c r="H167" i="5" s="1"/>
  <c r="G639" i="5"/>
  <c r="H639" i="5" s="1"/>
  <c r="G850" i="5"/>
  <c r="H850" i="5" s="1"/>
  <c r="G111" i="5"/>
  <c r="H111" i="5" s="1"/>
  <c r="G713" i="5"/>
  <c r="H713" i="5" s="1"/>
  <c r="G571" i="5"/>
  <c r="H571" i="5" s="1"/>
  <c r="G360" i="5"/>
  <c r="H360" i="5" s="1"/>
  <c r="G774" i="5"/>
  <c r="H774" i="5" s="1"/>
  <c r="G190" i="5"/>
  <c r="H190" i="5" s="1"/>
  <c r="G780" i="5"/>
  <c r="H780" i="5" s="1"/>
  <c r="G709" i="5"/>
  <c r="H709" i="5" s="1"/>
  <c r="G268" i="5"/>
  <c r="H268" i="5" s="1"/>
  <c r="G35" i="5"/>
  <c r="H35" i="5" s="1"/>
  <c r="G729" i="5"/>
  <c r="H729" i="5" s="1"/>
  <c r="G769" i="5"/>
  <c r="H769" i="5" s="1"/>
  <c r="G826" i="5"/>
  <c r="H826" i="5" s="1"/>
  <c r="G325" i="5"/>
  <c r="H325" i="5" s="1"/>
  <c r="G10" i="5"/>
  <c r="H10" i="5" s="1"/>
  <c r="G145" i="5"/>
  <c r="H145" i="5" s="1"/>
  <c r="G821" i="5"/>
  <c r="H821" i="5" s="1"/>
  <c r="G413" i="5"/>
  <c r="H413" i="5" s="1"/>
  <c r="G340" i="5"/>
  <c r="H340" i="5" s="1"/>
  <c r="G520" i="5"/>
  <c r="H520" i="5" s="1"/>
  <c r="G302" i="5"/>
  <c r="H302" i="5" s="1"/>
  <c r="G305" i="5"/>
  <c r="H305" i="5" s="1"/>
  <c r="G243" i="5"/>
  <c r="H243" i="5" s="1"/>
  <c r="G498" i="5"/>
  <c r="H498" i="5" s="1"/>
  <c r="G207" i="5"/>
  <c r="H207" i="5" s="1"/>
  <c r="G228" i="5"/>
  <c r="H228" i="5" s="1"/>
  <c r="G651" i="5"/>
  <c r="H651" i="5" s="1"/>
  <c r="G593" i="5"/>
  <c r="H593" i="5" s="1"/>
  <c r="G689" i="5"/>
  <c r="H689" i="5" s="1"/>
  <c r="G28" i="5"/>
  <c r="H28" i="5" s="1"/>
  <c r="G377" i="5"/>
  <c r="H377" i="5" s="1"/>
  <c r="G750" i="5"/>
  <c r="H750" i="5" s="1"/>
  <c r="G54" i="5"/>
  <c r="H54" i="5" s="1"/>
  <c r="G548" i="5"/>
  <c r="H548" i="5" s="1"/>
  <c r="G183" i="5"/>
  <c r="H183" i="5" s="1"/>
  <c r="G450" i="5"/>
  <c r="H450" i="5" s="1"/>
  <c r="G491" i="5"/>
  <c r="H491" i="5" s="1"/>
  <c r="G51" i="5"/>
  <c r="H51" i="5" s="1"/>
  <c r="G144" i="5"/>
  <c r="H144" i="5" s="1"/>
  <c r="G446" i="5"/>
  <c r="H446" i="5" s="1"/>
  <c r="G48" i="5"/>
  <c r="H48" i="5" s="1"/>
  <c r="G797" i="5"/>
  <c r="H797" i="5" s="1"/>
  <c r="G806" i="5"/>
  <c r="H806" i="5" s="1"/>
  <c r="G47" i="5"/>
  <c r="H47" i="5" s="1"/>
  <c r="G231" i="5"/>
  <c r="H231" i="5" s="1"/>
  <c r="G244" i="5"/>
  <c r="H244" i="5" s="1"/>
  <c r="G113" i="5"/>
  <c r="H113" i="5" s="1"/>
  <c r="G844" i="5"/>
  <c r="H844" i="5" s="1"/>
  <c r="G838" i="5"/>
  <c r="H838" i="5" s="1"/>
  <c r="G366" i="5"/>
  <c r="H366" i="5" s="1"/>
  <c r="G824" i="5"/>
  <c r="H824" i="5" s="1"/>
  <c r="G131" i="5"/>
  <c r="H131" i="5" s="1"/>
  <c r="G783" i="5"/>
  <c r="H783" i="5" s="1"/>
  <c r="G247" i="5"/>
  <c r="H247" i="5" s="1"/>
  <c r="G135" i="5"/>
  <c r="H135" i="5" s="1"/>
  <c r="G337" i="5"/>
  <c r="H337" i="5" s="1"/>
  <c r="G66" i="5"/>
  <c r="H66" i="5" s="1"/>
  <c r="G82" i="5"/>
  <c r="H82" i="5" s="1"/>
  <c r="G799" i="5"/>
  <c r="H799" i="5" s="1"/>
  <c r="G661" i="5"/>
  <c r="H661" i="5" s="1"/>
  <c r="G752" i="5"/>
  <c r="H752" i="5" s="1"/>
  <c r="G457" i="5"/>
  <c r="H457" i="5" s="1"/>
  <c r="G330" i="5"/>
  <c r="H330" i="5" s="1"/>
  <c r="G603" i="5"/>
  <c r="H603" i="5" s="1"/>
  <c r="G559" i="5"/>
  <c r="H559" i="5" s="1"/>
  <c r="G445" i="5"/>
  <c r="H445" i="5" s="1"/>
  <c r="G754" i="5"/>
  <c r="H754" i="5" s="1"/>
  <c r="G169" i="5"/>
  <c r="H169" i="5" s="1"/>
  <c r="G561" i="5"/>
  <c r="H561" i="5" s="1"/>
  <c r="G552" i="5"/>
  <c r="H552" i="5" s="1"/>
  <c r="G444" i="5"/>
  <c r="H444" i="5" s="1"/>
  <c r="G467" i="5"/>
  <c r="H467" i="5" s="1"/>
  <c r="G320" i="5"/>
  <c r="H320" i="5" s="1"/>
  <c r="G138" i="5"/>
  <c r="H138" i="5" s="1"/>
  <c r="G129" i="5"/>
  <c r="H129" i="5" s="1"/>
  <c r="G355" i="5"/>
  <c r="H355" i="5" s="1"/>
  <c r="G177" i="5"/>
  <c r="H177" i="5" s="1"/>
  <c r="G101" i="5"/>
  <c r="H101" i="5" s="1"/>
  <c r="G646" i="5"/>
  <c r="H646" i="5" s="1"/>
  <c r="G277" i="5"/>
  <c r="H277" i="5" s="1"/>
  <c r="G515" i="5"/>
  <c r="H515" i="5" s="1"/>
  <c r="G242" i="5"/>
  <c r="H242" i="5" s="1"/>
  <c r="G802" i="5"/>
  <c r="H802" i="5" s="1"/>
  <c r="G645" i="5"/>
  <c r="H645" i="5" s="1"/>
  <c r="G500" i="5"/>
  <c r="H500" i="5" s="1"/>
  <c r="G436" i="5"/>
  <c r="H436" i="5" s="1"/>
  <c r="G789" i="5"/>
  <c r="H789" i="5" s="1"/>
  <c r="G560" i="5"/>
  <c r="H560" i="5" s="1"/>
  <c r="G569" i="5"/>
  <c r="H569" i="5" s="1"/>
  <c r="G642" i="5"/>
  <c r="H642" i="5" s="1"/>
  <c r="G408" i="5"/>
  <c r="H408" i="5" s="1"/>
  <c r="G286" i="5"/>
  <c r="H286" i="5" s="1"/>
  <c r="G40" i="5"/>
  <c r="H40" i="5" s="1"/>
  <c r="G74" i="5"/>
  <c r="H74" i="5" s="1"/>
  <c r="G807" i="5"/>
  <c r="H807" i="5" s="1"/>
  <c r="G443" i="5"/>
  <c r="H443" i="5" s="1"/>
  <c r="G146" i="5"/>
  <c r="H146" i="5" s="1"/>
  <c r="G658" i="5"/>
  <c r="H658" i="5" s="1"/>
  <c r="G507" i="5"/>
  <c r="H507" i="5" s="1"/>
  <c r="G128" i="5"/>
  <c r="H128" i="5" s="1"/>
  <c r="G117" i="5"/>
  <c r="H117" i="5" s="1"/>
  <c r="G678" i="5"/>
  <c r="H678" i="5" s="1"/>
  <c r="G106" i="5"/>
  <c r="H106" i="5" s="1"/>
  <c r="G435" i="5"/>
  <c r="H435" i="5" s="1"/>
  <c r="G31" i="5"/>
  <c r="H31" i="5" s="1"/>
  <c r="G395" i="5"/>
  <c r="H395" i="5" s="1"/>
  <c r="G846" i="5"/>
  <c r="H846" i="5" s="1"/>
  <c r="G323" i="5"/>
  <c r="H323" i="5" s="1"/>
  <c r="G370" i="5"/>
  <c r="H370" i="5" s="1"/>
  <c r="G258" i="5"/>
  <c r="H258" i="5" s="1"/>
  <c r="G154" i="5"/>
  <c r="H154" i="5" s="1"/>
  <c r="G278" i="5"/>
  <c r="H278" i="5" s="1"/>
  <c r="G644" i="5"/>
  <c r="H644" i="5" s="1"/>
  <c r="G475" i="5"/>
  <c r="H475" i="5" s="1"/>
  <c r="G685" i="5"/>
  <c r="H685" i="5" s="1"/>
  <c r="G392" i="5"/>
  <c r="H392" i="5" s="1"/>
  <c r="G451" i="5"/>
  <c r="H451" i="5" s="1"/>
  <c r="G134" i="5"/>
  <c r="H134" i="5" s="1"/>
  <c r="G434" i="5"/>
  <c r="H434" i="5" s="1"/>
  <c r="G108" i="5"/>
  <c r="H108" i="5" s="1"/>
  <c r="G618" i="5"/>
  <c r="H618" i="5" s="1"/>
  <c r="G831" i="5"/>
  <c r="H831" i="5" s="1"/>
  <c r="G376" i="5"/>
  <c r="H376" i="5" s="1"/>
  <c r="G704" i="5"/>
  <c r="H704" i="5" s="1"/>
  <c r="G368" i="5"/>
  <c r="H368" i="5" s="1"/>
  <c r="G26" i="5"/>
  <c r="H26" i="5" s="1"/>
  <c r="G124" i="5"/>
  <c r="H124" i="5" s="1"/>
  <c r="G761" i="5"/>
  <c r="H761" i="5" s="1"/>
  <c r="G398" i="5"/>
  <c r="H398" i="5" s="1"/>
  <c r="G357" i="5"/>
  <c r="H357" i="5" s="1"/>
  <c r="G79" i="5"/>
  <c r="H79" i="5" s="1"/>
  <c r="G770" i="5"/>
  <c r="H770" i="5" s="1"/>
  <c r="G692" i="5"/>
  <c r="H692" i="5" s="1"/>
  <c r="G717" i="5"/>
  <c r="H717" i="5" s="1"/>
  <c r="G230" i="5"/>
  <c r="H230" i="5" s="1"/>
  <c r="G417" i="5"/>
  <c r="H417" i="5" s="1"/>
  <c r="G582" i="5"/>
  <c r="H582" i="5" s="1"/>
  <c r="G619" i="5"/>
  <c r="H619" i="5" s="1"/>
  <c r="G153" i="5"/>
  <c r="H153" i="5" s="1"/>
  <c r="G284" i="5"/>
  <c r="H284" i="5" s="1"/>
  <c r="G544" i="5"/>
  <c r="H544" i="5" s="1"/>
  <c r="G285" i="5"/>
  <c r="H285" i="5" s="1"/>
  <c r="G485" i="5"/>
  <c r="H485" i="5" s="1"/>
  <c r="G180" i="5"/>
  <c r="H180" i="5" s="1"/>
  <c r="G693" i="5"/>
  <c r="H693" i="5" s="1"/>
  <c r="G466" i="5"/>
  <c r="H466" i="5" s="1"/>
  <c r="G264" i="5"/>
  <c r="H264" i="5" s="1"/>
  <c r="G319" i="5"/>
  <c r="H319" i="5" s="1"/>
  <c r="G373" i="5"/>
  <c r="H373" i="5" s="1"/>
  <c r="G816" i="5"/>
  <c r="H816" i="5" s="1"/>
  <c r="G224" i="5"/>
  <c r="H224" i="5" s="1"/>
  <c r="G748" i="5"/>
  <c r="H748" i="5" s="1"/>
  <c r="G27" i="5"/>
  <c r="H27" i="5" s="1"/>
  <c r="G70" i="5"/>
  <c r="H70" i="5" s="1"/>
  <c r="G712" i="5"/>
  <c r="H712" i="5" s="1"/>
  <c r="G482" i="5"/>
  <c r="H482" i="5" s="1"/>
  <c r="G384" i="5"/>
  <c r="H384" i="5" s="1"/>
  <c r="G338" i="5"/>
  <c r="H338" i="5" s="1"/>
  <c r="G329" i="5"/>
  <c r="H329" i="5" s="1"/>
  <c r="G234" i="5"/>
  <c r="H234" i="5" s="1"/>
  <c r="G162" i="5"/>
  <c r="H162" i="5" s="1"/>
  <c r="G472" i="5"/>
  <c r="H472" i="5" s="1"/>
  <c r="G848" i="5"/>
  <c r="H848" i="5" s="1"/>
  <c r="J787" i="5"/>
  <c r="J474" i="5" l="1"/>
  <c r="J771" i="5"/>
  <c r="J686" i="5"/>
  <c r="J415" i="5"/>
  <c r="J172" i="5"/>
  <c r="J287" i="5"/>
  <c r="J39" i="5"/>
  <c r="J407" i="5"/>
  <c r="J482" i="5"/>
  <c r="J748" i="5"/>
  <c r="J839" i="5"/>
  <c r="J485" i="5"/>
  <c r="J309" i="5"/>
  <c r="J284" i="5"/>
  <c r="J529" i="5"/>
  <c r="J6" i="5"/>
  <c r="J442" i="5"/>
  <c r="J326" i="5"/>
  <c r="J714" i="5"/>
  <c r="J230" i="5"/>
  <c r="J770" i="5"/>
  <c r="J398" i="5"/>
  <c r="J704" i="5"/>
  <c r="J434" i="5"/>
  <c r="J392" i="5"/>
  <c r="J251" i="5"/>
  <c r="J323" i="5"/>
  <c r="J31" i="5"/>
  <c r="J117" i="5"/>
  <c r="J443" i="5"/>
  <c r="J286" i="5"/>
  <c r="J560" i="5"/>
  <c r="J500" i="5"/>
  <c r="J242" i="5"/>
  <c r="J646" i="5"/>
  <c r="J727" i="5"/>
  <c r="J552" i="5"/>
  <c r="J169" i="5"/>
  <c r="J471" i="5"/>
  <c r="J457" i="5"/>
  <c r="J647" i="5"/>
  <c r="J82" i="5"/>
  <c r="J247" i="5"/>
  <c r="J131" i="5"/>
  <c r="J366" i="5"/>
  <c r="J842" i="5"/>
  <c r="J113" i="5"/>
  <c r="J244" i="5"/>
  <c r="J47" i="5"/>
  <c r="J733" i="5"/>
  <c r="J420" i="5"/>
  <c r="J48" i="5"/>
  <c r="J57" i="5"/>
  <c r="J51" i="5"/>
  <c r="J450" i="5"/>
  <c r="J548" i="5"/>
  <c r="J750" i="5"/>
  <c r="J28" i="5"/>
  <c r="J593" i="5"/>
  <c r="J228" i="5"/>
  <c r="J498" i="5"/>
  <c r="J305" i="5"/>
  <c r="J520" i="5"/>
  <c r="J637" i="5"/>
  <c r="J145" i="5"/>
  <c r="J267" i="5"/>
  <c r="J433" i="5"/>
  <c r="J250" i="5"/>
  <c r="J115" i="5"/>
  <c r="J586" i="5"/>
  <c r="J383" i="5"/>
  <c r="J185" i="5"/>
  <c r="J518" i="5"/>
  <c r="J743" i="5"/>
  <c r="J162" i="5"/>
  <c r="J329" i="5"/>
  <c r="J429" i="5"/>
  <c r="J70" i="5"/>
  <c r="J528" i="5"/>
  <c r="J600" i="5"/>
  <c r="J373" i="5"/>
  <c r="J466" i="5"/>
  <c r="J614" i="5"/>
  <c r="J18" i="5"/>
  <c r="J747" i="5"/>
  <c r="J619" i="5"/>
  <c r="J735" i="5"/>
  <c r="J469" i="5"/>
  <c r="J417" i="5"/>
  <c r="J263" i="5"/>
  <c r="J441" i="5"/>
  <c r="J833" i="5"/>
  <c r="J238" i="5"/>
  <c r="J372" i="5"/>
  <c r="J220" i="5"/>
  <c r="J98" i="5"/>
  <c r="J357" i="5"/>
  <c r="J124" i="5"/>
  <c r="J26" i="5"/>
  <c r="J376" i="5"/>
  <c r="J618" i="5"/>
  <c r="J134" i="5"/>
  <c r="J8" i="5"/>
  <c r="J644" i="5"/>
  <c r="J154" i="5"/>
  <c r="J370" i="5"/>
  <c r="J395" i="5"/>
  <c r="J106" i="5"/>
  <c r="J507" i="5"/>
  <c r="J146" i="5"/>
  <c r="J74" i="5"/>
  <c r="J642" i="5"/>
  <c r="J789" i="5"/>
  <c r="J260" i="5"/>
  <c r="J277" i="5"/>
  <c r="J177" i="5"/>
  <c r="J129" i="5"/>
  <c r="J467" i="5"/>
  <c r="J768" i="5"/>
  <c r="J85" i="5"/>
  <c r="J603" i="5"/>
  <c r="J661" i="5"/>
  <c r="J337" i="5"/>
  <c r="J605" i="5"/>
  <c r="J325" i="5"/>
  <c r="J493" i="5"/>
  <c r="J769" i="5"/>
  <c r="J35" i="5"/>
  <c r="J709" i="5"/>
  <c r="J551" i="5"/>
  <c r="J774" i="5"/>
  <c r="J571" i="5"/>
  <c r="J660" i="5"/>
  <c r="J111" i="5"/>
  <c r="J540" i="5"/>
  <c r="J639" i="5"/>
  <c r="J739" i="5"/>
  <c r="J705" i="5"/>
  <c r="J640" i="5"/>
  <c r="J232" i="5"/>
  <c r="J453" i="5"/>
  <c r="J495" i="5"/>
  <c r="J212" i="5"/>
  <c r="J745" i="5"/>
  <c r="J688" i="5"/>
  <c r="J32" i="5"/>
  <c r="J122" i="5"/>
  <c r="J213" i="5"/>
  <c r="J632" i="5"/>
  <c r="J252" i="5"/>
  <c r="J374" i="5"/>
  <c r="J684" i="5"/>
  <c r="J321" i="5"/>
  <c r="J572" i="5"/>
  <c r="J655" i="5"/>
  <c r="J189" i="5"/>
  <c r="J817" i="5"/>
  <c r="J765" i="5"/>
  <c r="J531" i="5"/>
  <c r="J175" i="5"/>
  <c r="J628" i="5"/>
  <c r="J657" i="5"/>
  <c r="J452" i="5"/>
  <c r="J15" i="5"/>
  <c r="J84" i="5"/>
  <c r="J240" i="5"/>
  <c r="J176" i="5"/>
  <c r="J130" i="5"/>
  <c r="J164" i="5"/>
  <c r="J728" i="5"/>
  <c r="J570" i="5"/>
  <c r="J545" i="5"/>
  <c r="J439" i="5"/>
  <c r="J721" i="5"/>
  <c r="J772" i="5"/>
  <c r="J23" i="5"/>
  <c r="J716" i="5"/>
  <c r="J590" i="5"/>
  <c r="J114" i="5"/>
  <c r="J626" i="5"/>
  <c r="J530" i="5"/>
  <c r="J527" i="5"/>
  <c r="J201" i="5"/>
  <c r="J397" i="5"/>
  <c r="J741" i="5"/>
  <c r="J847" i="5"/>
  <c r="J422" i="5"/>
  <c r="J538" i="5"/>
  <c r="J406" i="5"/>
  <c r="J828" i="5"/>
  <c r="J617" i="5"/>
  <c r="J198" i="5"/>
  <c r="J762" i="5"/>
  <c r="J681" i="5"/>
  <c r="J143" i="5"/>
  <c r="J815" i="5"/>
  <c r="J181" i="5"/>
  <c r="J849" i="5"/>
  <c r="J477" i="5"/>
  <c r="J825" i="5"/>
  <c r="J594" i="5"/>
  <c r="J737" i="5"/>
  <c r="J740" i="5"/>
  <c r="J555" i="5"/>
  <c r="J630" i="5"/>
  <c r="J112" i="5"/>
  <c r="J400" i="5"/>
  <c r="J819" i="5"/>
  <c r="J49" i="5"/>
  <c r="J706" i="5"/>
  <c r="J223" i="5"/>
  <c r="J77" i="5"/>
  <c r="J625" i="5"/>
  <c r="J514" i="5"/>
  <c r="J186" i="5"/>
  <c r="J390" i="5"/>
  <c r="J669" i="5"/>
  <c r="J652" i="5"/>
  <c r="J616" i="5"/>
  <c r="J827" i="5"/>
  <c r="J835" i="5"/>
  <c r="J666" i="5"/>
  <c r="J791" i="5"/>
  <c r="J812" i="5"/>
  <c r="J202" i="5"/>
  <c r="J385" i="5"/>
  <c r="J412" i="5"/>
  <c r="J221" i="5"/>
  <c r="J581" i="5"/>
  <c r="J567" i="5"/>
  <c r="J505" i="5"/>
  <c r="J109" i="5"/>
  <c r="J13" i="5"/>
  <c r="J335" i="5"/>
  <c r="J393" i="5"/>
  <c r="J150" i="5"/>
  <c r="J438" i="5"/>
  <c r="J188" i="5"/>
  <c r="J517" i="5"/>
  <c r="J425" i="5"/>
  <c r="J523" i="5"/>
  <c r="J276" i="5"/>
  <c r="J126" i="5"/>
  <c r="J75" i="5"/>
  <c r="J511" i="5"/>
  <c r="J579" i="5"/>
  <c r="J499" i="5"/>
  <c r="J16" i="5"/>
  <c r="J187" i="5"/>
  <c r="J478" i="5"/>
  <c r="J399" i="5"/>
  <c r="J676" i="5"/>
  <c r="J781" i="5"/>
  <c r="J59" i="5"/>
  <c r="J227" i="5"/>
  <c r="J195" i="5"/>
  <c r="J235" i="5"/>
  <c r="J316" i="5"/>
  <c r="J595" i="5"/>
  <c r="J803" i="5"/>
  <c r="J405" i="5"/>
  <c r="J843" i="5"/>
  <c r="J731" i="5"/>
  <c r="J650" i="5"/>
  <c r="J229" i="5"/>
  <c r="J547" i="5"/>
  <c r="J83" i="5"/>
  <c r="J289" i="5"/>
  <c r="J804" i="5"/>
  <c r="J123" i="5"/>
  <c r="J738" i="5"/>
  <c r="J744" i="5"/>
  <c r="J448" i="5"/>
  <c r="J506" i="5"/>
  <c r="J255" i="5"/>
  <c r="J52" i="5"/>
  <c r="J216" i="5"/>
  <c r="J775" i="5"/>
  <c r="J36" i="5"/>
  <c r="J69" i="5"/>
  <c r="J756" i="5"/>
  <c r="J30" i="5"/>
  <c r="J107" i="5"/>
  <c r="J404" i="5"/>
  <c r="J461" i="5"/>
  <c r="J29" i="5"/>
  <c r="J34" i="5"/>
  <c r="J76" i="5"/>
  <c r="J90" i="5"/>
  <c r="J416" i="5"/>
  <c r="J487" i="5"/>
  <c r="J382" i="5"/>
  <c r="J67" i="5"/>
  <c r="J643" i="5"/>
  <c r="J343" i="5"/>
  <c r="J690" i="5"/>
  <c r="J723" i="5"/>
  <c r="J470" i="5"/>
  <c r="J456" i="5"/>
  <c r="J423" i="5"/>
  <c r="J837" i="5"/>
  <c r="J665" i="5"/>
  <c r="J820" i="5"/>
  <c r="J480" i="5"/>
  <c r="J331" i="5"/>
  <c r="J312" i="5"/>
  <c r="J627" i="5"/>
  <c r="J497" i="5"/>
  <c r="J823" i="5"/>
  <c r="J724" i="5"/>
  <c r="J483" i="5"/>
  <c r="J288" i="5"/>
  <c r="J683" i="5"/>
  <c r="J465" i="5"/>
  <c r="J24" i="5"/>
  <c r="J556" i="5"/>
  <c r="J473" i="5"/>
  <c r="J855" i="5"/>
  <c r="J592" i="5"/>
  <c r="J607" i="5"/>
  <c r="J86" i="5"/>
  <c r="J89" i="5"/>
  <c r="J510" i="5"/>
  <c r="J785" i="5"/>
  <c r="J239" i="5"/>
  <c r="J504" i="5"/>
  <c r="J94" i="5"/>
  <c r="J796" i="5"/>
  <c r="J557" i="5"/>
  <c r="J722" i="5"/>
  <c r="J149" i="5"/>
  <c r="J65" i="5"/>
  <c r="J809" i="5"/>
  <c r="J621" i="5"/>
  <c r="J300" i="5"/>
  <c r="J349" i="5"/>
  <c r="J173" i="5"/>
  <c r="J345" i="5"/>
  <c r="J458" i="5"/>
  <c r="J805" i="5"/>
  <c r="J432" i="5"/>
  <c r="J589" i="5"/>
  <c r="J116" i="5"/>
  <c r="J732" i="5"/>
  <c r="J197" i="5"/>
  <c r="J151" i="5"/>
  <c r="J137" i="5"/>
  <c r="J342" i="5"/>
  <c r="J11" i="5"/>
  <c r="J313" i="5"/>
  <c r="J853" i="5"/>
  <c r="J104" i="5"/>
  <c r="J512" i="5"/>
  <c r="J336" i="5"/>
  <c r="J380" i="5"/>
  <c r="J269" i="5"/>
  <c r="J45" i="5"/>
  <c r="J96" i="5"/>
  <c r="J701" i="5"/>
  <c r="J102" i="5"/>
  <c r="J636" i="5"/>
  <c r="J521" i="5"/>
  <c r="J610" i="5"/>
  <c r="J699" i="5"/>
  <c r="J583" i="5"/>
  <c r="J649" i="5"/>
  <c r="J307" i="5"/>
  <c r="J152" i="5"/>
  <c r="J776" i="5"/>
  <c r="J537" i="5"/>
  <c r="J841" i="5"/>
  <c r="J332" i="5"/>
  <c r="J78" i="5"/>
  <c r="J648" i="5"/>
  <c r="J808" i="5"/>
  <c r="J141" i="5"/>
  <c r="J17" i="5"/>
  <c r="J488" i="5"/>
  <c r="J14" i="5"/>
  <c r="J613" i="5"/>
  <c r="J751" i="5"/>
  <c r="J782" i="5"/>
  <c r="J215" i="5"/>
  <c r="J38" i="5"/>
  <c r="J12" i="5"/>
  <c r="J334" i="5"/>
  <c r="J233" i="5"/>
  <c r="J315" i="5"/>
  <c r="J687" i="5"/>
  <c r="J303" i="5"/>
  <c r="J347" i="5"/>
  <c r="J524" i="5"/>
  <c r="J363" i="5"/>
  <c r="J759" i="5"/>
  <c r="J178" i="5"/>
  <c r="J364" i="5"/>
  <c r="J574" i="5"/>
  <c r="J234" i="5"/>
  <c r="J210" i="5"/>
  <c r="J338" i="5"/>
  <c r="J712" i="5"/>
  <c r="J87" i="5"/>
  <c r="J816" i="5"/>
  <c r="J319" i="5"/>
  <c r="J693" i="5"/>
  <c r="J285" i="5"/>
  <c r="J845" i="5"/>
  <c r="J153" i="5"/>
  <c r="J501" i="5"/>
  <c r="J241" i="5"/>
  <c r="J582" i="5"/>
  <c r="J516" i="5"/>
  <c r="J424" i="5"/>
  <c r="J427" i="5"/>
  <c r="J205" i="5"/>
  <c r="J341" i="5"/>
  <c r="J105" i="5"/>
  <c r="J717" i="5"/>
  <c r="J79" i="5"/>
  <c r="J522" i="5"/>
  <c r="J793" i="5"/>
  <c r="J668" i="5"/>
  <c r="J831" i="5"/>
  <c r="J155" i="5"/>
  <c r="J685" i="5"/>
  <c r="J475" i="5"/>
  <c r="J394" i="5"/>
  <c r="J656" i="5"/>
  <c r="J846" i="5"/>
  <c r="J435" i="5"/>
  <c r="J128" i="5"/>
  <c r="J658" i="5"/>
  <c r="J807" i="5"/>
  <c r="J40" i="5"/>
  <c r="J569" i="5"/>
  <c r="J436" i="5"/>
  <c r="J802" i="5"/>
  <c r="J525" i="5"/>
  <c r="J355" i="5"/>
  <c r="J320" i="5"/>
  <c r="J829" i="5"/>
  <c r="J754" i="5"/>
  <c r="J559" i="5"/>
  <c r="J752" i="5"/>
  <c r="J799" i="5"/>
  <c r="J66" i="5"/>
  <c r="J783" i="5"/>
  <c r="J838" i="5"/>
  <c r="J844" i="5"/>
  <c r="J231" i="5"/>
  <c r="J806" i="5"/>
  <c r="J797" i="5"/>
  <c r="J144" i="5"/>
  <c r="J183" i="5"/>
  <c r="J377" i="5"/>
  <c r="J651" i="5"/>
  <c r="J243" i="5"/>
  <c r="J340" i="5"/>
  <c r="J821" i="5"/>
  <c r="J848" i="5"/>
  <c r="J388" i="5"/>
  <c r="J22" i="5"/>
  <c r="J472" i="5"/>
  <c r="J584" i="5"/>
  <c r="J468" i="5"/>
  <c r="J191" i="5"/>
  <c r="J384" i="5"/>
  <c r="J27" i="5"/>
  <c r="J224" i="5"/>
  <c r="J264" i="5"/>
  <c r="J180" i="5"/>
  <c r="J544" i="5"/>
  <c r="J596" i="5"/>
  <c r="J381" i="5"/>
  <c r="J490" i="5"/>
  <c r="J601" i="5"/>
  <c r="J206" i="5"/>
  <c r="J327" i="5"/>
  <c r="J536" i="5"/>
  <c r="J692" i="5"/>
  <c r="J761" i="5"/>
  <c r="J368" i="5"/>
  <c r="J108" i="5"/>
  <c r="J451" i="5"/>
  <c r="J278" i="5"/>
  <c r="J258" i="5"/>
  <c r="J139" i="5"/>
  <c r="J678" i="5"/>
  <c r="J851" i="5"/>
  <c r="J408" i="5"/>
  <c r="J464" i="5"/>
  <c r="J645" i="5"/>
  <c r="J515" i="5"/>
  <c r="J101" i="5"/>
  <c r="J138" i="5"/>
  <c r="J444" i="5"/>
  <c r="J561" i="5"/>
  <c r="J445" i="5"/>
  <c r="J330" i="5"/>
  <c r="J813" i="5"/>
  <c r="J135" i="5"/>
  <c r="J824" i="5"/>
  <c r="J784" i="5"/>
  <c r="J356" i="5"/>
  <c r="J446" i="5"/>
  <c r="J491" i="5"/>
  <c r="J54" i="5"/>
  <c r="J689" i="5"/>
  <c r="J207" i="5"/>
  <c r="J302" i="5"/>
  <c r="J413" i="5"/>
  <c r="J713" i="5"/>
  <c r="J10" i="5"/>
  <c r="J274" i="5"/>
  <c r="J826" i="5"/>
  <c r="J729" i="5"/>
  <c r="J268" i="5"/>
  <c r="J780" i="5"/>
  <c r="J190" i="5"/>
  <c r="J360" i="5"/>
  <c r="J226" i="5"/>
  <c r="J850" i="5"/>
  <c r="J391" i="5"/>
  <c r="J167" i="5"/>
  <c r="J50" i="5"/>
  <c r="J272" i="5"/>
  <c r="J271" i="5"/>
  <c r="J273" i="5"/>
  <c r="J674" i="5"/>
  <c r="J265" i="5"/>
  <c r="J779" i="5"/>
  <c r="J532" i="5"/>
  <c r="J703" i="5"/>
  <c r="J333" i="5"/>
  <c r="J426" i="5"/>
  <c r="J160" i="5"/>
  <c r="J563" i="5"/>
  <c r="J292" i="5"/>
  <c r="J53" i="5"/>
  <c r="J125" i="5"/>
  <c r="J502" i="5"/>
  <c r="J562" i="5"/>
  <c r="J275" i="5"/>
  <c r="J635" i="5"/>
  <c r="J553" i="5"/>
  <c r="J211" i="5"/>
  <c r="J314" i="5"/>
  <c r="J352" i="5"/>
  <c r="J204" i="5"/>
  <c r="J118" i="5"/>
  <c r="J670" i="5"/>
  <c r="J339" i="5"/>
  <c r="J99" i="5"/>
  <c r="J218" i="5"/>
  <c r="J20" i="5"/>
  <c r="J786" i="5"/>
  <c r="J720" i="5"/>
  <c r="J419" i="5"/>
  <c r="J508" i="5"/>
  <c r="J73" i="5"/>
  <c r="J794" i="5"/>
  <c r="J279" i="5"/>
  <c r="J455" i="5"/>
  <c r="J641" i="5"/>
  <c r="J324" i="5"/>
  <c r="J359" i="5"/>
  <c r="J653" i="5"/>
  <c r="J270" i="5"/>
  <c r="J5" i="5"/>
  <c r="J622" i="5"/>
  <c r="J431" i="5"/>
  <c r="J166" i="5"/>
  <c r="J282" i="5"/>
  <c r="J290" i="5"/>
  <c r="J568" i="5"/>
  <c r="J301" i="5"/>
  <c r="J492" i="5"/>
  <c r="J694" i="5"/>
  <c r="J140" i="5"/>
  <c r="J182" i="5"/>
  <c r="J654" i="5"/>
  <c r="J293" i="5"/>
  <c r="J726" i="5"/>
  <c r="J832" i="5"/>
  <c r="J371" i="5"/>
  <c r="J200" i="5"/>
  <c r="J742" i="5"/>
  <c r="J818" i="5"/>
  <c r="J375" i="5"/>
  <c r="J281" i="5"/>
  <c r="J387" i="5"/>
  <c r="J659" i="5"/>
  <c r="J430" i="5"/>
  <c r="J682" i="5"/>
  <c r="J757" i="5"/>
  <c r="J736" i="5"/>
  <c r="J308" i="5"/>
  <c r="J795" i="5"/>
  <c r="J449" i="5"/>
  <c r="J237" i="5"/>
  <c r="J440" i="5"/>
  <c r="J165" i="5"/>
  <c r="J354" i="5"/>
  <c r="J481" i="5"/>
  <c r="J68" i="5"/>
  <c r="J758" i="5"/>
  <c r="J136" i="5"/>
  <c r="J291" i="5"/>
  <c r="J836" i="5"/>
  <c r="J170" i="5"/>
  <c r="J142" i="5"/>
  <c r="J304" i="5"/>
  <c r="J623" i="5"/>
  <c r="J778" i="5"/>
  <c r="J698" i="5"/>
  <c r="J608" i="5"/>
  <c r="J157" i="5"/>
  <c r="J318" i="5"/>
  <c r="J598" i="5"/>
  <c r="J543" i="5"/>
  <c r="J297" i="5"/>
  <c r="J550" i="5"/>
  <c r="J55" i="5"/>
  <c r="J814" i="5"/>
  <c r="J208" i="5"/>
  <c r="J402" i="5"/>
  <c r="J163" i="5"/>
  <c r="J58" i="5"/>
  <c r="J767" i="5"/>
  <c r="J254" i="5"/>
  <c r="J673" i="5"/>
  <c r="J519" i="5"/>
  <c r="J460" i="5"/>
  <c r="J620" i="5"/>
  <c r="J634" i="5"/>
  <c r="J576" i="5"/>
  <c r="J362" i="5"/>
  <c r="J56" i="5"/>
  <c r="J344" i="5"/>
  <c r="J697" i="5"/>
  <c r="J322" i="5"/>
  <c r="J822" i="5"/>
  <c r="J554" i="5"/>
  <c r="J549" i="5"/>
  <c r="J298" i="5"/>
  <c r="J700" i="5"/>
  <c r="J588" i="5"/>
  <c r="J295" i="5"/>
  <c r="J489" i="5"/>
  <c r="J161" i="5"/>
  <c r="J401" i="5"/>
  <c r="J587" i="5"/>
  <c r="J564" i="5"/>
  <c r="J171" i="5"/>
  <c r="J132" i="5"/>
  <c r="J611" i="5"/>
  <c r="J418" i="5"/>
  <c r="J353" i="5"/>
  <c r="J638" i="5"/>
  <c r="J513" i="5"/>
  <c r="J21" i="5"/>
  <c r="J110" i="5"/>
  <c r="J127" i="5"/>
  <c r="J753" i="5"/>
  <c r="J33" i="5"/>
  <c r="J41" i="5"/>
  <c r="J328" i="5"/>
  <c r="J629" i="5"/>
  <c r="J503" i="5"/>
  <c r="J541" i="5"/>
  <c r="J558" i="5"/>
  <c r="J294" i="5"/>
  <c r="J746" i="5"/>
  <c r="J19" i="5"/>
  <c r="J148" i="5"/>
  <c r="J494" i="5"/>
  <c r="J184" i="5"/>
  <c r="J811" i="5"/>
  <c r="J219" i="5"/>
  <c r="J369" i="5"/>
  <c r="J606" i="5"/>
  <c r="J194" i="5"/>
  <c r="J236" i="5"/>
  <c r="J386" i="5"/>
  <c r="J597" i="5"/>
  <c r="J358" i="5"/>
  <c r="J725" i="5"/>
  <c r="J672" i="5"/>
  <c r="J766" i="5"/>
  <c r="J691" i="5"/>
  <c r="J428" i="5"/>
  <c r="J710" i="5"/>
  <c r="J103" i="5"/>
  <c r="J421" i="5"/>
  <c r="J542" i="5"/>
  <c r="J615" i="5"/>
  <c r="J577" i="5"/>
  <c r="J719" i="5"/>
  <c r="J262" i="5"/>
  <c r="J711" i="5"/>
  <c r="J222" i="5"/>
  <c r="J296" i="5"/>
  <c r="J361" i="5"/>
  <c r="J257" i="5"/>
  <c r="J410" i="5"/>
  <c r="J573" i="5"/>
  <c r="J580" i="5"/>
  <c r="J854" i="5"/>
  <c r="J777" i="5"/>
  <c r="J266" i="5"/>
  <c r="J81" i="5"/>
  <c r="J64" i="5"/>
  <c r="J790" i="5"/>
  <c r="J44" i="5"/>
  <c r="J249" i="5"/>
  <c r="J437" i="5"/>
  <c r="J764" i="5"/>
  <c r="J348" i="5"/>
  <c r="J462" i="5"/>
  <c r="J92" i="5"/>
  <c r="J248" i="5"/>
  <c r="J631" i="5"/>
  <c r="J715" i="5"/>
  <c r="J158" i="5"/>
  <c r="J546" i="5"/>
  <c r="J763" i="5"/>
  <c r="J147" i="5"/>
  <c r="J484" i="5"/>
  <c r="J447" i="5"/>
  <c r="J9" i="5"/>
  <c r="J42" i="5"/>
  <c r="J311" i="5"/>
  <c r="J509" i="5"/>
  <c r="J534" i="5"/>
  <c r="J852" i="5"/>
  <c r="J71" i="5"/>
  <c r="J389" i="5"/>
  <c r="J217" i="5"/>
  <c r="J365" i="5"/>
  <c r="J168" i="5"/>
  <c r="J612" i="5"/>
  <c r="J261" i="5"/>
  <c r="J409" i="5"/>
  <c r="J414" i="5"/>
  <c r="J496" i="5"/>
  <c r="J379" i="5"/>
  <c r="J37" i="5"/>
  <c r="J209" i="5"/>
  <c r="J283" i="5"/>
  <c r="J60" i="5"/>
  <c r="J792" i="5"/>
  <c r="J25" i="5"/>
  <c r="J604" i="5"/>
  <c r="J664" i="5"/>
  <c r="J834" i="5"/>
  <c r="J662" i="5"/>
  <c r="J350" i="5"/>
  <c r="J225" i="5"/>
  <c r="J463" i="5"/>
  <c r="J663" i="5"/>
  <c r="J156" i="5"/>
  <c r="J535" i="5"/>
  <c r="J43" i="5"/>
  <c r="J179" i="5"/>
  <c r="J533" i="5"/>
  <c r="J259" i="5"/>
  <c r="J840" i="5"/>
  <c r="J800" i="5"/>
  <c r="J798" i="5"/>
  <c r="J346" i="5"/>
  <c r="J72" i="5"/>
  <c r="J280" i="5"/>
  <c r="J526" i="5"/>
  <c r="J396" i="5"/>
  <c r="G861" i="5"/>
  <c r="G862" i="5"/>
  <c r="O13" i="5"/>
  <c r="N5" i="5" s="1"/>
  <c r="M13" i="5"/>
  <c r="J256" i="5"/>
  <c r="J253" i="5"/>
  <c r="C21" i="8" l="1"/>
  <c r="G860" i="5"/>
  <c r="G859" i="5"/>
  <c r="P13" i="5"/>
  <c r="P14" i="5" s="1"/>
  <c r="O5" i="5" s="1"/>
  <c r="N6" i="5" s="1"/>
  <c r="O6" i="5" s="1"/>
  <c r="N7" i="5" s="1"/>
  <c r="O7" i="5" s="1"/>
  <c r="N8" i="5" s="1"/>
  <c r="O8" i="5" s="1"/>
  <c r="N9" i="5" s="1"/>
  <c r="O9" i="5" s="1"/>
</calcChain>
</file>

<file path=xl/sharedStrings.xml><?xml version="1.0" encoding="utf-8"?>
<sst xmlns="http://schemas.openxmlformats.org/spreadsheetml/2006/main" count="4510" uniqueCount="1032">
  <si>
    <t>Municípios Mineiros</t>
  </si>
  <si>
    <t>Mais sensível</t>
  </si>
  <si>
    <t>Menos sensível</t>
  </si>
  <si>
    <t>Mais exposto</t>
  </si>
  <si>
    <t>Menos Exposto</t>
  </si>
  <si>
    <t>%</t>
  </si>
  <si>
    <t>1º Quartil</t>
  </si>
  <si>
    <t>3º Quartil</t>
  </si>
  <si>
    <t>TESTE DE OUTLIERS</t>
  </si>
  <si>
    <t>Mediana</t>
  </si>
  <si>
    <t>L = Q3 - Q1</t>
  </si>
  <si>
    <t>Q3 + 1,5L</t>
  </si>
  <si>
    <t>Q1 - 1,5L</t>
  </si>
  <si>
    <t>MÁXIMO</t>
  </si>
  <si>
    <t>MÍNIMO</t>
  </si>
  <si>
    <t>Triângulo</t>
  </si>
  <si>
    <t>Nota</t>
  </si>
  <si>
    <t>LEGENDA</t>
  </si>
  <si>
    <t>Elaboração:</t>
  </si>
  <si>
    <t>Apoio:</t>
  </si>
  <si>
    <t>Metodologia</t>
  </si>
  <si>
    <t>Clique abaixo para maiores detalhes</t>
  </si>
  <si>
    <t>INDICADORES DE EXPOSIÇĀO</t>
  </si>
  <si>
    <t>Fonte</t>
  </si>
  <si>
    <t>Descriçāo</t>
  </si>
  <si>
    <t>Justificativa</t>
  </si>
  <si>
    <t>Nome do indicador</t>
  </si>
  <si>
    <t>DIMENSĀO</t>
  </si>
  <si>
    <t>SENSIBILIDADE</t>
  </si>
  <si>
    <t>EXPOSIÇĀO</t>
  </si>
  <si>
    <t>CAPACIDADE DE ADAPTAÇĀO</t>
  </si>
  <si>
    <t>VALORES DE REFERÊNCIA</t>
  </si>
  <si>
    <t>ÍNDICE</t>
  </si>
  <si>
    <t>SENSIBILIDADE GERAL</t>
  </si>
  <si>
    <t>EXPOSIÇĀO GERAL</t>
  </si>
  <si>
    <t>CAPACIDADE DE ADAPTAÇĀO GERAL</t>
  </si>
  <si>
    <t>ÍNDICE DE VULNERABILIDADE</t>
  </si>
  <si>
    <t>N/A</t>
  </si>
  <si>
    <t>Unid</t>
  </si>
  <si>
    <t>A qualidade da educação permite formar cidadãos mais conscientes e responsáveis. Uma educação deficiente ou inexistente forma cidadãos que não estão preparados para lidar com cenários futuros onde os efeitos negativos das mudanças climáticas são observados.</t>
  </si>
  <si>
    <t xml:space="preserve">Essa faixa da população economicamente dependente não gera arrecadação de tributos que poderia ser usados em investimentos no município para reduzir a sensibilidade do mesmo. Além disso, essa parcela da população é a mais sensível aos efeitos negativos das mudanças climáticas e mais susceptíveis a doenças. </t>
  </si>
  <si>
    <t>O nível das condições sanitárias do município impacta sua sensibilidade na medida em que um esgotamento sanitário ineficiente ou inexistente pode afetar a população e o meio ambiente de forma direta. A falta de saneamento básico, associada à pobreza e em conjunto com outros riscos, como subnutrição e problemas de higiene torna a população mais sensível às alterações climáticas.</t>
  </si>
  <si>
    <t>mm</t>
  </si>
  <si>
    <t>A renda per capita é um indicador que representa o grau de desenvolvimento econômico de um município. Um município com maior renda per capta tem maior capacidade de adaptação aos efeitos negativos das mudanças climáticas.</t>
  </si>
  <si>
    <t>CÁLCULO DOS ÍNDICES</t>
  </si>
  <si>
    <t>TRATAMENTO DOS DADOS</t>
  </si>
  <si>
    <t>CÁLCULO DO ÍNDICE DE VULNERABILIDADE</t>
  </si>
  <si>
    <t>NÍVEL DE SENSIBILIDADE</t>
  </si>
  <si>
    <t>NÍVEL DE EXPOSIÇĀO</t>
  </si>
  <si>
    <t>NÍVEL DE VULNERABILIDADE</t>
  </si>
  <si>
    <t>Alto Paranaíba</t>
  </si>
  <si>
    <t>Sul de Minas</t>
  </si>
  <si>
    <t>Rio Doce</t>
  </si>
  <si>
    <t>Norte de Minas</t>
  </si>
  <si>
    <t>Categorias de Vulnerabilidade</t>
  </si>
  <si>
    <t xml:space="preserve">Vulnerabilidade Alta </t>
  </si>
  <si>
    <t xml:space="preserve">Vulnerabilidade Muito Alta </t>
  </si>
  <si>
    <t>Pesquisa por município</t>
  </si>
  <si>
    <t>Mapas e estatísticas</t>
  </si>
  <si>
    <t>Mapas e estatísticas para Minas Gerais</t>
  </si>
  <si>
    <t>SELEÇĀO DA BASE DE DADOS</t>
  </si>
  <si>
    <t>Mais especificamente, cada elemento da equação (Sensibilidade, Exposição e Capacidade de Adaptação) é composto pela média dos valores dos índices selecionados. A equação tem a Capacidade de Adaptação inversamente proporcional à vulnerabilidade devido às definições encontradas nos estudos do IPCC (IPCC, 2007).</t>
  </si>
  <si>
    <t>A definição da vulnerabilidade dos municípios de Minas Gerais resulta da equação abaixo:</t>
  </si>
  <si>
    <t>Ano referência</t>
  </si>
  <si>
    <t>A agropecuária é um setor dependente das condições hídricas e climáticas, como temperatura, pluviosidade, umidade do solo e radiação solar, o que o torna sensível às mudanças do clima. A mudança climática pode causar diversos efeitos sob a produção agrícola. Na pecuária, o clima pode ter impacto sobre as áreas da produção animal.</t>
  </si>
  <si>
    <r>
      <t xml:space="preserve">O </t>
    </r>
    <r>
      <rPr>
        <b/>
        <i/>
        <sz val="14"/>
        <color theme="1"/>
        <rFont val="Calibri"/>
        <family val="2"/>
        <scheme val="minor"/>
      </rPr>
      <t>Índice Mineiro de Vulnerabilidade Climática (IMVC) do Estado de Minas Gerais</t>
    </r>
    <r>
      <rPr>
        <i/>
        <sz val="14"/>
        <color theme="1"/>
        <rFont val="Calibri"/>
        <family val="2"/>
        <scheme val="minor"/>
      </rPr>
      <t xml:space="preserve"> foi construído com base na definição de vulnerabilidade proposta pelo Painel Intergovernamental sobre Mudanças Climáticas (IPCC, 2007) e seus três componentes principais classificados como </t>
    </r>
    <r>
      <rPr>
        <b/>
        <i/>
        <u/>
        <sz val="14"/>
        <color theme="1"/>
        <rFont val="Calibri"/>
        <family val="2"/>
        <scheme val="minor"/>
      </rPr>
      <t>sensibilidade</t>
    </r>
    <r>
      <rPr>
        <i/>
        <sz val="14"/>
        <color theme="1"/>
        <rFont val="Calibri"/>
        <family val="2"/>
        <scheme val="minor"/>
      </rPr>
      <t xml:space="preserve">, </t>
    </r>
    <r>
      <rPr>
        <b/>
        <i/>
        <u/>
        <sz val="14"/>
        <color theme="1"/>
        <rFont val="Calibri"/>
        <family val="2"/>
        <scheme val="minor"/>
      </rPr>
      <t>exposição</t>
    </r>
    <r>
      <rPr>
        <i/>
        <sz val="14"/>
        <color theme="1"/>
        <rFont val="Calibri"/>
        <family val="2"/>
        <scheme val="minor"/>
      </rPr>
      <t xml:space="preserve"> e </t>
    </r>
    <r>
      <rPr>
        <b/>
        <i/>
        <u/>
        <sz val="14"/>
        <color theme="1"/>
        <rFont val="Calibri"/>
        <family val="2"/>
        <scheme val="minor"/>
      </rPr>
      <t>capacidade de adaptação</t>
    </r>
    <r>
      <rPr>
        <i/>
        <sz val="14"/>
        <color theme="1"/>
        <rFont val="Calibri"/>
        <family val="2"/>
        <scheme val="minor"/>
      </rPr>
      <t>. Dessa forma, a vulnerabilidade estimada pode ser entendida como sendo a "medida na qual um município mineiro está suscetível aos - ou é incapaz de lidar com - efeitos adversos das mudanças climáticas, incluindo-se a variabilidade natural e os eventos climáticos extremos como longas estiagens e chuvas intensas.</t>
    </r>
  </si>
  <si>
    <r>
      <t xml:space="preserve">Para cada uma das três dimensões da vulnerabilidade são analisados os principais fatores que permitem avaliar o </t>
    </r>
    <r>
      <rPr>
        <b/>
        <i/>
        <u/>
        <sz val="12"/>
        <color theme="1" tint="0.249977111117893"/>
        <rFont val="Calibri"/>
        <family val="2"/>
        <scheme val="minor"/>
      </rPr>
      <t>grau de exposição</t>
    </r>
    <r>
      <rPr>
        <i/>
        <sz val="12"/>
        <color theme="1" tint="0.249977111117893"/>
        <rFont val="Calibri"/>
        <family val="2"/>
        <scheme val="minor"/>
      </rPr>
      <t xml:space="preserve">, </t>
    </r>
    <r>
      <rPr>
        <b/>
        <i/>
        <u/>
        <sz val="12"/>
        <color theme="1" tint="0.249977111117893"/>
        <rFont val="Calibri"/>
        <family val="2"/>
        <scheme val="minor"/>
      </rPr>
      <t>sensibilidade</t>
    </r>
    <r>
      <rPr>
        <i/>
        <sz val="12"/>
        <color theme="1" tint="0.249977111117893"/>
        <rFont val="Calibri"/>
        <family val="2"/>
        <scheme val="minor"/>
      </rPr>
      <t xml:space="preserve"> e </t>
    </r>
    <r>
      <rPr>
        <b/>
        <i/>
        <u/>
        <sz val="12"/>
        <color theme="1" tint="0.249977111117893"/>
        <rFont val="Calibri"/>
        <family val="2"/>
        <scheme val="minor"/>
      </rPr>
      <t>capacidade de adaptação</t>
    </r>
    <r>
      <rPr>
        <i/>
        <sz val="12"/>
        <color theme="1" tint="0.249977111117893"/>
        <rFont val="Calibri"/>
        <family val="2"/>
        <scheme val="minor"/>
      </rPr>
      <t xml:space="preserve"> do território às mudanças climáticas. Para cada dimensão, um conjunto de indicadores é proposto para informar sobre cada um dos fatores identificados.</t>
    </r>
  </si>
  <si>
    <t>1º Quartil (Q1)</t>
  </si>
  <si>
    <t>3º Quartil (Q3)</t>
  </si>
  <si>
    <t>Valor Mínimo = Q1 - 1,5 x (Q3-Q1)</t>
  </si>
  <si>
    <t>Valor Máximo = Q3 + 1,5 x (Q3-Q1)</t>
  </si>
  <si>
    <t>Maior vulnerabilidade aplicável</t>
  </si>
  <si>
    <t>Menor vulnerabilidade aplicável</t>
  </si>
  <si>
    <t>ÍNDICE MINEIRO DE VULNERABILIDADE CLIMÁTICA</t>
  </si>
  <si>
    <t>Base de dados</t>
  </si>
  <si>
    <t xml:space="preserve">Razão entre a população definida como economicamente dependente, nas faixas etárias de 14 anos ou menos e de 65 anos ou mais de idade, e a população definida como potencialmente produtiva, na faixa etária de 15 a 64 anos, em percentual. </t>
  </si>
  <si>
    <t>O indicador remente ao percentual da área do município que mantém sua flora nativa protegida, pois ecossistemas saudáveis garantem uma resiliência natural aos impactos negativos das mudanças climáticas, reduzindo a sensibilidade das comunidades.</t>
  </si>
  <si>
    <t>Esse indicador reflete a situação real de utilização dos recursos hídricos e permite avaliar quão relevante é a estrutura de gestão requerida na bacia. Quanto mais alto o índice, maior a complexidade da gestão requerida.</t>
  </si>
  <si>
    <t>MEC/INEP. Fundação João Pinheiro (FJP)</t>
  </si>
  <si>
    <t xml:space="preserve">Vulnerabilidade Relativamente Baixa </t>
  </si>
  <si>
    <t>Vulnerabilidade Moderada</t>
  </si>
  <si>
    <t>Vulnerabilidade Extrema</t>
  </si>
  <si>
    <t>O IMVC, juntamente com as informações suplementares contidas nesta ferramenta, visa auxiliar a elaboração de políticas públicas e a tomada de decisão no âmbito estadual e municipal quanto à definição e priorização de ações locais de redução da vulnerabilidade territorial e adaptação às mudanças do clima</t>
  </si>
  <si>
    <t>VULNERABILIDADE CLIMÁTICA</t>
  </si>
  <si>
    <t xml:space="preserve"> </t>
  </si>
  <si>
    <t xml:space="preserve">Mais exposto </t>
  </si>
  <si>
    <t xml:space="preserve">Menos Exposto </t>
  </si>
  <si>
    <t>R$/pop</t>
  </si>
  <si>
    <t xml:space="preserve">% </t>
  </si>
  <si>
    <t>hab/km²</t>
  </si>
  <si>
    <t>Para o cálculo do IMVC foram realizados os seguintes passos:</t>
  </si>
  <si>
    <r>
      <rPr>
        <b/>
        <sz val="20"/>
        <color theme="1" tint="0.249977111117893"/>
        <rFont val="Calibri"/>
        <family val="2"/>
        <scheme val="minor"/>
      </rPr>
      <t>Resultados para o município pesquisado</t>
    </r>
    <r>
      <rPr>
        <sz val="18"/>
        <color theme="1" tint="0.249977111117893"/>
        <rFont val="Aharoni"/>
        <charset val="177"/>
      </rPr>
      <t>:</t>
    </r>
  </si>
  <si>
    <t xml:space="preserve">Acesse os indicadores de cada dimensāo da vulnerabilidade: </t>
  </si>
  <si>
    <t>Território correspondente:</t>
  </si>
  <si>
    <t>A seleção dos dados é uma etapa chave para a avaliação da vulnerabilidade municipal às mudanças climáticas, pois é necessário garantir a integridade e representatividade dos indicadores incluídos. Optou-se pela utilização de dados quantitativos oficiais constantes das bases estaduais e federais. Foram selecionados indicadores para constituição de cada componente da vulnerabilidade (sensibilidade, exposição e capacidade de adaptação). Os indicadores podem ser visualizados na aba de “Base de dados”.</t>
  </si>
  <si>
    <t xml:space="preserve">Para fins de constituição de um índice composto, cada indicador foi convertido em uma faixa que varia de 0 a 1 conforme as fórmulas matemáticas abaixo: </t>
  </si>
  <si>
    <t>Os indicadores selecionados tiveram seus dados tratados pela metodologia conhecida como "boxplot". Essa metodologia foi utilizada a fim de determinar valores limites para cada um dos indicadores e preservar a validade da transformação dos mesmos em índices. Ou seja, um limite máximo e um mínimo foram definidos considerando os resultados dos indicadores de cada cidade. Os limites são ajustados considerando o intervalo interquartil (L), que é a diferença entre o 3º quartil (Q3) e o 1º quartil (Q1). A escolha se mostrou pertinente, pois essa técnica, ao contrário do uso do desvio padrão, é menos dependente da distribuição dos dados e valores muito fora do padrāo não influenciam os valores limites. Segue-se as equações utilizadas:</t>
  </si>
  <si>
    <t>No entanto, valores que estavam fora dos limites naturais (valores negativos) foram reajustados para números naturais.</t>
  </si>
  <si>
    <t>SUB-ÍNDICE</t>
  </si>
  <si>
    <t>SUB-INDICE</t>
  </si>
  <si>
    <t>INDICADORES DE SENSIBILIDADE</t>
  </si>
  <si>
    <t xml:space="preserve">INDICADORES DE CAPACIDADE DE ADAPTAÇÃO </t>
  </si>
  <si>
    <t>Abadia dos Dourados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</si>
  <si>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</si>
  <si>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</si>
  <si>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</si>
  <si>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</si>
  <si>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</si>
  <si>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</si>
  <si>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</si>
  <si>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</si>
  <si>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</si>
  <si>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</si>
  <si>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</si>
  <si>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</si>
  <si>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</si>
  <si>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</si>
  <si>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</si>
  <si>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</si>
  <si>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</si>
  <si>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</si>
  <si>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</si>
  <si>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</si>
  <si>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</si>
  <si>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</si>
  <si>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</si>
  <si>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</si>
  <si>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</si>
  <si>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</si>
  <si>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</si>
  <si>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</si>
  <si>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</si>
  <si>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</si>
  <si>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</si>
  <si>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</si>
  <si>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</si>
  <si>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</si>
  <si>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</si>
  <si>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</si>
  <si>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</si>
  <si>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</si>
  <si>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</si>
  <si>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</si>
  <si>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</si>
  <si>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</si>
  <si>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</si>
  <si>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</si>
  <si>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</si>
  <si>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</si>
  <si>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</si>
  <si>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</si>
  <si>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</si>
  <si>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</si>
  <si>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</si>
  <si>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</si>
  <si>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</si>
  <si>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</si>
  <si>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</si>
  <si>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</si>
  <si>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</si>
  <si>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</si>
  <si>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</si>
  <si>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</si>
  <si>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</si>
  <si>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</si>
  <si>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</si>
  <si>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</si>
  <si>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</si>
  <si>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</si>
  <si>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</si>
  <si>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</si>
  <si>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</si>
  <si>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</si>
  <si>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</si>
  <si>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</si>
  <si>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</si>
  <si>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</si>
  <si>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</si>
  <si>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</si>
  <si>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</si>
  <si>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</si>
  <si>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</si>
  <si>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</si>
  <si>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</si>
  <si>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</si>
  <si>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</si>
  <si>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</si>
  <si>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</si>
  <si>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</si>
  <si>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</si>
  <si>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</si>
  <si>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</si>
  <si>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</si>
  <si>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</si>
  <si>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</si>
  <si>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</si>
  <si>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</si>
  <si>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</si>
  <si>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</si>
  <si>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</si>
  <si>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</si>
  <si>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</si>
  <si>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</si>
  <si>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</si>
  <si>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</si>
  <si>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</si>
  <si>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Cachoeira Dourada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</si>
  <si>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</si>
  <si>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</si>
  <si>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</si>
  <si>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</si>
  <si>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</si>
  <si>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</si>
  <si>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</si>
  <si>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</si>
  <si>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</si>
  <si>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</si>
  <si>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</si>
  <si>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Campestre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</si>
  <si>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</si>
  <si>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</si>
  <si>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</si>
  <si>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</si>
  <si>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</si>
  <si>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</si>
  <si>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</si>
  <si>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</si>
  <si>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</si>
  <si>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Canápolis</t>
  </si>
  <si>
    <t>Candeias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</si>
  <si>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</si>
  <si>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</si>
  <si>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</si>
  <si>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</si>
  <si>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</si>
  <si>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</si>
  <si>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</si>
  <si>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</si>
  <si>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</si>
  <si>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</si>
  <si>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</si>
  <si>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</si>
  <si>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</si>
  <si>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</si>
  <si>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</si>
  <si>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</si>
  <si>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</si>
  <si>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</si>
  <si>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</si>
  <si>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</si>
  <si>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</si>
  <si>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</si>
  <si>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</si>
  <si>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</si>
  <si>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</si>
  <si>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</si>
  <si>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</si>
  <si>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</si>
  <si>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</si>
  <si>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</si>
  <si>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</si>
  <si>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</si>
  <si>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</si>
  <si>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</si>
  <si>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</si>
  <si>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</si>
  <si>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</si>
  <si>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</si>
  <si>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</si>
  <si>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</si>
  <si>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</si>
  <si>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</si>
  <si>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</si>
  <si>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</si>
  <si>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</si>
  <si>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</si>
  <si>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</si>
  <si>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</si>
  <si>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</si>
  <si>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</si>
  <si>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</si>
  <si>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</si>
  <si>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</si>
  <si>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</si>
  <si>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</si>
  <si>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</si>
  <si>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</si>
  <si>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</si>
  <si>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</si>
  <si>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</si>
  <si>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</si>
  <si>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</si>
  <si>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</si>
  <si>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</si>
  <si>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</si>
  <si>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</si>
  <si>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</si>
  <si>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</si>
  <si>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</si>
  <si>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</si>
  <si>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</si>
  <si>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</si>
  <si>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</si>
  <si>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</si>
  <si>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</si>
  <si>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</si>
  <si>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</si>
  <si>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</si>
  <si>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</si>
  <si>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</si>
  <si>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</si>
  <si>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</si>
  <si>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</si>
  <si>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</si>
  <si>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</si>
  <si>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</si>
  <si>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</si>
  <si>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</si>
  <si>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</si>
  <si>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</si>
  <si>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</si>
  <si>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</si>
  <si>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</si>
  <si>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</si>
  <si>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</si>
  <si>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</si>
  <si>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</si>
  <si>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</si>
  <si>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</si>
  <si>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</si>
  <si>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</si>
  <si>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</si>
  <si>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</si>
  <si>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</si>
  <si>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</si>
  <si>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</si>
  <si>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</si>
  <si>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</si>
  <si>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</si>
  <si>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</si>
  <si>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</si>
  <si>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</si>
  <si>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</si>
  <si>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</si>
  <si>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</si>
  <si>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</si>
  <si>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</si>
  <si>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</si>
  <si>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</si>
  <si>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</si>
  <si>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</si>
  <si>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</si>
  <si>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</si>
  <si>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</si>
  <si>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</si>
  <si>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</si>
  <si>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</si>
  <si>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</si>
  <si>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</si>
  <si>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</si>
  <si>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</si>
  <si>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</si>
  <si>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</si>
  <si>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</si>
  <si>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</si>
  <si>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</si>
  <si>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</si>
  <si>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</si>
  <si>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</si>
  <si>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</si>
  <si>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</si>
  <si>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</si>
  <si>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</si>
  <si>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</si>
  <si>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</si>
  <si>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</si>
  <si>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</si>
  <si>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</si>
  <si>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</si>
  <si>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</si>
  <si>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</si>
  <si>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</si>
  <si>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</si>
  <si>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</si>
  <si>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</si>
  <si>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</si>
  <si>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</si>
  <si>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</si>
  <si>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</si>
  <si>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</si>
  <si>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</si>
  <si>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</si>
  <si>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</si>
  <si>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</si>
  <si>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</si>
  <si>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</si>
  <si>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</si>
  <si>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</si>
  <si>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</si>
  <si>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</si>
  <si>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</si>
  <si>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</si>
  <si>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</si>
  <si>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</si>
  <si>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</si>
  <si>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</si>
  <si>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</si>
  <si>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</si>
  <si>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</si>
  <si>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</si>
  <si>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</si>
  <si>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</si>
  <si>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</si>
  <si>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</si>
  <si>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</si>
  <si>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</si>
  <si>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</si>
  <si>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</si>
  <si>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</si>
  <si>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</si>
  <si>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</si>
  <si>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</si>
  <si>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</si>
  <si>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</si>
  <si>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</si>
  <si>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</si>
  <si>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</si>
  <si>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</si>
  <si>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</si>
  <si>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</si>
  <si>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</si>
  <si>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</si>
  <si>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</si>
  <si>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</si>
  <si>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</si>
  <si>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</si>
  <si>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</si>
  <si>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</si>
  <si>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</si>
  <si>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</si>
  <si>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</si>
  <si>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</si>
  <si>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</si>
  <si>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</si>
  <si>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</si>
  <si>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</si>
  <si>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</si>
  <si>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</si>
  <si>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</si>
  <si>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</si>
  <si>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</si>
  <si>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</si>
  <si>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</si>
  <si>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</si>
  <si>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</si>
  <si>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</si>
  <si>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</si>
  <si>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</si>
  <si>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</si>
  <si>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</si>
  <si>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</si>
  <si>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</si>
  <si>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</si>
  <si>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</si>
  <si>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</si>
  <si>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</si>
  <si>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</si>
  <si>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</si>
  <si>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</si>
  <si>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</si>
  <si>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</si>
  <si>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</si>
  <si>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</si>
  <si>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</si>
  <si>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</si>
  <si>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</si>
  <si>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</si>
  <si>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</si>
  <si>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</si>
  <si>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</si>
  <si>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</si>
  <si>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</si>
  <si>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</si>
  <si>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</si>
  <si>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</si>
  <si>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</si>
  <si>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</si>
  <si>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</si>
  <si>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</si>
  <si>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</si>
  <si>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</si>
  <si>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</si>
  <si>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</si>
  <si>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</si>
  <si>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</si>
  <si>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</si>
  <si>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</si>
  <si>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</si>
  <si>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</si>
  <si>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</si>
  <si>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</si>
  <si>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</si>
  <si>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</si>
  <si>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</si>
  <si>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</si>
  <si>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</si>
  <si>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</si>
  <si>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</si>
  <si>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</si>
  <si>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</si>
  <si>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</si>
  <si>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</si>
  <si>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</si>
  <si>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</si>
  <si>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</si>
  <si>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</si>
  <si>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</si>
  <si>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</si>
  <si>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</si>
  <si>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</si>
  <si>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</si>
  <si>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</si>
  <si>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</si>
  <si>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</si>
  <si>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</si>
  <si>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Lagoa Santa</t>
  </si>
  <si>
    <t>Lajinha</t>
  </si>
  <si>
    <t>Lambari</t>
  </si>
  <si>
    <t>Lamim</t>
  </si>
  <si>
    <t>Laranjal</t>
  </si>
  <si>
    <t>Lassance</t>
  </si>
  <si>
    <t>Lavras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</si>
  <si>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</si>
  <si>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</si>
  <si>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</si>
  <si>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</si>
  <si>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</si>
  <si>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</si>
  <si>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</si>
  <si>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</si>
  <si>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</si>
  <si>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</si>
  <si>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</si>
  <si>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</si>
  <si>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</si>
  <si>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</si>
  <si>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</si>
  <si>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</si>
  <si>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</si>
  <si>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</si>
  <si>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</si>
  <si>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</si>
  <si>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</si>
  <si>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</si>
  <si>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</si>
  <si>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</si>
  <si>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</si>
  <si>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</si>
  <si>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</si>
  <si>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</si>
  <si>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</si>
  <si>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</si>
  <si>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</si>
  <si>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</si>
  <si>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</si>
  <si>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</si>
  <si>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</si>
  <si>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</si>
  <si>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</si>
  <si>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</si>
  <si>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</si>
  <si>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</si>
  <si>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</si>
  <si>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</si>
  <si>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</si>
  <si>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</si>
  <si>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</si>
  <si>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</si>
  <si>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</si>
  <si>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</si>
  <si>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</si>
  <si>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</si>
  <si>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</si>
  <si>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</si>
  <si>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</si>
  <si>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</si>
  <si>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</si>
  <si>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</si>
  <si>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</si>
  <si>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</si>
  <si>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</si>
  <si>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</si>
  <si>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</si>
  <si>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</si>
  <si>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</si>
  <si>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</si>
  <si>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</si>
  <si>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</si>
  <si>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</si>
  <si>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</si>
  <si>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</si>
  <si>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</si>
  <si>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</si>
  <si>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</si>
  <si>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</si>
  <si>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</si>
  <si>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</si>
  <si>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</si>
  <si>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</si>
  <si>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</si>
  <si>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</si>
  <si>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</si>
  <si>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</si>
  <si>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</si>
  <si>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</si>
  <si>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</si>
  <si>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</si>
  <si>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</si>
  <si>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</si>
  <si>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</si>
  <si>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</si>
  <si>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</si>
  <si>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</si>
  <si>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</si>
  <si>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</si>
  <si>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Olímpio Noronha</t>
  </si>
  <si>
    <t>Oliveira</t>
  </si>
  <si>
    <t>Oliveira Fortes</t>
  </si>
  <si>
    <t>Onça de Pitangui</t>
  </si>
  <si>
    <t>Oratórios</t>
  </si>
  <si>
    <t>Orizânia</t>
  </si>
  <si>
    <t>Ouro Branco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</si>
  <si>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</si>
  <si>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</si>
  <si>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</si>
  <si>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</si>
  <si>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</si>
  <si>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</si>
  <si>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</si>
  <si>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</si>
  <si>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</si>
  <si>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</si>
  <si>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</si>
  <si>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</si>
  <si>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</si>
  <si>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</si>
  <si>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</si>
  <si>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</si>
  <si>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</si>
  <si>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</si>
  <si>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</si>
  <si>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</si>
  <si>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</si>
  <si>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</si>
  <si>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</si>
  <si>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</si>
  <si>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</si>
  <si>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</si>
  <si>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</si>
  <si>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</si>
  <si>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</si>
  <si>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</si>
  <si>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</si>
  <si>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</si>
  <si>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</si>
  <si>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</si>
  <si>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</si>
  <si>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</si>
  <si>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</si>
  <si>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</si>
  <si>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</si>
  <si>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</si>
  <si>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</si>
  <si>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</si>
  <si>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</si>
  <si>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</si>
  <si>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</si>
  <si>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</si>
  <si>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</si>
  <si>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</si>
  <si>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</si>
  <si>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</si>
  <si>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</si>
  <si>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</si>
  <si>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</si>
  <si>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</si>
  <si>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</si>
  <si>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</si>
  <si>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</si>
  <si>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</si>
  <si>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</si>
  <si>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</si>
  <si>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</si>
  <si>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</si>
  <si>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</si>
  <si>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</si>
  <si>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</si>
  <si>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</si>
  <si>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</si>
  <si>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</si>
  <si>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</si>
  <si>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</si>
  <si>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</si>
  <si>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</si>
  <si>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</si>
  <si>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</si>
  <si>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</si>
  <si>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</si>
  <si>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</si>
  <si>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</si>
  <si>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</si>
  <si>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</si>
  <si>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</si>
  <si>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Juscelino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</si>
  <si>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</si>
  <si>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</si>
  <si>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</si>
  <si>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</si>
  <si>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</si>
  <si>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</si>
  <si>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</si>
  <si>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</si>
  <si>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</si>
  <si>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</si>
  <si>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</si>
  <si>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</si>
  <si>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</si>
  <si>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</si>
  <si>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</si>
  <si>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</si>
  <si>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</si>
  <si>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</si>
  <si>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</si>
  <si>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</si>
  <si>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</si>
  <si>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</si>
  <si>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</si>
  <si>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</si>
  <si>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</si>
  <si>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</si>
  <si>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</si>
  <si>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</si>
  <si>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</si>
  <si>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</si>
  <si>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</si>
  <si>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</si>
  <si>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</si>
  <si>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</si>
  <si>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</si>
  <si>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</si>
  <si>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</si>
  <si>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</si>
  <si>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</si>
  <si>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</si>
  <si>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</si>
  <si>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</si>
  <si>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</si>
  <si>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</si>
  <si>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</si>
  <si>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</si>
  <si>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</si>
  <si>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</si>
  <si>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</si>
  <si>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</si>
  <si>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</si>
  <si>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Luzia</t>
  </si>
  <si>
    <t>Santa Margarida</t>
  </si>
  <si>
    <t>Santa Maria de Itabira</t>
  </si>
  <si>
    <t>Santa Maria do Salto</t>
  </si>
  <si>
    <t>Santa Maria do Suaçuí</t>
  </si>
  <si>
    <t>Santa Rita de Caldas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</si>
  <si>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</si>
  <si>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</si>
  <si>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</si>
  <si>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</si>
  <si>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</si>
  <si>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</si>
  <si>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</si>
  <si>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</si>
  <si>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</si>
  <si>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</si>
  <si>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</si>
  <si>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</si>
  <si>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</si>
  <si>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</si>
  <si>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</si>
  <si>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</si>
  <si>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</si>
  <si>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</si>
  <si>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</si>
  <si>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</si>
  <si>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</si>
  <si>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</si>
  <si>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</si>
  <si>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</si>
  <si>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</si>
  <si>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</si>
  <si>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</si>
  <si>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</si>
  <si>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</si>
  <si>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</si>
  <si>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</si>
  <si>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</si>
  <si>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</si>
  <si>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</si>
  <si>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</si>
  <si>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</si>
  <si>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</si>
  <si>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</si>
  <si>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</si>
  <si>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</si>
  <si>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</si>
  <si>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</si>
  <si>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</si>
  <si>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</si>
  <si>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</si>
  <si>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</si>
  <si>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</si>
  <si>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</si>
  <si>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</si>
  <si>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</si>
  <si>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</si>
  <si>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</si>
  <si>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</si>
  <si>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</si>
  <si>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</si>
  <si>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</si>
  <si>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</si>
  <si>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</si>
  <si>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</si>
  <si>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</si>
  <si>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</si>
  <si>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</si>
  <si>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</si>
  <si>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</si>
  <si>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</si>
  <si>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</si>
  <si>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</si>
  <si>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</si>
  <si>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</si>
  <si>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</si>
  <si>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</si>
  <si>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</si>
  <si>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</si>
  <si>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</si>
  <si>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</si>
  <si>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</si>
  <si>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</si>
  <si>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</si>
  <si>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</si>
  <si>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</si>
  <si>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</si>
  <si>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</si>
  <si>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</si>
  <si>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</si>
  <si>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</si>
  <si>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</si>
  <si>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</si>
  <si>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</si>
  <si>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</si>
  <si>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</si>
  <si>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</si>
  <si>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</si>
  <si>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</si>
  <si>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</si>
  <si>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</si>
  <si>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</si>
  <si>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</si>
  <si>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</si>
  <si>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</si>
  <si>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</si>
  <si>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</si>
  <si>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</si>
  <si>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</si>
  <si>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</si>
  <si>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</si>
  <si>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</si>
  <si>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</si>
  <si>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</si>
  <si>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</si>
  <si>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</si>
  <si>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</si>
  <si>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</si>
  <si>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</si>
  <si>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</si>
  <si>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</si>
  <si>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</si>
  <si>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</si>
  <si>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</si>
  <si>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</si>
  <si>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</si>
  <si>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</si>
  <si>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</si>
  <si>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</si>
  <si>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</si>
  <si>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</si>
  <si>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</si>
  <si>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</si>
  <si>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</si>
  <si>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</si>
  <si>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</si>
  <si>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</si>
  <si>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</si>
  <si>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</si>
  <si>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</si>
  <si>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</si>
  <si>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</si>
  <si>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</si>
  <si>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</si>
  <si>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</si>
  <si>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</si>
  <si>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</si>
  <si>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</si>
  <si>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</si>
  <si>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</si>
  <si>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</si>
  <si>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</si>
  <si>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</si>
  <si>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</si>
  <si>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</si>
  <si>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</si>
  <si>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</si>
  <si>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</si>
  <si>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</si>
  <si>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</si>
  <si>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</si>
  <si>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</si>
  <si>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</si>
  <si>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</si>
  <si>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</si>
  <si>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</si>
  <si>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Viçosa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</si>
  <si>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</si>
  <si>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</si>
  <si>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</si>
  <si>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</si>
  <si>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</si>
  <si>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</si>
  <si>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</si>
  <si>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</si>
  <si>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nº Pessoas</t>
  </si>
  <si>
    <t>ÍNDICE DE INSTITUCIONALIZAÇÃO DE GESTÃO DE DESASTRES</t>
  </si>
  <si>
    <t>NÍVEL DA CAPACIDADE DE ADAPTAÇĀO</t>
  </si>
  <si>
    <t>nº Declarações</t>
  </si>
  <si>
    <t>Perdas econômicas decorrentes de eventos extremos (% [Total de danos e prejuízos no período/PIB municipal])</t>
  </si>
  <si>
    <t>R$/hab</t>
  </si>
  <si>
    <t xml:space="preserve">ÍNDICE DE IMPACTOS SOCIOECONÔMICOS EM DESASTRES NATURAIS (Perdas econômicas (%PIB) / Pessoas Afetadas (Nº) / Declarações Homologadas (Nº)) </t>
  </si>
  <si>
    <t>nºDias</t>
  </si>
  <si>
    <t>ÍNDICE DE EXTREMO CLIMÁTICO CDD (Número de dias consecutivos sem chuva médio anual)</t>
  </si>
  <si>
    <t>Pessoas afetadas por eventos extremos (Total de pessoas afetadas no período avaliado )</t>
  </si>
  <si>
    <t>% cobertura</t>
  </si>
  <si>
    <t>ÍNDICE DE EXTREMO CLIMÁTICO RX5DAY (Máxima precipitação acumulada média anual em 5 dias consecutivos)</t>
  </si>
  <si>
    <t>IMRS-EDUCAÇÃO</t>
  </si>
  <si>
    <t>GASTO PER CAPTA COM O MEIO AMBIENTE E SANEAMENTO</t>
  </si>
  <si>
    <t>Metadados</t>
  </si>
  <si>
    <t xml:space="preserve">PARTICIPAÇÃO MÉDIA DA AGROPECUÁRIA NO VALOR ADICIONADO </t>
  </si>
  <si>
    <t>RAZÃO DE DEPENDÊNCIA (Seguridade social e Saúde)</t>
  </si>
  <si>
    <t>DENSIDADE POPULACIONAL</t>
  </si>
  <si>
    <t xml:space="preserve">ÍNDICE DE IMPACTOS SOCIOECONÔMICOS EM DESASTRES NATURAIS </t>
  </si>
  <si>
    <t>Coordenadoria Estadual de Proteção e Defesa Civil de Minas Gerais (CEDEC/2018)</t>
  </si>
  <si>
    <t>Levanta a presença  de Coordenadoria Municipal de Proteção e Defesa Civil (Compdec), presença de existência de Plano de Contingência, presença de Núcleos Comunitários de Proteção e Defesa Civil (Nupdecs) em número recomendado e Coordenador Municipal em PDC treinado nos últimos 5 anos.</t>
  </si>
  <si>
    <t xml:space="preserve">A presença de estrutura física, pessoal treinado, bem como o uso dos instrumentos de gestão adequados
denotam o grau de preparo dos municípios para atuar em prevenção e resposta a desastres. 
</t>
  </si>
  <si>
    <t xml:space="preserve">Índice Mineiro de Responsabilidade Social - Educação </t>
  </si>
  <si>
    <t xml:space="preserve">INDICADOR DE SANEAMENTO </t>
  </si>
  <si>
    <t>BALANÇO HÍDRICO (Demanda Versus Disponibilidade)</t>
  </si>
  <si>
    <t>PERCENTUAL DE COBERTURA VEGETAL(Área remanescente/Área municipal)</t>
  </si>
  <si>
    <t>Declarações de estado de alerta, emergência e/ou calamidade pública homologadas pelo Estado (Número total de declarações no período de 2012-2016*)</t>
  </si>
  <si>
    <t xml:space="preserve">RENDA PER CAPITA </t>
  </si>
  <si>
    <t>Dias</t>
  </si>
  <si>
    <t>O índice de evento extremo CDD representa o número de dias consecutivos sem precipitação (&lt; 1mm) no ano. Para o IMVC foram utilizados os mapas elaborados por Campos e Nunes (2018) representando o padrão espacial da média do CDD no período de 1996-2016 (Normal Provisória) para o Estado de Minas Gerais.</t>
  </si>
  <si>
    <t>1996-2016</t>
  </si>
  <si>
    <t>As mudanças nos padrões de precipitação e o aumento esperado dos eventos extremos são apontados como graves fatores de pressão para a segurança hídrica e exposição humana a desastres naturais. O CDD indica a extensão dos períodos de estiagem no ano civil (Jan-Dez).</t>
  </si>
  <si>
    <t>O índice de evento extremo Rx5day representa a precipitação máxima acumulada em cinco dias consecutivos. Para o IMVC foram utilizados os mapas elaborados por Campos e Nunes (2018) representando o padrão espacial da média do Rx5day no período de 1996-2016 (Normal Provisória) para o Estado de Minas Gerais.</t>
  </si>
  <si>
    <t>As mudanças nos padrões de precipitação e o aumento esperado dos eventos extremos são apontados como graves fatores de pressão para a segurança hídrica e exposição humana a desastres naturais. O Rx5day indica a grandeza do volume concentrado (em cinco dias) de precipitação, o que remete a possibilidade de ocorrência de desastres, sobretudo em áreas urbanas, como deslizamentos.</t>
  </si>
  <si>
    <t>N/D</t>
  </si>
  <si>
    <t>Amparo da Serra</t>
  </si>
  <si>
    <t>Barão do Monte Alto</t>
  </si>
  <si>
    <t>Brazópolis</t>
  </si>
  <si>
    <t>Dona Euzébia</t>
  </si>
  <si>
    <t>Gouvêa</t>
  </si>
  <si>
    <t>Itabirinha</t>
  </si>
  <si>
    <t>Leandro ferreira</t>
  </si>
  <si>
    <t>Olhos-d'Água</t>
  </si>
  <si>
    <t>Passa Vinte</t>
  </si>
  <si>
    <t>Pingo-d'Água</t>
  </si>
  <si>
    <t>Santa Rita do Jacutinga</t>
  </si>
  <si>
    <t>Santa Rita do Ibitipoca</t>
  </si>
  <si>
    <t>São João del Rei</t>
  </si>
  <si>
    <t>São Tomé das Letras</t>
  </si>
  <si>
    <t>Alto São Francisco</t>
  </si>
  <si>
    <t>Zona da Mata</t>
  </si>
  <si>
    <t>Leste Mineiro</t>
  </si>
  <si>
    <t>Central Metropolitana</t>
  </si>
  <si>
    <t>Noroeste</t>
  </si>
  <si>
    <t>Superintendências Regionais de Meio Ambiente
Supram</t>
  </si>
  <si>
    <t>Com relação à sensibilidade, verifica-se que aproximadamente 68% dos municípios mineiros tem sensibilidade alta ao clima. Um percentual de aproximadamente 5% tem sensibilidade muito alta e somente um município apresenta vulnerabilidade relativamente baixa.</t>
  </si>
  <si>
    <t>Verifica-se no território mineiro uma significativa concentração de municípios com exposição muito alta e extrema no Norte de Minas e no Jequitinhonha. Ao todo, são 139 municípios em Minas Gerais com esses níveis de exposição e mais de 3,9 milhões de habitantes encontram-se nessas áreas.</t>
  </si>
  <si>
    <t>A maior parte das cidades mineiras têm uma capacidade moderada de se adaptar às mudanças climáticas e seus efeitos (cerca de 57%). Juntos, esses municípios têm mais de 7 milhões de habitantes. Entretanto, parte da população mineira se encontra em áreas com capacidade de adaptação alta, que responde por cerca de 34% dos municípios.</t>
  </si>
  <si>
    <t>Cerca de 38% dos municípios têm vulnerabilidade  relativamente baixa ou moderada. Entretanto, as regiões do Norte de Minas e Jequitinhonha aparecem como regiões mais vulneráveis às mudanças climáticas. O território mineiro tem cerca de 13% de seus municípios em áreas de vulnerabilidade extrema e abrigam mais de 7% da população total do estado.</t>
  </si>
  <si>
    <t>Sistema Integrado de informações sobre Desastres (S2ID) 2019 a 2023
http://s2id.mi.gov.br/paginas/relatorios/</t>
  </si>
  <si>
    <t>2019 a 2023</t>
  </si>
  <si>
    <r>
      <rPr>
        <b/>
        <sz val="8"/>
        <color theme="1"/>
        <rFont val="Calibri"/>
        <family val="2"/>
        <scheme val="minor"/>
      </rPr>
      <t>Perdas econômicas decorrentes de eventos extremos 
(% [Total de danos e prejuízos no período/PIB municipal])</t>
    </r>
    <r>
      <rPr>
        <sz val="8"/>
        <color theme="1"/>
        <rFont val="Calibri"/>
        <family val="2"/>
        <scheme val="minor"/>
      </rPr>
      <t xml:space="preserve">
Razão entre a média das perdas econômicas agregadas (PEPL) declaradas por município por desastre e PIB municipal em 2021. </t>
    </r>
  </si>
  <si>
    <t xml:space="preserve">As perdas econômicas decorrentes de eventos extremos dão a dimensão dos efeitos negativos das mudanças climáticas sobre a economia das cidades. Portanto, via de regra, cidades com maiores perdas econômicas estão sendo afetadas com uma intensidade ou frequência maior por eventos climáticos extremos e se encontram mais expostas às mudanças climáticas. </t>
  </si>
  <si>
    <r>
      <rPr>
        <b/>
        <sz val="8"/>
        <color theme="1"/>
        <rFont val="Calibri"/>
        <family val="2"/>
        <scheme val="minor"/>
      </rPr>
      <t>Pessoas afetadas por eventos extremos 
(% [pessoas afetadas/população])</t>
    </r>
    <r>
      <rPr>
        <sz val="8"/>
        <color theme="1"/>
        <rFont val="Calibri"/>
        <family val="2"/>
        <scheme val="minor"/>
      </rPr>
      <t xml:space="preserve">
Razão entre a média das pessoas afetadas (desalojados, desabrigados e mortos) por eventos climáticos extremos no período de 2019-2023 e população total do município em 2022. </t>
    </r>
  </si>
  <si>
    <t>O número de pessoas afetadas por eventos extremos dá a dimensão dos efeitos negativos das mudanças climáticas sob a população, principalmente em áreas de risco. Cidades com maior número de pessoas afetadas se encontram mais expostas aos efeitos das mudanças climáticas.</t>
  </si>
  <si>
    <r>
      <rPr>
        <b/>
        <sz val="8"/>
        <color theme="1"/>
        <rFont val="Calibri"/>
        <family val="2"/>
        <scheme val="minor"/>
      </rPr>
      <t>Média anual de declarações de desastres reconhecidas pelo Estado (número médio de declarações anual no período de 2019-2023)</t>
    </r>
    <r>
      <rPr>
        <sz val="8"/>
        <color theme="1"/>
        <rFont val="Calibri"/>
        <family val="2"/>
        <scheme val="minor"/>
      </rPr>
      <t xml:space="preserve">
As declarações de estado de alerta, emergência e/ou calamidade pública acontecem quando há ocorrência de desastre natural que justifique alteração dos processos de governo e da ordem jurídica no território considerado, durante o menor prazo possível, para reestabelecer a situação de normalidade. Foram consideradas apenas as declarações reconhecidas pelo Estado. </t>
    </r>
  </si>
  <si>
    <t>O número de declarações demonstra a frequência e intensidade dos eventos extremos que podem vir a se tornar ainda mais frequentes devido às mudanças climáticas.</t>
  </si>
  <si>
    <t xml:space="preserve">CAMPOS, A.R; NUNES, F.S.M. Modelagem do padrão espacial de eventos climáticos extremos relacionados à precipitação em Minas Gerais, Brasil. In: CORREIA, C.M,.C; MELO, M.C.; SANTOS, N.A.P. (Org). Compartilhando experiências das águas de Minas Gerais -Instituto Mineiro de Gestão das Águas,  Brasil.v.1, ed.1, 2018. 
AGÊNCIA NACINAL DE ÁGUAS. Séries Históricas de Precipitação.Disponível em:  http://www.snirh.gov.br/hidroweb/).
</t>
  </si>
  <si>
    <t>CAMPOS, A.R; NUNES, F.S.M. Modelagem do padrão espacial de eventos climáticos extremos relacionados à precipitação em Minas Gerais, Brasil. In: CORREIA, C.M,.C; MELO, M.C.; SANTOS, N.A.P. (Org). Compartilhando experiências das águas de Minas Gerais - Brasil. Instituto Mineiro de Gestão das Águas, v.1, ed.1, 2018.
AGÊNCIA NACINAL DE ÁGUAS. Séries Históricas de Precipitação.Disponível em:  http://www.snirh.gov.br/hidroweb/).</t>
  </si>
  <si>
    <t xml:space="preserve">Produto Interno Bruto (PIB) per capita </t>
  </si>
  <si>
    <t>Valores obtidos do arquivo PIB dos Municípios 2010-2021 - Dados para publicação no site da FJP.xlsx</t>
  </si>
  <si>
    <t>Produto Interno Bruto (PIB) per capita a preços correntes (R$)</t>
  </si>
  <si>
    <t xml:space="preserve">A) Gastos orçamentários com gestão ambiental e saneamento: siconfi, sistema de informações cpmtábeis e fiscais do Stor Público brasileiro;
B) População: IBGE/Censo Demográfico de 2022 </t>
  </si>
  <si>
    <t>As depesas são classificadas como: empenhadas, liquidadas ou pagas. Para considerar o esforço orçamentário foram escolhidas as despesas pagas, ou seja, quando quando o fornecedor de fato recebe o valor.</t>
  </si>
  <si>
    <t>Um município que investe mais em meio ambiente e saneamento tem maior capacidade de lidar com os efeitos negativos das mudanças climáticas, caso os investimentos sejam feitos de forma que haja uma maior adaptação do município.</t>
  </si>
  <si>
    <t>Fundação João Pinheiro (FJP) 
https://fjp.mg.gov.br/produto-interno-bruto-pib-de-minas-gerais/</t>
  </si>
  <si>
    <t>2017-2021</t>
  </si>
  <si>
    <t>Razão entre o valor adicionado bruto da agropecuária a preços correntes  e o valor adicionado bruto total a preços correntes.
O Valor Adicionado corresponde ao valor do Produto Interno Bruto, excluídos os impostos líquidos de subsídios.</t>
  </si>
  <si>
    <t>IBGE Censo Demográfico 2022
https://sidra.ibge.gov.br/tabela/6893</t>
  </si>
  <si>
    <t>IBGE Censo Demográfico 2022 (tabela 7555)
https://sidra.ibge.gov.br/pesquisa/censo-demografico/demografico-2022/universo-caracteristicas-dos-domicilios</t>
  </si>
  <si>
    <t>Razão entre o número de pessoas com acesso à rede geral de esgotamento sanitário (rede geral, rede pluvial ou fossa ligada à rede) e a população total do município, multiplicado por 100.</t>
  </si>
  <si>
    <t>IBGE Censo Demográfico 2022 (tabela 4714)
Sistema IBGE de Recuperação Automática - SIDRA
https://sidra.ibge.gov.br/pesquisa/censo-demografico/demografico-2022/primeiros-resultados-populacao-e-domicilios</t>
  </si>
  <si>
    <t>Distribuição espacial dos habitantes por quilômetro quadrado.</t>
  </si>
  <si>
    <t>Áreas geográficas com maior adensamento poderão ter maiores dificuldades de evasão em caso de desastres climáticos e de impactos climáticos, como ondas de calor (quanto maior a densidade populacional da área, maior o risco climático).</t>
  </si>
  <si>
    <t>PERCENTUAL DE COBERTURA VEGETAL 
(Área remanescente/Área municipal)</t>
  </si>
  <si>
    <t>MapBiomas 2022 - Coleção 8</t>
  </si>
  <si>
    <t>Razão entre a área coberta por todas as categorias de uso da Terra do MpaBiomas considerada natural, excluindo as atividades antrópicas e a área total do município, multiplicada por 100.</t>
  </si>
  <si>
    <t>BALANÇO HÍDRICO
(Demanda Versus Disponibilidade)</t>
  </si>
  <si>
    <t>Plano Mineiro de Segurança Hídrica: RP001 RELATÓRIO PARCIAL 001, 2023. Quadro 11-2 Balanço hídrico em termos de outorgas e Q7,10, página 279.</t>
  </si>
  <si>
    <t>2020 e 2022</t>
  </si>
  <si>
    <t>Classificação dos municípios quanto ao balanço hídrico em termos de outorgas e Q7,10, considerando cada circunscrição hidrográfica (CH). Para os municípios que estão em mais de uma CH, foi calculada a média dos balanços hídricos.</t>
  </si>
  <si>
    <t>Para maiores detalhes, acesse a página 
https://idesisema.meioambiente.mg.gov.br/webgis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</si>
</sst>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-&quot;R$&quot;\ * #,##0.00_-;\-&quot;R$&quot;\ * #,##0.00_-;_-&quot;R$&quot;\ * &quot;-&quot;??_-;_-@_-"/>
    <numFmt numFmtId="165" formatCode="_-* #,##0.00_-;\-* #,##0.00_-;_-* &quot;-&quot;??_-;_-@_-"/>
    <numFmt numFmtId="166" formatCode="0.000"/>
    <numFmt numFmtId="167" formatCode="0.0000"/>
    <numFmt numFmtId="168" formatCode="_-* #,##0.000_-;\-* #,##0.000_-;_-* &quot;-&quot;??_-;_-@_-"/>
    <numFmt numFmtId="169" formatCode="_-* #,##0_-;\-* #,##0_-;_-* &quot;-&quot;????_-;_-@_-"/>
    <numFmt numFmtId="170" formatCode="0.0000000"/>
    <numFmt numFmtId="171" formatCode="0.0"/>
    <numFmt numFmtId="172" formatCode="0.000000"/>
    <numFmt numFmtId="173" formatCode="_(* #,##0.00_);_(* \(#,##0.00\);_(* &quot;-&quot;??_);_(@_)"/>
    <numFmt numFmtId="174" formatCode="_-* #,##0_-;\-* #,##0_-;_-* &quot;-&quot;??_-;_-@_-"/>
    <numFmt numFmtId="175" formatCode="#,##0.0"/>
  </numFmts>
  <fonts count="69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8"/>
      <color theme="1"/>
      <name val="Aharoni"/>
      <charset val="177"/>
    </font>
    <font>
      <b/>
      <sz val="20"/>
      <color theme="1"/>
      <name val="Calibri"/>
      <family val="2"/>
      <scheme val="minor"/>
    </font>
    <font>
      <i/>
      <sz val="14"/>
      <color theme="1" tint="0.24997711111789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20"/>
      <color theme="1" tint="0.249977111117893"/>
      <name val="Calibri"/>
      <family val="2"/>
      <scheme val="minor"/>
    </font>
    <font>
      <sz val="18"/>
      <color theme="1" tint="0.249977111117893"/>
      <name val="Aharoni"/>
      <charset val="177"/>
    </font>
    <font>
      <sz val="16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sz val="28"/>
      <color theme="0"/>
      <name val="Calibri"/>
      <family val="2"/>
      <scheme val="minor"/>
    </font>
    <font>
      <sz val="26"/>
      <color theme="0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mbria"/>
      <family val="1"/>
    </font>
    <font>
      <i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6"/>
      <color theme="1" tint="0.249977111117893"/>
      <name val="Calibri"/>
      <family val="2"/>
      <scheme val="minor"/>
    </font>
    <font>
      <i/>
      <sz val="12"/>
      <color theme="1" tint="0.249977111117893"/>
      <name val="Calibri"/>
      <family val="2"/>
      <scheme val="minor"/>
    </font>
    <font>
      <b/>
      <i/>
      <u/>
      <sz val="12"/>
      <color theme="1" tint="0.249977111117893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  <charset val="1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rgb="FF333333"/>
      <name val="Calibri"/>
      <family val="2"/>
      <scheme val="minor"/>
    </font>
    <font>
      <sz val="11"/>
      <color theme="1"/>
      <name val="Calibri"/>
      <family val="2"/>
    </font>
    <font>
      <b/>
      <sz val="8"/>
      <color theme="1"/>
      <name val="Calibri"/>
      <family val="2"/>
      <scheme val="minor"/>
    </font>
  </fonts>
  <fills count="6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660066"/>
        <bgColor indexed="64"/>
      </patternFill>
    </fill>
    <fill>
      <patternFill patternType="solid">
        <fgColor rgb="FF165C1E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E0E0"/>
        <bgColor indexed="64"/>
      </patternFill>
    </fill>
    <fill>
      <patternFill patternType="solid">
        <fgColor rgb="FFEBA59B"/>
        <bgColor indexed="64"/>
      </patternFill>
    </fill>
    <fill>
      <patternFill patternType="solid">
        <fgColor rgb="FFBF6758"/>
        <bgColor indexed="64"/>
      </patternFill>
    </fill>
    <fill>
      <patternFill patternType="solid">
        <fgColor rgb="FFBF3621"/>
        <bgColor indexed="64"/>
      </patternFill>
    </fill>
    <fill>
      <patternFill patternType="solid">
        <fgColor rgb="FF73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</borders>
  <cellStyleXfs count="147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62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3" fontId="64" fillId="0" borderId="0" applyFont="0" applyFill="0" applyBorder="0" applyAlignment="0" applyProtection="0"/>
    <xf numFmtId="0" fontId="1" fillId="0" borderId="0"/>
  </cellStyleXfs>
  <cellXfs count="266">
    <xf numFmtId="0" fontId="0" fillId="0" borderId="0" xfId="0"/>
    <xf numFmtId="0" fontId="19" fillId="0" borderId="0" xfId="0" applyFont="1"/>
    <xf numFmtId="0" fontId="0" fillId="0" borderId="10" xfId="0" applyBorder="1"/>
    <xf numFmtId="0" fontId="0" fillId="0" borderId="12" xfId="0" applyBorder="1"/>
    <xf numFmtId="0" fontId="0" fillId="0" borderId="14" xfId="0" applyBorder="1"/>
    <xf numFmtId="0" fontId="0" fillId="0" borderId="13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3" xfId="0" applyBorder="1" applyProtection="1">
      <protection locked="0"/>
    </xf>
    <xf numFmtId="0" fontId="0" fillId="0" borderId="0" xfId="0" applyProtection="1">
      <protection locked="0"/>
    </xf>
    <xf numFmtId="0" fontId="34" fillId="0" borderId="0" xfId="0" applyFont="1" applyAlignment="1">
      <alignment vertical="center" wrapText="1"/>
    </xf>
    <xf numFmtId="0" fontId="32" fillId="0" borderId="0" xfId="0" applyFont="1" applyProtection="1">
      <protection locked="0"/>
    </xf>
    <xf numFmtId="0" fontId="29" fillId="0" borderId="0" xfId="0" applyFont="1" applyProtection="1">
      <protection locked="0"/>
    </xf>
    <xf numFmtId="0" fontId="32" fillId="0" borderId="0" xfId="0" applyFont="1"/>
    <xf numFmtId="0" fontId="39" fillId="0" borderId="0" xfId="0" applyFont="1"/>
    <xf numFmtId="0" fontId="23" fillId="0" borderId="0" xfId="0" applyFon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24" fillId="0" borderId="0" xfId="0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 vertical="center" wrapText="1"/>
      <protection hidden="1"/>
    </xf>
    <xf numFmtId="0" fontId="22" fillId="51" borderId="0" xfId="0" applyFont="1" applyFill="1" applyAlignment="1" applyProtection="1">
      <alignment horizontal="center" vertical="center" wrapText="1"/>
      <protection hidden="1"/>
    </xf>
    <xf numFmtId="0" fontId="22" fillId="51" borderId="0" xfId="0" quotePrefix="1" applyFont="1" applyFill="1" applyAlignment="1" applyProtection="1">
      <alignment horizontal="center" vertical="center" wrapText="1"/>
      <protection hidden="1"/>
    </xf>
    <xf numFmtId="0" fontId="22" fillId="0" borderId="0" xfId="0" applyFont="1" applyAlignment="1" applyProtection="1">
      <alignment horizontal="right" vertical="center" wrapText="1"/>
      <protection hidden="1"/>
    </xf>
    <xf numFmtId="0" fontId="0" fillId="35" borderId="0" xfId="0" applyFill="1" applyProtection="1">
      <protection hidden="1"/>
    </xf>
    <xf numFmtId="166" fontId="0" fillId="0" borderId="0" xfId="0" applyNumberFormat="1" applyProtection="1">
      <protection hidden="1"/>
    </xf>
    <xf numFmtId="0" fontId="30" fillId="0" borderId="0" xfId="0" applyFont="1" applyAlignment="1" applyProtection="1">
      <alignment vertical="center"/>
      <protection hidden="1"/>
    </xf>
    <xf numFmtId="171" fontId="19" fillId="0" borderId="0" xfId="0" applyNumberFormat="1" applyFont="1" applyAlignment="1" applyProtection="1">
      <alignment horizontal="center"/>
      <protection hidden="1"/>
    </xf>
    <xf numFmtId="0" fontId="19" fillId="0" borderId="0" xfId="0" applyFon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35" fillId="37" borderId="0" xfId="0" applyFont="1" applyFill="1" applyAlignment="1" applyProtection="1">
      <alignment horizontal="center" vertical="center" wrapText="1"/>
      <protection hidden="1"/>
    </xf>
    <xf numFmtId="0" fontId="0" fillId="54" borderId="0" xfId="0" applyFill="1" applyAlignment="1" applyProtection="1">
      <alignment horizontal="center"/>
      <protection hidden="1"/>
    </xf>
    <xf numFmtId="168" fontId="0" fillId="0" borderId="0" xfId="0" applyNumberFormat="1" applyProtection="1">
      <protection hidden="1"/>
    </xf>
    <xf numFmtId="165" fontId="0" fillId="0" borderId="0" xfId="102" applyFont="1" applyProtection="1">
      <protection hidden="1"/>
    </xf>
    <xf numFmtId="0" fontId="36" fillId="37" borderId="0" xfId="0" applyFont="1" applyFill="1" applyAlignment="1" applyProtection="1">
      <alignment horizontal="center" vertical="center" wrapText="1"/>
      <protection hidden="1"/>
    </xf>
    <xf numFmtId="166" fontId="0" fillId="37" borderId="0" xfId="0" applyNumberFormat="1" applyFill="1" applyProtection="1">
      <protection hidden="1"/>
    </xf>
    <xf numFmtId="0" fontId="0" fillId="37" borderId="0" xfId="0" applyFill="1" applyProtection="1">
      <protection hidden="1"/>
    </xf>
    <xf numFmtId="0" fontId="0" fillId="47" borderId="0" xfId="0" applyFill="1" applyAlignment="1" applyProtection="1">
      <alignment horizontal="center" vertical="center"/>
      <protection hidden="1"/>
    </xf>
    <xf numFmtId="165" fontId="0" fillId="0" borderId="0" xfId="102" applyFont="1" applyAlignment="1" applyProtection="1">
      <alignment horizontal="center" vertical="center"/>
      <protection hidden="1"/>
    </xf>
    <xf numFmtId="0" fontId="28" fillId="0" borderId="0" xfId="0" quotePrefix="1" applyFont="1" applyAlignment="1" applyProtection="1">
      <alignment horizontal="center" vertical="center" wrapText="1"/>
      <protection hidden="1"/>
    </xf>
    <xf numFmtId="0" fontId="28" fillId="0" borderId="0" xfId="0" applyFont="1" applyAlignment="1" applyProtection="1">
      <alignment horizontal="center"/>
      <protection hidden="1"/>
    </xf>
    <xf numFmtId="167" fontId="0" fillId="0" borderId="0" xfId="0" applyNumberFormat="1" applyAlignment="1" applyProtection="1">
      <alignment horizontal="center"/>
      <protection hidden="1"/>
    </xf>
    <xf numFmtId="0" fontId="35" fillId="0" borderId="0" xfId="0" applyFont="1" applyAlignment="1" applyProtection="1">
      <alignment horizontal="center" vertical="center" wrapText="1"/>
      <protection hidden="1"/>
    </xf>
    <xf numFmtId="0" fontId="0" fillId="55" borderId="0" xfId="0" applyFill="1" applyAlignment="1" applyProtection="1">
      <alignment horizontal="center"/>
      <protection hidden="1"/>
    </xf>
    <xf numFmtId="167" fontId="0" fillId="0" borderId="0" xfId="0" applyNumberFormat="1" applyProtection="1">
      <protection hidden="1"/>
    </xf>
    <xf numFmtId="0" fontId="19" fillId="37" borderId="0" xfId="0" applyFont="1" applyFill="1" applyProtection="1">
      <protection hidden="1"/>
    </xf>
    <xf numFmtId="169" fontId="0" fillId="0" borderId="0" xfId="0" applyNumberFormat="1" applyAlignment="1" applyProtection="1">
      <alignment horizontal="right"/>
      <protection hidden="1"/>
    </xf>
    <xf numFmtId="0" fontId="19" fillId="37" borderId="0" xfId="0" applyFont="1" applyFill="1" applyAlignment="1" applyProtection="1">
      <alignment vertical="center"/>
      <protection hidden="1"/>
    </xf>
    <xf numFmtId="0" fontId="0" fillId="35" borderId="0" xfId="0" applyFill="1" applyAlignment="1" applyProtection="1">
      <alignment horizontal="center"/>
      <protection hidden="1"/>
    </xf>
    <xf numFmtId="0" fontId="0" fillId="0" borderId="10" xfId="0" applyBorder="1" applyProtection="1">
      <protection hidden="1"/>
    </xf>
    <xf numFmtId="0" fontId="0" fillId="0" borderId="11" xfId="0" applyBorder="1" applyProtection="1">
      <protection hidden="1"/>
    </xf>
    <xf numFmtId="0" fontId="0" fillId="0" borderId="12" xfId="0" applyBorder="1" applyProtection="1">
      <protection hidden="1"/>
    </xf>
    <xf numFmtId="0" fontId="0" fillId="0" borderId="13" xfId="0" applyBorder="1" applyProtection="1">
      <protection hidden="1"/>
    </xf>
    <xf numFmtId="0" fontId="0" fillId="0" borderId="14" xfId="0" applyBorder="1" applyProtection="1">
      <protection hidden="1"/>
    </xf>
    <xf numFmtId="0" fontId="0" fillId="0" borderId="15" xfId="0" applyBorder="1" applyProtection="1">
      <protection hidden="1"/>
    </xf>
    <xf numFmtId="0" fontId="0" fillId="0" borderId="16" xfId="0" applyBorder="1" applyProtection="1">
      <protection hidden="1"/>
    </xf>
    <xf numFmtId="0" fontId="0" fillId="0" borderId="17" xfId="0" applyBorder="1" applyProtection="1">
      <protection hidden="1"/>
    </xf>
    <xf numFmtId="0" fontId="21" fillId="0" borderId="0" xfId="0" applyFont="1" applyAlignment="1" applyProtection="1">
      <alignment vertical="center"/>
      <protection hidden="1"/>
    </xf>
    <xf numFmtId="0" fontId="20" fillId="0" borderId="0" xfId="0" applyFont="1" applyAlignment="1" applyProtection="1">
      <alignment horizontal="right" vertical="center" wrapText="1"/>
      <protection hidden="1"/>
    </xf>
    <xf numFmtId="0" fontId="21" fillId="0" borderId="0" xfId="0" applyFont="1" applyAlignment="1" applyProtection="1">
      <alignment vertical="center" wrapText="1"/>
      <protection hidden="1"/>
    </xf>
    <xf numFmtId="0" fontId="29" fillId="0" borderId="0" xfId="0" applyFont="1" applyProtection="1">
      <protection hidden="1"/>
    </xf>
    <xf numFmtId="0" fontId="52" fillId="0" borderId="0" xfId="0" applyFont="1" applyAlignment="1">
      <alignment vertical="center"/>
    </xf>
    <xf numFmtId="0" fontId="0" fillId="0" borderId="13" xfId="0" applyBorder="1" applyAlignment="1" applyProtection="1">
      <alignment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14" xfId="0" applyBorder="1" applyAlignment="1" applyProtection="1">
      <alignment vertical="top"/>
      <protection hidden="1"/>
    </xf>
    <xf numFmtId="0" fontId="20" fillId="0" borderId="0" xfId="0" applyFont="1" applyAlignment="1" applyProtection="1">
      <alignment vertical="center"/>
      <protection hidden="1"/>
    </xf>
    <xf numFmtId="165" fontId="16" fillId="37" borderId="0" xfId="102" applyFont="1" applyFill="1" applyAlignment="1" applyProtection="1">
      <alignment horizontal="center" vertical="center"/>
      <protection hidden="1"/>
    </xf>
    <xf numFmtId="0" fontId="19" fillId="37" borderId="0" xfId="0" applyFont="1" applyFill="1" applyAlignment="1" applyProtection="1">
      <alignment horizontal="center" vertical="center"/>
      <protection hidden="1"/>
    </xf>
    <xf numFmtId="0" fontId="0" fillId="37" borderId="0" xfId="0" applyFill="1" applyAlignment="1" applyProtection="1">
      <alignment horizontal="center" vertical="center"/>
      <protection hidden="1"/>
    </xf>
    <xf numFmtId="0" fontId="30" fillId="37" borderId="0" xfId="0" applyFont="1" applyFill="1" applyAlignment="1" applyProtection="1">
      <alignment vertical="center"/>
      <protection hidden="1"/>
    </xf>
    <xf numFmtId="2" fontId="19" fillId="37" borderId="0" xfId="0" applyNumberFormat="1" applyFont="1" applyFill="1" applyProtection="1">
      <protection hidden="1"/>
    </xf>
    <xf numFmtId="170" fontId="19" fillId="37" borderId="0" xfId="0" applyNumberFormat="1" applyFont="1" applyFill="1" applyProtection="1">
      <protection hidden="1"/>
    </xf>
    <xf numFmtId="166" fontId="19" fillId="37" borderId="0" xfId="0" applyNumberFormat="1" applyFont="1" applyFill="1" applyProtection="1">
      <protection hidden="1"/>
    </xf>
    <xf numFmtId="167" fontId="0" fillId="37" borderId="0" xfId="0" applyNumberFormat="1" applyFill="1" applyProtection="1">
      <protection hidden="1"/>
    </xf>
    <xf numFmtId="0" fontId="0" fillId="37" borderId="0" xfId="0" applyFill="1" applyAlignment="1" applyProtection="1">
      <alignment horizontal="right"/>
      <protection hidden="1"/>
    </xf>
    <xf numFmtId="169" fontId="0" fillId="37" borderId="0" xfId="0" applyNumberFormat="1" applyFill="1" applyAlignment="1" applyProtection="1">
      <alignment horizontal="right"/>
      <protection hidden="1"/>
    </xf>
    <xf numFmtId="166" fontId="0" fillId="0" borderId="0" xfId="0" applyNumberFormat="1"/>
    <xf numFmtId="0" fontId="28" fillId="57" borderId="0" xfId="0" applyFont="1" applyFill="1" applyAlignment="1">
      <alignment horizontal="center"/>
    </xf>
    <xf numFmtId="0" fontId="28" fillId="58" borderId="0" xfId="0" applyFont="1" applyFill="1" applyAlignment="1">
      <alignment horizontal="center"/>
    </xf>
    <xf numFmtId="167" fontId="0" fillId="57" borderId="0" xfId="0" applyNumberFormat="1" applyFill="1" applyAlignment="1">
      <alignment horizontal="center"/>
    </xf>
    <xf numFmtId="0" fontId="0" fillId="0" borderId="0" xfId="0" applyAlignment="1" applyProtection="1">
      <alignment horizontal="right"/>
      <protection hidden="1"/>
    </xf>
    <xf numFmtId="167" fontId="0" fillId="58" borderId="0" xfId="0" applyNumberFormat="1" applyFill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35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" fillId="0" borderId="0" xfId="0" applyFont="1" applyAlignment="1" applyProtection="1">
      <alignment horizontal="left" vertical="top" wrapText="1"/>
      <protection hidden="1"/>
    </xf>
    <xf numFmtId="0" fontId="31" fillId="36" borderId="0" xfId="0" applyFont="1" applyFill="1" applyAlignment="1" applyProtection="1">
      <alignment horizontal="center" vertical="center"/>
      <protection hidden="1"/>
    </xf>
    <xf numFmtId="0" fontId="31" fillId="36" borderId="0" xfId="0" applyFont="1" applyFill="1" applyAlignment="1" applyProtection="1">
      <alignment horizontal="center" vertical="center" wrapText="1"/>
      <protection hidden="1"/>
    </xf>
    <xf numFmtId="0" fontId="21" fillId="59" borderId="0" xfId="0" applyFont="1" applyFill="1" applyAlignment="1" applyProtection="1">
      <alignment horizontal="center" vertical="center"/>
      <protection hidden="1"/>
    </xf>
    <xf numFmtId="0" fontId="0" fillId="60" borderId="0" xfId="0" applyFill="1" applyAlignment="1" applyProtection="1">
      <alignment horizontal="center"/>
      <protection hidden="1"/>
    </xf>
    <xf numFmtId="0" fontId="21" fillId="61" borderId="0" xfId="0" applyFont="1" applyFill="1" applyAlignment="1" applyProtection="1">
      <alignment horizontal="center" vertical="center"/>
      <protection hidden="1"/>
    </xf>
    <xf numFmtId="0" fontId="21" fillId="62" borderId="0" xfId="0" applyFont="1" applyFill="1" applyAlignment="1" applyProtection="1">
      <alignment horizontal="center" vertical="center"/>
      <protection hidden="1"/>
    </xf>
    <xf numFmtId="0" fontId="21" fillId="63" borderId="0" xfId="0" applyFont="1" applyFill="1" applyAlignment="1" applyProtection="1">
      <alignment horizontal="center" vertical="center"/>
      <protection hidden="1"/>
    </xf>
    <xf numFmtId="0" fontId="0" fillId="57" borderId="0" xfId="0" applyFill="1"/>
    <xf numFmtId="0" fontId="28" fillId="65" borderId="0" xfId="0" quotePrefix="1" applyFont="1" applyFill="1" applyAlignment="1" applyProtection="1">
      <alignment horizontal="center" vertical="center" wrapText="1"/>
      <protection hidden="1"/>
    </xf>
    <xf numFmtId="0" fontId="28" fillId="65" borderId="0" xfId="0" applyFont="1" applyFill="1" applyAlignment="1" applyProtection="1">
      <alignment horizontal="center" vertical="center" wrapText="1"/>
      <protection hidden="1"/>
    </xf>
    <xf numFmtId="0" fontId="28" fillId="66" borderId="0" xfId="0" quotePrefix="1" applyFont="1" applyFill="1" applyAlignment="1" applyProtection="1">
      <alignment horizontal="center" vertical="center" wrapText="1"/>
      <protection hidden="1"/>
    </xf>
    <xf numFmtId="0" fontId="28" fillId="66" borderId="0" xfId="0" applyFont="1" applyFill="1" applyAlignment="1" applyProtection="1">
      <alignment horizontal="center" vertical="center" wrapText="1"/>
      <protection hidden="1"/>
    </xf>
    <xf numFmtId="0" fontId="0" fillId="65" borderId="0" xfId="0" applyFill="1" applyProtection="1">
      <protection hidden="1"/>
    </xf>
    <xf numFmtId="0" fontId="24" fillId="46" borderId="0" xfId="0" applyFont="1" applyFill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alignment horizontal="center" vertical="center" wrapText="1"/>
      <protection hidden="1"/>
    </xf>
    <xf numFmtId="0" fontId="0" fillId="57" borderId="0" xfId="0" applyFill="1" applyAlignment="1">
      <alignment horizontal="center"/>
    </xf>
    <xf numFmtId="0" fontId="0" fillId="58" borderId="0" xfId="0" applyFill="1" applyAlignment="1">
      <alignment horizontal="center"/>
    </xf>
    <xf numFmtId="0" fontId="0" fillId="0" borderId="0" xfId="0" applyAlignment="1">
      <alignment horizontal="center"/>
    </xf>
    <xf numFmtId="1" fontId="0" fillId="0" borderId="0" xfId="102" applyNumberFormat="1" applyFont="1" applyBorder="1" applyAlignment="1">
      <alignment horizontal="center"/>
    </xf>
    <xf numFmtId="174" fontId="0" fillId="57" borderId="0" xfId="102" applyNumberFormat="1" applyFont="1" applyFill="1" applyAlignment="1">
      <alignment horizontal="center"/>
    </xf>
    <xf numFmtId="174" fontId="0" fillId="0" borderId="0" xfId="102" applyNumberFormat="1" applyFont="1" applyAlignment="1" applyProtection="1">
      <alignment horizontal="center"/>
      <protection hidden="1"/>
    </xf>
    <xf numFmtId="174" fontId="0" fillId="0" borderId="0" xfId="102" applyNumberFormat="1" applyFont="1" applyFill="1" applyAlignment="1" applyProtection="1">
      <alignment horizontal="center"/>
      <protection hidden="1"/>
    </xf>
    <xf numFmtId="174" fontId="19" fillId="0" borderId="0" xfId="102" applyNumberFormat="1" applyFont="1" applyFill="1" applyAlignment="1" applyProtection="1">
      <alignment horizontal="center"/>
      <protection hidden="1"/>
    </xf>
    <xf numFmtId="168" fontId="0" fillId="0" borderId="0" xfId="0" applyNumberFormat="1" applyAlignment="1" applyProtection="1">
      <alignment horizontal="center"/>
      <protection hidden="1"/>
    </xf>
    <xf numFmtId="168" fontId="0" fillId="0" borderId="0" xfId="102" applyNumberFormat="1" applyFont="1" applyAlignment="1" applyProtection="1">
      <alignment horizontal="center"/>
      <protection hidden="1"/>
    </xf>
    <xf numFmtId="166" fontId="0" fillId="0" borderId="0" xfId="0" applyNumberFormat="1" applyAlignment="1">
      <alignment horizontal="center"/>
    </xf>
    <xf numFmtId="171" fontId="0" fillId="0" borderId="0" xfId="143" applyNumberFormat="1" applyFont="1" applyAlignment="1">
      <alignment horizontal="center"/>
    </xf>
    <xf numFmtId="2" fontId="19" fillId="38" borderId="0" xfId="102" applyNumberFormat="1" applyFont="1" applyFill="1" applyAlignment="1">
      <alignment horizontal="center" vertical="center"/>
    </xf>
    <xf numFmtId="2" fontId="19" fillId="34" borderId="0" xfId="102" applyNumberFormat="1" applyFont="1" applyFill="1" applyAlignment="1">
      <alignment horizontal="center" vertical="center"/>
    </xf>
    <xf numFmtId="2" fontId="19" fillId="34" borderId="0" xfId="0" applyNumberFormat="1" applyFont="1" applyFill="1" applyAlignment="1">
      <alignment horizontal="center" vertical="center"/>
    </xf>
    <xf numFmtId="2" fontId="19" fillId="42" borderId="0" xfId="0" applyNumberFormat="1" applyFont="1" applyFill="1" applyAlignment="1">
      <alignment horizontal="center" vertical="center"/>
    </xf>
    <xf numFmtId="167" fontId="0" fillId="57" borderId="0" xfId="0" applyNumberFormat="1" applyFill="1" applyAlignment="1">
      <alignment horizontal="center" vertical="center"/>
    </xf>
    <xf numFmtId="167" fontId="0" fillId="58" borderId="0" xfId="0" applyNumberFormat="1" applyFill="1" applyAlignment="1">
      <alignment horizontal="center" vertical="center"/>
    </xf>
    <xf numFmtId="174" fontId="0" fillId="57" borderId="0" xfId="102" applyNumberFormat="1" applyFont="1" applyFill="1" applyAlignment="1">
      <alignment horizontal="center" vertical="center"/>
    </xf>
    <xf numFmtId="166" fontId="0" fillId="0" borderId="0" xfId="0" applyNumberFormat="1" applyAlignment="1" applyProtection="1">
      <alignment horizontal="center"/>
      <protection hidden="1"/>
    </xf>
    <xf numFmtId="175" fontId="63" fillId="0" borderId="0" xfId="144" applyNumberFormat="1" applyFont="1" applyFill="1" applyAlignment="1">
      <alignment horizontal="center" vertical="center"/>
    </xf>
    <xf numFmtId="175" fontId="63" fillId="64" borderId="0" xfId="144" applyNumberFormat="1" applyFont="1" applyFill="1" applyAlignment="1">
      <alignment horizontal="center" vertical="center"/>
    </xf>
    <xf numFmtId="0" fontId="44" fillId="50" borderId="0" xfId="0" applyFont="1" applyFill="1" applyAlignment="1" applyProtection="1">
      <alignment horizontal="center" vertical="center" wrapText="1"/>
      <protection hidden="1"/>
    </xf>
    <xf numFmtId="9" fontId="22" fillId="51" borderId="0" xfId="0" applyNumberFormat="1" applyFont="1" applyFill="1" applyAlignment="1" applyProtection="1">
      <alignment horizontal="center" vertical="center" wrapText="1"/>
      <protection hidden="1"/>
    </xf>
    <xf numFmtId="0" fontId="28" fillId="51" borderId="0" xfId="0" applyFont="1" applyFill="1" applyAlignment="1" applyProtection="1">
      <alignment horizontal="center" vertical="center" wrapText="1"/>
      <protection hidden="1"/>
    </xf>
    <xf numFmtId="0" fontId="47" fillId="66" borderId="0" xfId="0" applyFont="1" applyFill="1" applyAlignment="1" applyProtection="1">
      <alignment horizontal="center" vertical="center" wrapText="1"/>
      <protection hidden="1"/>
    </xf>
    <xf numFmtId="0" fontId="28" fillId="47" borderId="18" xfId="0" applyFont="1" applyFill="1" applyBorder="1" applyAlignment="1" applyProtection="1">
      <alignment horizontal="center" vertical="center" wrapText="1"/>
      <protection hidden="1"/>
    </xf>
    <xf numFmtId="0" fontId="28" fillId="47" borderId="0" xfId="0" quotePrefix="1" applyFont="1" applyFill="1" applyAlignment="1" applyProtection="1">
      <alignment horizontal="center" vertical="center" wrapText="1"/>
      <protection hidden="1"/>
    </xf>
    <xf numFmtId="174" fontId="28" fillId="47" borderId="0" xfId="102" quotePrefix="1" applyNumberFormat="1" applyFont="1" applyFill="1" applyBorder="1" applyAlignment="1" applyProtection="1">
      <alignment horizontal="center" vertical="center" wrapText="1"/>
      <protection hidden="1"/>
    </xf>
    <xf numFmtId="174" fontId="24" fillId="46" borderId="0" xfId="102" applyNumberFormat="1" applyFont="1" applyFill="1" applyBorder="1" applyAlignment="1" applyProtection="1">
      <alignment horizontal="center" vertical="center"/>
      <protection hidden="1"/>
    </xf>
    <xf numFmtId="166" fontId="0" fillId="0" borderId="0" xfId="0" applyNumberFormat="1" applyAlignment="1">
      <alignment horizontal="center" vertical="center"/>
    </xf>
    <xf numFmtId="166" fontId="0" fillId="0" borderId="0" xfId="0" applyNumberFormat="1" applyAlignment="1" applyProtection="1">
      <alignment horizontal="center" vertical="center"/>
      <protection hidden="1"/>
    </xf>
    <xf numFmtId="166" fontId="3" fillId="0" borderId="0" xfId="0" applyNumberFormat="1" applyFont="1" applyAlignment="1">
      <alignment horizontal="center" vertical="center"/>
    </xf>
    <xf numFmtId="2" fontId="3" fillId="0" borderId="0" xfId="0" applyNumberFormat="1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166" fontId="3" fillId="0" borderId="0" xfId="0" applyNumberFormat="1" applyFont="1" applyAlignment="1" applyProtection="1">
      <alignment horizontal="center" vertical="center"/>
      <protection hidden="1"/>
    </xf>
    <xf numFmtId="2" fontId="3" fillId="0" borderId="0" xfId="143" applyNumberFormat="1" applyFont="1" applyFill="1" applyAlignment="1">
      <alignment horizontal="center" vertical="center"/>
    </xf>
    <xf numFmtId="3" fontId="3" fillId="0" borderId="0" xfId="102" applyNumberFormat="1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3" fontId="3" fillId="0" borderId="0" xfId="102" applyNumberFormat="1" applyFont="1" applyAlignment="1">
      <alignment horizontal="center" vertical="center"/>
    </xf>
    <xf numFmtId="1" fontId="3" fillId="0" borderId="0" xfId="102" applyNumberFormat="1" applyFont="1" applyAlignment="1">
      <alignment horizontal="center" vertical="center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0" borderId="0" xfId="0" applyNumberFormat="1" applyAlignment="1">
      <alignment horizontal="center"/>
    </xf>
    <xf numFmtId="0" fontId="18" fillId="0" borderId="0" xfId="0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center"/>
      <protection hidden="1"/>
    </xf>
    <xf numFmtId="2" fontId="0" fillId="37" borderId="0" xfId="0" applyNumberFormat="1" applyFill="1" applyAlignment="1">
      <alignment horizontal="center"/>
    </xf>
    <xf numFmtId="2" fontId="62" fillId="0" borderId="0" xfId="142" applyNumberFormat="1" applyAlignment="1">
      <alignment horizontal="center"/>
    </xf>
    <xf numFmtId="171" fontId="62" fillId="0" borderId="0" xfId="142" applyNumberFormat="1" applyAlignment="1">
      <alignment horizontal="center"/>
    </xf>
    <xf numFmtId="1" fontId="66" fillId="37" borderId="0" xfId="146" applyNumberFormat="1" applyFont="1" applyFill="1" applyAlignment="1">
      <alignment horizontal="center" vertical="center"/>
    </xf>
    <xf numFmtId="3" fontId="67" fillId="37" borderId="0" xfId="0" applyNumberFormat="1" applyFont="1" applyFill="1" applyAlignment="1">
      <alignment horizontal="center"/>
    </xf>
    <xf numFmtId="1" fontId="65" fillId="0" borderId="0" xfId="142" applyNumberFormat="1" applyFont="1" applyAlignment="1" applyProtection="1">
      <alignment horizontal="center" vertical="center"/>
      <protection locked="0"/>
    </xf>
    <xf numFmtId="0" fontId="27" fillId="0" borderId="0" xfId="0" applyFont="1" applyAlignment="1" applyProtection="1">
      <alignment horizontal="left" wrapText="1"/>
      <protection hidden="1"/>
    </xf>
    <xf numFmtId="0" fontId="53" fillId="0" borderId="0" xfId="0" applyFont="1" applyAlignment="1" applyProtection="1">
      <alignment horizontal="center" vertical="center" wrapText="1"/>
      <protection hidden="1"/>
    </xf>
    <xf numFmtId="0" fontId="20" fillId="0" borderId="0" xfId="0" applyFont="1" applyAlignment="1" applyProtection="1">
      <alignment horizontal="right" vertical="center" wrapText="1"/>
      <protection hidden="1"/>
    </xf>
    <xf numFmtId="0" fontId="49" fillId="0" borderId="0" xfId="0" applyFont="1" applyAlignment="1" applyProtection="1">
      <alignment horizontal="center" vertical="center" wrapText="1"/>
      <protection hidden="1"/>
    </xf>
    <xf numFmtId="0" fontId="33" fillId="0" borderId="11" xfId="0" applyFont="1" applyBorder="1" applyAlignment="1">
      <alignment horizontal="center"/>
    </xf>
    <xf numFmtId="0" fontId="35" fillId="56" borderId="0" xfId="0" applyFont="1" applyFill="1" applyAlignment="1">
      <alignment horizontal="center" vertical="center"/>
    </xf>
    <xf numFmtId="0" fontId="35" fillId="34" borderId="0" xfId="0" applyFont="1" applyFill="1" applyAlignment="1">
      <alignment horizontal="center" vertical="center"/>
    </xf>
    <xf numFmtId="0" fontId="35" fillId="39" borderId="0" xfId="0" applyFont="1" applyFill="1" applyAlignment="1">
      <alignment horizontal="center" vertical="center"/>
    </xf>
    <xf numFmtId="0" fontId="36" fillId="38" borderId="0" xfId="0" applyFont="1" applyFill="1" applyAlignment="1">
      <alignment horizontal="center" vertical="center"/>
    </xf>
    <xf numFmtId="0" fontId="45" fillId="0" borderId="0" xfId="135" applyFont="1" applyBorder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 wrapText="1"/>
    </xf>
    <xf numFmtId="0" fontId="57" fillId="0" borderId="0" xfId="0" applyFont="1" applyAlignment="1">
      <alignment horizontal="center" vertical="top" wrapText="1"/>
    </xf>
    <xf numFmtId="0" fontId="61" fillId="0" borderId="0" xfId="135" applyFont="1" applyBorder="1" applyAlignment="1">
      <alignment horizontal="center" vertical="center" wrapText="1"/>
    </xf>
    <xf numFmtId="0" fontId="61" fillId="0" borderId="14" xfId="135" applyFont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40" fillId="0" borderId="0" xfId="0" applyFont="1" applyAlignment="1">
      <alignment horizontal="center"/>
    </xf>
    <xf numFmtId="0" fontId="59" fillId="0" borderId="0" xfId="0" applyFont="1" applyAlignment="1" applyProtection="1">
      <alignment horizontal="left" vertical="top" wrapText="1"/>
      <protection locked="0"/>
    </xf>
    <xf numFmtId="0" fontId="45" fillId="0" borderId="0" xfId="135" applyFont="1" applyBorder="1" applyAlignment="1">
      <alignment horizontal="center" vertical="top"/>
    </xf>
    <xf numFmtId="0" fontId="45" fillId="0" borderId="0" xfId="135" applyFont="1" applyBorder="1" applyAlignment="1">
      <alignment horizontal="center" vertical="center"/>
    </xf>
    <xf numFmtId="0" fontId="41" fillId="0" borderId="0" xfId="0" applyFont="1" applyAlignment="1">
      <alignment horizontal="left"/>
    </xf>
    <xf numFmtId="0" fontId="35" fillId="48" borderId="0" xfId="0" applyFont="1" applyFill="1" applyAlignment="1" applyProtection="1">
      <alignment horizontal="center" vertical="center" wrapText="1"/>
      <protection hidden="1"/>
    </xf>
    <xf numFmtId="0" fontId="47" fillId="51" borderId="0" xfId="0" applyFont="1" applyFill="1" applyAlignment="1" applyProtection="1">
      <alignment horizontal="center" vertical="center" wrapText="1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24" fillId="48" borderId="0" xfId="0" applyFont="1" applyFill="1" applyAlignment="1" applyProtection="1">
      <alignment horizontal="center" vertical="center"/>
      <protection hidden="1"/>
    </xf>
    <xf numFmtId="0" fontId="23" fillId="48" borderId="0" xfId="0" applyFont="1" applyFill="1" applyAlignment="1" applyProtection="1">
      <alignment horizontal="center" vertical="center"/>
      <protection hidden="1"/>
    </xf>
    <xf numFmtId="0" fontId="29" fillId="0" borderId="0" xfId="0" applyFont="1" applyAlignment="1" applyProtection="1">
      <alignment horizontal="right" vertical="center"/>
      <protection hidden="1"/>
    </xf>
    <xf numFmtId="0" fontId="36" fillId="48" borderId="0" xfId="0" applyFont="1" applyFill="1" applyAlignment="1" applyProtection="1">
      <alignment horizontal="center"/>
      <protection hidden="1"/>
    </xf>
    <xf numFmtId="167" fontId="19" fillId="38" borderId="0" xfId="0" applyNumberFormat="1" applyFont="1" applyFill="1" applyAlignment="1">
      <alignment horizontal="center"/>
    </xf>
    <xf numFmtId="167" fontId="19" fillId="42" borderId="0" xfId="0" applyNumberFormat="1" applyFont="1" applyFill="1" applyAlignment="1">
      <alignment horizontal="center"/>
    </xf>
    <xf numFmtId="2" fontId="19" fillId="34" borderId="0" xfId="0" applyNumberFormat="1" applyFont="1" applyFill="1" applyAlignment="1">
      <alignment horizontal="center"/>
    </xf>
    <xf numFmtId="0" fontId="23" fillId="46" borderId="0" xfId="0" applyFont="1" applyFill="1" applyAlignment="1" applyProtection="1">
      <alignment horizontal="center" vertical="center"/>
      <protection hidden="1"/>
    </xf>
    <xf numFmtId="2" fontId="19" fillId="34" borderId="0" xfId="0" applyNumberFormat="1" applyFont="1" applyFill="1" applyAlignment="1">
      <alignment horizontal="center" vertical="center"/>
    </xf>
    <xf numFmtId="2" fontId="19" fillId="42" borderId="0" xfId="0" applyNumberFormat="1" applyFont="1" applyFill="1" applyAlignment="1">
      <alignment horizontal="center" vertical="center"/>
    </xf>
    <xf numFmtId="0" fontId="47" fillId="47" borderId="0" xfId="0" applyFont="1" applyFill="1" applyAlignment="1" applyProtection="1">
      <alignment horizontal="center" vertical="center" wrapText="1"/>
      <protection hidden="1"/>
    </xf>
    <xf numFmtId="0" fontId="24" fillId="46" borderId="0" xfId="0" applyFont="1" applyFill="1" applyAlignment="1" applyProtection="1">
      <alignment horizontal="center" vertical="center"/>
      <protection hidden="1"/>
    </xf>
    <xf numFmtId="2" fontId="19" fillId="38" borderId="0" xfId="102" applyNumberFormat="1" applyFont="1" applyFill="1" applyAlignment="1">
      <alignment horizontal="center" vertical="center"/>
    </xf>
    <xf numFmtId="2" fontId="19" fillId="34" borderId="0" xfId="102" applyNumberFormat="1" applyFont="1" applyFill="1" applyAlignment="1">
      <alignment horizontal="center" vertical="center"/>
    </xf>
    <xf numFmtId="0" fontId="29" fillId="0" borderId="0" xfId="0" applyFont="1" applyAlignment="1" applyProtection="1">
      <alignment horizontal="right" vertical="center" textRotation="90"/>
      <protection hidden="1"/>
    </xf>
    <xf numFmtId="0" fontId="35" fillId="46" borderId="0" xfId="0" applyFont="1" applyFill="1" applyAlignment="1" applyProtection="1">
      <alignment horizontal="center"/>
      <protection hidden="1"/>
    </xf>
    <xf numFmtId="0" fontId="19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alignment horizontal="center" vertical="center" wrapText="1"/>
      <protection hidden="1"/>
    </xf>
    <xf numFmtId="0" fontId="47" fillId="66" borderId="0" xfId="0" applyFont="1" applyFill="1" applyAlignment="1" applyProtection="1">
      <alignment horizontal="center" vertical="center" wrapText="1"/>
      <protection hidden="1"/>
    </xf>
    <xf numFmtId="2" fontId="19" fillId="38" borderId="0" xfId="0" applyNumberFormat="1" applyFont="1" applyFill="1" applyAlignment="1">
      <alignment horizontal="center" vertical="center"/>
    </xf>
    <xf numFmtId="0" fontId="36" fillId="46" borderId="0" xfId="0" applyFont="1" applyFill="1" applyAlignment="1" applyProtection="1">
      <alignment horizontal="center" vertical="center" wrapText="1"/>
      <protection hidden="1"/>
    </xf>
    <xf numFmtId="0" fontId="35" fillId="46" borderId="0" xfId="0" applyFont="1" applyFill="1" applyAlignment="1" applyProtection="1">
      <alignment horizontal="center" vertical="center" wrapText="1"/>
      <protection hidden="1"/>
    </xf>
    <xf numFmtId="0" fontId="35" fillId="53" borderId="0" xfId="0" applyFont="1" applyFill="1" applyAlignment="1" applyProtection="1">
      <alignment horizontal="center"/>
      <protection hidden="1"/>
    </xf>
    <xf numFmtId="0" fontId="47" fillId="65" borderId="0" xfId="0" applyFont="1" applyFill="1" applyAlignment="1" applyProtection="1">
      <alignment horizontal="center" vertical="center" wrapText="1"/>
      <protection hidden="1"/>
    </xf>
    <xf numFmtId="0" fontId="24" fillId="53" borderId="0" xfId="0" applyFont="1" applyFill="1" applyAlignment="1" applyProtection="1">
      <alignment horizontal="center" vertical="center"/>
      <protection hidden="1"/>
    </xf>
    <xf numFmtId="0" fontId="23" fillId="53" borderId="0" xfId="0" applyFont="1" applyFill="1" applyAlignment="1" applyProtection="1">
      <alignment horizontal="center" vertical="center"/>
      <protection hidden="1"/>
    </xf>
    <xf numFmtId="0" fontId="35" fillId="53" borderId="0" xfId="0" applyFont="1" applyFill="1" applyAlignment="1" applyProtection="1">
      <alignment horizontal="center" vertical="center" wrapText="1"/>
      <protection hidden="1"/>
    </xf>
    <xf numFmtId="172" fontId="19" fillId="42" borderId="0" xfId="0" applyNumberFormat="1" applyFont="1" applyFill="1" applyAlignment="1">
      <alignment horizontal="center"/>
    </xf>
    <xf numFmtId="0" fontId="19" fillId="34" borderId="0" xfId="0" applyFont="1" applyFill="1" applyAlignment="1">
      <alignment horizontal="center"/>
    </xf>
    <xf numFmtId="0" fontId="0" fillId="57" borderId="0" xfId="0" applyFill="1" applyAlignment="1">
      <alignment horizontal="center"/>
    </xf>
    <xf numFmtId="0" fontId="0" fillId="58" borderId="0" xfId="0" applyFill="1" applyAlignment="1">
      <alignment horizontal="center"/>
    </xf>
    <xf numFmtId="167" fontId="0" fillId="57" borderId="0" xfId="0" applyNumberFormat="1" applyFill="1" applyAlignment="1">
      <alignment horizontal="center"/>
    </xf>
    <xf numFmtId="167" fontId="0" fillId="58" borderId="0" xfId="0" applyNumberFormat="1" applyFill="1" applyAlignment="1">
      <alignment horizontal="center"/>
    </xf>
    <xf numFmtId="0" fontId="48" fillId="36" borderId="0" xfId="0" applyFont="1" applyFill="1" applyAlignment="1" applyProtection="1">
      <alignment horizontal="center" vertical="center" wrapText="1"/>
      <protection hidden="1"/>
    </xf>
    <xf numFmtId="0" fontId="35" fillId="33" borderId="0" xfId="0" applyFont="1" applyFill="1" applyAlignment="1" applyProtection="1">
      <alignment horizontal="center"/>
      <protection hidden="1"/>
    </xf>
    <xf numFmtId="0" fontId="23" fillId="36" borderId="0" xfId="0" applyFont="1" applyFill="1" applyAlignment="1" applyProtection="1">
      <alignment horizontal="center" vertical="center" wrapText="1"/>
      <protection hidden="1"/>
    </xf>
    <xf numFmtId="0" fontId="35" fillId="33" borderId="0" xfId="0" applyFont="1" applyFill="1" applyAlignment="1" applyProtection="1">
      <alignment horizontal="center" vertical="center" wrapText="1"/>
      <protection hidden="1"/>
    </xf>
    <xf numFmtId="0" fontId="29" fillId="0" borderId="13" xfId="0" applyFont="1" applyBorder="1" applyAlignment="1" applyProtection="1">
      <alignment horizontal="center"/>
      <protection hidden="1"/>
    </xf>
    <xf numFmtId="0" fontId="29" fillId="0" borderId="0" xfId="0" applyFont="1" applyAlignment="1" applyProtection="1">
      <alignment horizontal="center"/>
      <protection hidden="1"/>
    </xf>
    <xf numFmtId="0" fontId="29" fillId="0" borderId="14" xfId="0" applyFont="1" applyBorder="1" applyAlignment="1" applyProtection="1">
      <alignment horizontal="center"/>
      <protection hidden="1"/>
    </xf>
    <xf numFmtId="0" fontId="50" fillId="0" borderId="16" xfId="0" applyFont="1" applyBorder="1" applyAlignment="1" applyProtection="1">
      <alignment horizontal="left" vertical="center" wrapText="1"/>
      <protection hidden="1"/>
    </xf>
    <xf numFmtId="0" fontId="37" fillId="0" borderId="13" xfId="0" applyFont="1" applyBorder="1" applyAlignment="1" applyProtection="1">
      <alignment horizontal="left" vertical="top" wrapText="1"/>
      <protection hidden="1"/>
    </xf>
    <xf numFmtId="0" fontId="37" fillId="0" borderId="0" xfId="0" applyFont="1" applyAlignment="1" applyProtection="1">
      <alignment horizontal="left" vertical="top" wrapText="1"/>
      <protection hidden="1"/>
    </xf>
    <xf numFmtId="0" fontId="37" fillId="0" borderId="14" xfId="0" applyFont="1" applyBorder="1" applyAlignment="1" applyProtection="1">
      <alignment horizontal="left" vertical="top" wrapText="1"/>
      <protection hidden="1"/>
    </xf>
    <xf numFmtId="0" fontId="37" fillId="0" borderId="15" xfId="0" applyFont="1" applyBorder="1" applyAlignment="1" applyProtection="1">
      <alignment horizontal="left" vertical="top" wrapText="1"/>
      <protection hidden="1"/>
    </xf>
    <xf numFmtId="0" fontId="37" fillId="0" borderId="16" xfId="0" applyFont="1" applyBorder="1" applyAlignment="1" applyProtection="1">
      <alignment horizontal="left" vertical="top" wrapText="1"/>
      <protection hidden="1"/>
    </xf>
    <xf numFmtId="0" fontId="37" fillId="0" borderId="17" xfId="0" applyFont="1" applyBorder="1" applyAlignment="1" applyProtection="1">
      <alignment horizontal="left" vertical="top" wrapText="1"/>
      <protection hidden="1"/>
    </xf>
    <xf numFmtId="0" fontId="2" fillId="0" borderId="0" xfId="0" applyFont="1" applyAlignment="1" applyProtection="1">
      <alignment horizontal="left" vertical="top" wrapText="1"/>
      <protection hidden="1"/>
    </xf>
    <xf numFmtId="0" fontId="2" fillId="0" borderId="0" xfId="0" applyFont="1" applyAlignment="1" applyProtection="1">
      <alignment horizontal="left"/>
      <protection hidden="1"/>
    </xf>
    <xf numFmtId="0" fontId="1" fillId="0" borderId="0" xfId="0" applyFont="1" applyAlignment="1" applyProtection="1">
      <alignment horizontal="left" vertical="top" wrapText="1"/>
      <protection hidden="1"/>
    </xf>
    <xf numFmtId="0" fontId="51" fillId="0" borderId="0" xfId="0" applyFont="1" applyAlignment="1" applyProtection="1">
      <alignment horizontal="left" vertical="center" wrapText="1"/>
      <protection hidden="1"/>
    </xf>
    <xf numFmtId="0" fontId="46" fillId="0" borderId="0" xfId="0" applyFont="1" applyAlignment="1" applyProtection="1">
      <alignment horizontal="center"/>
      <protection hidden="1"/>
    </xf>
    <xf numFmtId="0" fontId="42" fillId="52" borderId="0" xfId="0" applyFont="1" applyFill="1" applyAlignment="1" applyProtection="1">
      <alignment horizontal="center" vertical="center" textRotation="90" wrapText="1"/>
      <protection hidden="1"/>
    </xf>
    <xf numFmtId="0" fontId="42" fillId="42" borderId="0" xfId="0" applyFont="1" applyFill="1" applyAlignment="1" applyProtection="1">
      <alignment horizontal="center" vertical="center" textRotation="90" wrapText="1"/>
      <protection hidden="1"/>
    </xf>
    <xf numFmtId="0" fontId="43" fillId="45" borderId="0" xfId="0" applyFont="1" applyFill="1" applyAlignment="1" applyProtection="1">
      <alignment horizontal="center" vertical="center" textRotation="90" wrapText="1"/>
      <protection hidden="1"/>
    </xf>
    <xf numFmtId="0" fontId="50" fillId="0" borderId="11" xfId="0" applyFont="1" applyBorder="1" applyAlignment="1" applyProtection="1">
      <alignment horizontal="left" vertical="center" wrapText="1"/>
      <protection hidden="1"/>
    </xf>
    <xf numFmtId="0" fontId="50" fillId="0" borderId="12" xfId="0" applyFont="1" applyBorder="1" applyAlignment="1" applyProtection="1">
      <alignment horizontal="left" vertical="center" wrapText="1"/>
      <protection hidden="1"/>
    </xf>
    <xf numFmtId="0" fontId="50" fillId="0" borderId="0" xfId="0" applyFont="1" applyAlignment="1" applyProtection="1">
      <alignment horizontal="left" vertical="center" wrapText="1"/>
      <protection hidden="1"/>
    </xf>
    <xf numFmtId="0" fontId="50" fillId="0" borderId="14" xfId="0" applyFont="1" applyBorder="1" applyAlignment="1" applyProtection="1">
      <alignment horizontal="left" vertical="center" wrapText="1"/>
      <protection hidden="1"/>
    </xf>
    <xf numFmtId="0" fontId="37" fillId="0" borderId="0" xfId="0" applyFont="1" applyBorder="1" applyAlignment="1" applyProtection="1">
      <alignment horizontal="left" vertical="top" wrapText="1"/>
      <protection hidden="1"/>
    </xf>
    <xf numFmtId="0" fontId="1" fillId="44" borderId="0" xfId="0" applyFont="1" applyFill="1" applyBorder="1" applyAlignment="1" applyProtection="1">
      <alignment horizontal="left" vertical="center" wrapText="1"/>
      <protection hidden="1"/>
    </xf>
    <xf numFmtId="0" fontId="27" fillId="44" borderId="0" xfId="0" applyFont="1" applyFill="1" applyBorder="1" applyAlignment="1" applyProtection="1">
      <alignment horizontal="center" vertical="center" wrapText="1"/>
      <protection hidden="1"/>
    </xf>
    <xf numFmtId="0" fontId="28" fillId="44" borderId="0" xfId="0" applyFont="1" applyFill="1" applyBorder="1" applyAlignment="1" applyProtection="1">
      <alignment horizontal="left" vertical="center" wrapText="1"/>
      <protection hidden="1"/>
    </xf>
    <xf numFmtId="0" fontId="22" fillId="44" borderId="0" xfId="0" applyFont="1" applyFill="1" applyBorder="1" applyAlignment="1" applyProtection="1">
      <alignment horizontal="center" vertical="center" wrapText="1"/>
      <protection hidden="1"/>
    </xf>
    <xf numFmtId="0" fontId="28" fillId="44" borderId="0" xfId="0" applyFont="1" applyFill="1" applyBorder="1" applyAlignment="1" applyProtection="1">
      <alignment vertical="center" wrapText="1"/>
      <protection hidden="1"/>
    </xf>
    <xf numFmtId="0" fontId="28" fillId="44" borderId="0" xfId="0" applyFont="1" applyFill="1" applyBorder="1" applyAlignment="1" applyProtection="1">
      <alignment horizontal="center" vertical="center" wrapText="1"/>
      <protection hidden="1"/>
    </xf>
    <xf numFmtId="0" fontId="1" fillId="43" borderId="0" xfId="0" applyFont="1" applyFill="1" applyBorder="1" applyAlignment="1" applyProtection="1">
      <alignment horizontal="left" vertical="center" wrapText="1"/>
      <protection hidden="1"/>
    </xf>
    <xf numFmtId="0" fontId="28" fillId="43" borderId="0" xfId="0" applyFont="1" applyFill="1" applyBorder="1" applyAlignment="1" applyProtection="1">
      <alignment horizontal="center" vertical="center" wrapText="1"/>
      <protection hidden="1"/>
    </xf>
    <xf numFmtId="0" fontId="28" fillId="43" borderId="0" xfId="0" applyFont="1" applyFill="1" applyBorder="1" applyAlignment="1" applyProtection="1">
      <alignment horizontal="left" vertical="center" wrapText="1"/>
      <protection hidden="1"/>
    </xf>
    <xf numFmtId="0" fontId="28" fillId="43" borderId="0" xfId="0" applyFont="1" applyFill="1" applyBorder="1" applyAlignment="1" applyProtection="1">
      <alignment vertical="center" wrapText="1"/>
      <protection hidden="1"/>
    </xf>
    <xf numFmtId="0" fontId="1" fillId="41" borderId="0" xfId="0" applyFont="1" applyFill="1" applyBorder="1" applyAlignment="1" applyProtection="1">
      <alignment horizontal="left" vertical="center" wrapText="1"/>
      <protection hidden="1"/>
    </xf>
    <xf numFmtId="0" fontId="27" fillId="41" borderId="0" xfId="0" applyFont="1" applyFill="1" applyBorder="1" applyAlignment="1" applyProtection="1">
      <alignment horizontal="center" vertical="center" wrapText="1"/>
      <protection hidden="1"/>
    </xf>
    <xf numFmtId="0" fontId="28" fillId="41" borderId="0" xfId="0" applyFont="1" applyFill="1" applyBorder="1" applyAlignment="1" applyProtection="1">
      <alignment vertical="center" wrapText="1"/>
      <protection hidden="1"/>
    </xf>
    <xf numFmtId="0" fontId="28" fillId="41" borderId="0" xfId="0" applyFont="1" applyFill="1" applyBorder="1" applyAlignment="1" applyProtection="1">
      <alignment horizontal="center" vertical="center" wrapText="1"/>
      <protection hidden="1"/>
    </xf>
    <xf numFmtId="0" fontId="1" fillId="40" borderId="0" xfId="0" applyFont="1" applyFill="1" applyBorder="1" applyAlignment="1" applyProtection="1">
      <alignment horizontal="left" vertical="center" wrapText="1"/>
      <protection hidden="1"/>
    </xf>
    <xf numFmtId="0" fontId="27" fillId="40" borderId="0" xfId="0" applyFont="1" applyFill="1" applyBorder="1" applyAlignment="1" applyProtection="1">
      <alignment horizontal="center" vertical="center" wrapText="1"/>
      <protection hidden="1"/>
    </xf>
    <xf numFmtId="0" fontId="28" fillId="40" borderId="0" xfId="0" applyFont="1" applyFill="1" applyBorder="1" applyAlignment="1" applyProtection="1">
      <alignment vertical="center" wrapText="1"/>
      <protection hidden="1"/>
    </xf>
    <xf numFmtId="0" fontId="28" fillId="40" borderId="0" xfId="0" applyFont="1" applyFill="1" applyBorder="1" applyAlignment="1" applyProtection="1">
      <alignment horizontal="center" vertical="center" wrapText="1"/>
      <protection hidden="1"/>
    </xf>
    <xf numFmtId="0" fontId="1" fillId="49" borderId="0" xfId="0" applyFont="1" applyFill="1" applyBorder="1" applyAlignment="1" applyProtection="1">
      <alignment vertical="center" wrapText="1"/>
      <protection hidden="1"/>
    </xf>
    <xf numFmtId="0" fontId="27" fillId="49" borderId="0" xfId="0" applyFont="1" applyFill="1" applyBorder="1" applyAlignment="1" applyProtection="1">
      <alignment horizontal="center" vertical="center" wrapText="1"/>
      <protection hidden="1"/>
    </xf>
    <xf numFmtId="0" fontId="28" fillId="49" borderId="0" xfId="0" applyFont="1" applyFill="1" applyBorder="1" applyAlignment="1" applyProtection="1">
      <alignment vertical="center" wrapText="1"/>
      <protection hidden="1"/>
    </xf>
    <xf numFmtId="0" fontId="3" fillId="49" borderId="0" xfId="0" applyFont="1" applyFill="1" applyBorder="1" applyAlignment="1" applyProtection="1">
      <alignment horizontal="center" vertical="center" wrapText="1"/>
      <protection hidden="1"/>
    </xf>
    <xf numFmtId="0" fontId="1" fillId="51" borderId="0" xfId="0" applyFont="1" applyFill="1" applyBorder="1" applyAlignment="1" applyProtection="1">
      <alignment vertical="center" wrapText="1"/>
      <protection hidden="1"/>
    </xf>
    <xf numFmtId="0" fontId="27" fillId="51" borderId="0" xfId="0" applyFont="1" applyFill="1" applyBorder="1" applyAlignment="1" applyProtection="1">
      <alignment horizontal="center" vertical="center" wrapText="1"/>
      <protection hidden="1"/>
    </xf>
    <xf numFmtId="0" fontId="28" fillId="51" borderId="0" xfId="0" applyFont="1" applyFill="1" applyBorder="1" applyAlignment="1" applyProtection="1">
      <alignment vertical="center" wrapText="1"/>
      <protection hidden="1"/>
    </xf>
    <xf numFmtId="0" fontId="0" fillId="51" borderId="0" xfId="0" applyFont="1" applyFill="1" applyBorder="1" applyAlignment="1" applyProtection="1">
      <alignment horizontal="center" vertical="center" wrapText="1"/>
      <protection hidden="1"/>
    </xf>
    <xf numFmtId="0" fontId="0" fillId="49" borderId="0" xfId="0" applyFont="1" applyFill="1" applyBorder="1" applyAlignment="1" applyProtection="1">
      <alignment horizontal="center" vertical="center" wrapText="1"/>
      <protection hidden="1"/>
    </xf>
    <xf numFmtId="0" fontId="22" fillId="51" borderId="0" xfId="0" applyFont="1" applyFill="1" applyBorder="1" applyAlignment="1" applyProtection="1">
      <alignment horizontal="center" vertical="center" wrapText="1"/>
      <protection hidden="1"/>
    </xf>
    <xf numFmtId="0" fontId="3" fillId="51" borderId="0" xfId="0" applyFont="1" applyFill="1" applyBorder="1" applyAlignment="1" applyProtection="1">
      <alignment horizontal="center" vertical="center" wrapText="1"/>
      <protection hidden="1"/>
    </xf>
  </cellXfs>
  <cellStyles count="147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Lien hypertexte" xfId="42" builtinId="8" hidden="1"/>
    <cellStyle name="Lien hypertexte" xfId="44" builtinId="8" hidden="1"/>
    <cellStyle name="Lien hypertexte" xfId="46" builtinId="8" hidden="1"/>
    <cellStyle name="Lien hypertexte" xfId="48" builtinId="8" hidden="1"/>
    <cellStyle name="Lien hypertexte" xfId="50" builtinId="8" hidden="1"/>
    <cellStyle name="Lien hypertexte" xfId="52" builtinId="8" hidden="1"/>
    <cellStyle name="Lien hypertexte" xfId="54" builtinId="8" hidden="1"/>
    <cellStyle name="Lien hypertexte" xfId="56" builtinId="8" hidden="1"/>
    <cellStyle name="Lien hypertexte" xfId="58" builtinId="8" hidden="1"/>
    <cellStyle name="Lien hypertexte" xfId="60" builtinId="8" hidden="1"/>
    <cellStyle name="Lien hypertexte" xfId="62" builtinId="8" hidden="1"/>
    <cellStyle name="Lien hypertexte" xfId="64" builtinId="8" hidden="1"/>
    <cellStyle name="Lien hypertexte" xfId="66" builtinId="8" hidden="1"/>
    <cellStyle name="Lien hypertexte" xfId="68" builtinId="8" hidden="1"/>
    <cellStyle name="Lien hypertexte" xfId="70" builtinId="8" hidden="1"/>
    <cellStyle name="Lien hypertexte" xfId="72" builtinId="8" hidden="1"/>
    <cellStyle name="Lien hypertexte" xfId="74" builtinId="8" hidden="1"/>
    <cellStyle name="Lien hypertexte" xfId="76" builtinId="8" hidden="1"/>
    <cellStyle name="Lien hypertexte" xfId="78" builtinId="8" hidden="1"/>
    <cellStyle name="Lien hypertexte" xfId="80" builtinId="8" hidden="1"/>
    <cellStyle name="Lien hypertexte" xfId="82" builtinId="8" hidden="1"/>
    <cellStyle name="Lien hypertexte" xfId="84" builtinId="8" hidden="1"/>
    <cellStyle name="Lien hypertexte" xfId="86" builtinId="8" hidden="1"/>
    <cellStyle name="Lien hypertexte" xfId="88" builtinId="8" hidden="1"/>
    <cellStyle name="Lien hypertexte" xfId="90" builtinId="8" hidden="1"/>
    <cellStyle name="Lien hypertexte" xfId="92" builtinId="8" hidden="1"/>
    <cellStyle name="Lien hypertexte" xfId="94" builtinId="8" hidden="1"/>
    <cellStyle name="Lien hypertexte" xfId="96" builtinId="8" hidden="1"/>
    <cellStyle name="Lien hypertexte" xfId="98" builtinId="8" hidden="1"/>
    <cellStyle name="Lien hypertexte" xfId="100" builtinId="8" hidden="1"/>
    <cellStyle name="Lien hypertexte" xfId="103" builtinId="8" hidden="1"/>
    <cellStyle name="Lien hypertexte" xfId="105" builtinId="8" hidden="1"/>
    <cellStyle name="Lien hypertexte" xfId="107" builtinId="8" hidden="1"/>
    <cellStyle name="Lien hypertexte" xfId="109" builtinId="8" hidden="1"/>
    <cellStyle name="Lien hypertexte" xfId="111" builtinId="8" hidden="1"/>
    <cellStyle name="Lien hypertexte" xfId="113" builtinId="8" hidden="1"/>
    <cellStyle name="Lien hypertexte" xfId="115" builtinId="8" hidden="1"/>
    <cellStyle name="Lien hypertexte" xfId="117" builtinId="8" hidden="1"/>
    <cellStyle name="Lien hypertexte" xfId="119" builtinId="8" hidden="1"/>
    <cellStyle name="Lien hypertexte" xfId="121" builtinId="8" hidden="1"/>
    <cellStyle name="Lien hypertexte" xfId="123" builtinId="8" hidden="1"/>
    <cellStyle name="Lien hypertexte" xfId="125" builtinId="8" hidden="1"/>
    <cellStyle name="Lien hypertexte" xfId="127" builtinId="8" hidden="1"/>
    <cellStyle name="Lien hypertexte" xfId="129" builtinId="8" hidden="1"/>
    <cellStyle name="Lien hypertexte" xfId="131" builtinId="8" hidden="1"/>
    <cellStyle name="Lien hypertexte" xfId="133" builtinId="8" hidden="1"/>
    <cellStyle name="Lien hypertexte" xfId="135" builtinId="8"/>
    <cellStyle name="Lien hypertexte visité" xfId="43" builtinId="9" hidden="1"/>
    <cellStyle name="Lien hypertexte visité" xfId="45" builtinId="9" hidden="1"/>
    <cellStyle name="Lien hypertexte visité" xfId="47" builtinId="9" hidden="1"/>
    <cellStyle name="Lien hypertexte visité" xfId="49" builtinId="9" hidden="1"/>
    <cellStyle name="Lien hypertexte visité" xfId="51" builtinId="9" hidden="1"/>
    <cellStyle name="Lien hypertexte visité" xfId="53" builtinId="9" hidden="1"/>
    <cellStyle name="Lien hypertexte visité" xfId="55" builtinId="9" hidden="1"/>
    <cellStyle name="Lien hypertexte visité" xfId="57" builtinId="9" hidden="1"/>
    <cellStyle name="Lien hypertexte visité" xfId="59" builtinId="9" hidden="1"/>
    <cellStyle name="Lien hypertexte visité" xfId="61" builtinId="9" hidden="1"/>
    <cellStyle name="Lien hypertexte visité" xfId="63" builtinId="9" hidden="1"/>
    <cellStyle name="Lien hypertexte visité" xfId="65" builtinId="9" hidden="1"/>
    <cellStyle name="Lien hypertexte visité" xfId="67" builtinId="9" hidden="1"/>
    <cellStyle name="Lien hypertexte visité" xfId="69" builtinId="9" hidden="1"/>
    <cellStyle name="Lien hypertexte visité" xfId="71" builtinId="9" hidden="1"/>
    <cellStyle name="Lien hypertexte visité" xfId="73" builtinId="9" hidden="1"/>
    <cellStyle name="Lien hypertexte visité" xfId="75" builtinId="9" hidden="1"/>
    <cellStyle name="Lien hypertexte visité" xfId="77" builtinId="9" hidden="1"/>
    <cellStyle name="Lien hypertexte visité" xfId="79" builtinId="9" hidden="1"/>
    <cellStyle name="Lien hypertexte visité" xfId="81" builtinId="9" hidden="1"/>
    <cellStyle name="Lien hypertexte visité" xfId="83" builtinId="9" hidden="1"/>
    <cellStyle name="Lien hypertexte visité" xfId="85" builtinId="9" hidden="1"/>
    <cellStyle name="Lien hypertexte visité" xfId="87" builtinId="9" hidden="1"/>
    <cellStyle name="Lien hypertexte visité" xfId="89" builtinId="9" hidden="1"/>
    <cellStyle name="Lien hypertexte visité" xfId="91" builtinId="9" hidden="1"/>
    <cellStyle name="Lien hypertexte visité" xfId="93" builtinId="9" hidden="1"/>
    <cellStyle name="Lien hypertexte visité" xfId="95" builtinId="9" hidden="1"/>
    <cellStyle name="Lien hypertexte visité" xfId="97" builtinId="9" hidden="1"/>
    <cellStyle name="Lien hypertexte visité" xfId="99" builtinId="9" hidden="1"/>
    <cellStyle name="Lien hypertexte visité" xfId="101" builtinId="9" hidden="1"/>
    <cellStyle name="Lien hypertexte visité" xfId="104" builtinId="9" hidden="1"/>
    <cellStyle name="Lien hypertexte visité" xfId="106" builtinId="9" hidden="1"/>
    <cellStyle name="Lien hypertexte visité" xfId="108" builtinId="9" hidden="1"/>
    <cellStyle name="Lien hypertexte visité" xfId="110" builtinId="9" hidden="1"/>
    <cellStyle name="Lien hypertexte visité" xfId="112" builtinId="9" hidden="1"/>
    <cellStyle name="Lien hypertexte visité" xfId="114" builtinId="9" hidden="1"/>
    <cellStyle name="Lien hypertexte visité" xfId="116" builtinId="9" hidden="1"/>
    <cellStyle name="Lien hypertexte visité" xfId="118" builtinId="9" hidden="1"/>
    <cellStyle name="Lien hypertexte visité" xfId="120" builtinId="9" hidden="1"/>
    <cellStyle name="Lien hypertexte visité" xfId="122" builtinId="9" hidden="1"/>
    <cellStyle name="Lien hypertexte visité" xfId="124" builtinId="9" hidden="1"/>
    <cellStyle name="Lien hypertexte visité" xfId="126" builtinId="9" hidden="1"/>
    <cellStyle name="Lien hypertexte visité" xfId="128" builtinId="9" hidden="1"/>
    <cellStyle name="Lien hypertexte visité" xfId="130" builtinId="9" hidden="1"/>
    <cellStyle name="Lien hypertexte visité" xfId="132" builtinId="9" hidden="1"/>
    <cellStyle name="Lien hypertexte visité" xfId="134" builtinId="9" hidden="1"/>
    <cellStyle name="Lien hypertexte visité" xfId="136" builtinId="9" hidden="1"/>
    <cellStyle name="Lien hypertexte visité" xfId="137" builtinId="9" hidden="1"/>
    <cellStyle name="Lien hypertexte visité" xfId="138" builtinId="9" hidden="1"/>
    <cellStyle name="Lien hypertexte visité" xfId="139" builtinId="9" hidden="1"/>
    <cellStyle name="Lien hypertexte visité" xfId="140" builtinId="9" hidden="1"/>
    <cellStyle name="Lien hypertexte visité" xfId="141" builtinId="9" hidden="1"/>
    <cellStyle name="Milliers" xfId="102" builtinId="3"/>
    <cellStyle name="Monétaire" xfId="144" builtinId="4"/>
    <cellStyle name="Neutre" xfId="8" builtinId="28" customBuiltin="1"/>
    <cellStyle name="Normal" xfId="0" builtinId="0"/>
    <cellStyle name="Normal 2" xfId="142"/>
    <cellStyle name="Normal 3" xfId="146"/>
    <cellStyle name="Note" xfId="15" builtinId="10" customBuiltin="1"/>
    <cellStyle name="Pourcentage" xfId="143" builtinId="5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  <cellStyle name="Vírgula 2" xfId="145"/>
  </cellStyles>
  <dxfs count="100">
    <dxf>
      <font>
        <color auto="1"/>
      </font>
      <fill>
        <patternFill>
          <bgColor rgb="FFFFE0E0"/>
        </patternFill>
      </fill>
    </dxf>
    <dxf>
      <fill>
        <patternFill>
          <bgColor rgb="FFEBA59B"/>
        </patternFill>
      </fill>
    </dxf>
    <dxf>
      <fill>
        <patternFill>
          <bgColor rgb="FFBF6758"/>
        </patternFill>
      </fill>
    </dxf>
    <dxf>
      <font>
        <color theme="0"/>
      </font>
      <fill>
        <patternFill>
          <bgColor rgb="FFBF3621"/>
        </patternFill>
      </fill>
    </dxf>
    <dxf>
      <font>
        <color theme="0"/>
      </font>
      <fill>
        <patternFill>
          <bgColor rgb="FF9B0000"/>
        </patternFill>
      </fill>
    </dxf>
    <dxf>
      <fill>
        <patternFill>
          <bgColor rgb="FFFFE0E0"/>
        </patternFill>
      </fill>
    </dxf>
    <dxf>
      <fill>
        <patternFill>
          <bgColor rgb="FFEBA59B"/>
        </patternFill>
      </fill>
    </dxf>
    <dxf>
      <fill>
        <patternFill>
          <bgColor rgb="FFBF6758"/>
        </patternFill>
      </fill>
    </dxf>
    <dxf>
      <font>
        <color theme="0"/>
      </font>
      <fill>
        <patternFill>
          <bgColor rgb="FFBF3621"/>
        </patternFill>
      </fill>
    </dxf>
    <dxf>
      <font>
        <color theme="0"/>
      </font>
      <fill>
        <patternFill>
          <bgColor rgb="FF9B0000"/>
        </patternFill>
      </fill>
    </dxf>
    <dxf>
      <font>
        <color auto="1"/>
      </font>
      <fill>
        <patternFill>
          <bgColor rgb="FFFFE0E0"/>
        </patternFill>
      </fill>
    </dxf>
    <dxf>
      <fill>
        <patternFill>
          <bgColor rgb="FFEBA59B"/>
        </patternFill>
      </fill>
    </dxf>
    <dxf>
      <fill>
        <patternFill>
          <bgColor rgb="FFBF6758"/>
        </patternFill>
      </fill>
    </dxf>
    <dxf>
      <font>
        <color theme="0"/>
      </font>
      <fill>
        <patternFill>
          <bgColor rgb="FFBF3621"/>
        </patternFill>
      </fill>
    </dxf>
    <dxf>
      <font>
        <color theme="0"/>
      </font>
      <fill>
        <patternFill>
          <bgColor rgb="FF730000"/>
        </patternFill>
      </fill>
    </dxf>
    <dxf>
      <font>
        <color auto="1"/>
      </font>
      <fill>
        <patternFill>
          <bgColor rgb="FFFFE0E0"/>
        </patternFill>
      </fill>
    </dxf>
    <dxf>
      <fill>
        <patternFill>
          <bgColor rgb="FFEBA59B"/>
        </patternFill>
      </fill>
    </dxf>
    <dxf>
      <fill>
        <patternFill>
          <bgColor rgb="FFBF6758"/>
        </patternFill>
      </fill>
    </dxf>
    <dxf>
      <font>
        <color theme="0"/>
      </font>
      <fill>
        <patternFill>
          <bgColor rgb="FFBF3621"/>
        </patternFill>
      </fill>
    </dxf>
    <dxf>
      <font>
        <color theme="0"/>
      </font>
      <fill>
        <patternFill>
          <bgColor rgb="FF730000"/>
        </patternFill>
      </fill>
    </dxf>
    <dxf>
      <font>
        <color auto="1"/>
      </font>
      <fill>
        <patternFill>
          <bgColor rgb="FFFFE0E0"/>
        </patternFill>
      </fill>
    </dxf>
    <dxf>
      <fill>
        <patternFill>
          <bgColor rgb="FFEBA59B"/>
        </patternFill>
      </fill>
    </dxf>
    <dxf>
      <fill>
        <patternFill>
          <bgColor rgb="FFBF6758"/>
        </patternFill>
      </fill>
    </dxf>
    <dxf>
      <font>
        <color theme="0"/>
      </font>
      <fill>
        <patternFill>
          <bgColor rgb="FFBF3621"/>
        </patternFill>
      </fill>
    </dxf>
    <dxf>
      <font>
        <color theme="0"/>
      </font>
      <fill>
        <patternFill>
          <bgColor rgb="FF730000"/>
        </patternFill>
      </fill>
    </dxf>
    <dxf>
      <font>
        <color auto="1"/>
      </font>
      <fill>
        <patternFill>
          <bgColor rgb="FFFFE0E0"/>
        </patternFill>
      </fill>
    </dxf>
    <dxf>
      <fill>
        <patternFill>
          <bgColor rgb="FFEBA59B"/>
        </patternFill>
      </fill>
    </dxf>
    <dxf>
      <fill>
        <patternFill>
          <bgColor rgb="FFBF6758"/>
        </patternFill>
      </fill>
    </dxf>
    <dxf>
      <font>
        <color theme="0"/>
      </font>
      <fill>
        <patternFill>
          <bgColor rgb="FFBF3621"/>
        </patternFill>
      </fill>
    </dxf>
    <dxf>
      <font>
        <color theme="0"/>
      </font>
      <fill>
        <patternFill>
          <bgColor rgb="FF730000"/>
        </patternFill>
      </fill>
    </dxf>
    <dxf>
      <font>
        <color auto="1"/>
      </font>
      <fill>
        <patternFill>
          <bgColor rgb="FFFFE0E0"/>
        </patternFill>
      </fill>
    </dxf>
    <dxf>
      <fill>
        <patternFill>
          <bgColor rgb="FFEBA59B"/>
        </patternFill>
      </fill>
    </dxf>
    <dxf>
      <fill>
        <patternFill>
          <bgColor rgb="FFBF6758"/>
        </patternFill>
      </fill>
    </dxf>
    <dxf>
      <font>
        <color theme="0"/>
      </font>
      <fill>
        <patternFill>
          <bgColor rgb="FFBF3621"/>
        </patternFill>
      </fill>
    </dxf>
    <dxf>
      <font>
        <color theme="0"/>
      </font>
      <fill>
        <patternFill>
          <bgColor rgb="FF730000"/>
        </patternFill>
      </fill>
    </dxf>
    <dxf>
      <fill>
        <patternFill>
          <bgColor rgb="FFFFE0E0"/>
        </patternFill>
      </fill>
    </dxf>
    <dxf>
      <fill>
        <patternFill>
          <bgColor rgb="FFEBA59B"/>
        </patternFill>
      </fill>
    </dxf>
    <dxf>
      <fill>
        <patternFill>
          <bgColor rgb="FFBF6758"/>
        </patternFill>
      </fill>
    </dxf>
    <dxf>
      <font>
        <color theme="0"/>
      </font>
      <fill>
        <patternFill>
          <bgColor rgb="FFBF3621"/>
        </patternFill>
      </fill>
    </dxf>
    <dxf>
      <font>
        <color theme="0"/>
      </font>
      <fill>
        <patternFill>
          <bgColor rgb="FF730000"/>
        </patternFill>
      </fill>
    </dxf>
    <dxf>
      <font>
        <color auto="1"/>
      </font>
      <fill>
        <patternFill>
          <bgColor rgb="FFFFE0E0"/>
        </patternFill>
      </fill>
    </dxf>
    <dxf>
      <fill>
        <patternFill>
          <bgColor rgb="FFEBA59B"/>
        </patternFill>
      </fill>
    </dxf>
    <dxf>
      <fill>
        <patternFill>
          <bgColor rgb="FFBF6758"/>
        </patternFill>
      </fill>
    </dxf>
    <dxf>
      <font>
        <color theme="0"/>
      </font>
      <fill>
        <patternFill>
          <bgColor rgb="FFBF3621"/>
        </patternFill>
      </fill>
    </dxf>
    <dxf>
      <font>
        <color theme="0"/>
      </font>
      <fill>
        <patternFill>
          <bgColor rgb="FF730000"/>
        </patternFill>
      </fill>
    </dxf>
    <dxf>
      <font>
        <color auto="1"/>
      </font>
      <fill>
        <patternFill>
          <bgColor rgb="FFFFE0E0"/>
        </patternFill>
      </fill>
    </dxf>
    <dxf>
      <fill>
        <patternFill>
          <bgColor rgb="FFEBA59B"/>
        </patternFill>
      </fill>
    </dxf>
    <dxf>
      <fill>
        <patternFill>
          <bgColor rgb="FFBF6758"/>
        </patternFill>
      </fill>
    </dxf>
    <dxf>
      <font>
        <color theme="0"/>
      </font>
      <fill>
        <patternFill>
          <bgColor rgb="FFBF3621"/>
        </patternFill>
      </fill>
    </dxf>
    <dxf>
      <font>
        <color theme="0"/>
      </font>
      <fill>
        <patternFill>
          <bgColor rgb="FF730000"/>
        </patternFill>
      </fill>
    </dxf>
    <dxf>
      <font>
        <color auto="1"/>
      </font>
      <fill>
        <patternFill>
          <bgColor rgb="FFFFE0E0"/>
        </patternFill>
      </fill>
    </dxf>
    <dxf>
      <fill>
        <patternFill>
          <bgColor rgb="FFEBA59B"/>
        </patternFill>
      </fill>
    </dxf>
    <dxf>
      <fill>
        <patternFill>
          <bgColor rgb="FFBF6758"/>
        </patternFill>
      </fill>
    </dxf>
    <dxf>
      <font>
        <color theme="0"/>
      </font>
      <fill>
        <patternFill>
          <bgColor rgb="FFBF3621"/>
        </patternFill>
      </fill>
    </dxf>
    <dxf>
      <font>
        <color theme="0"/>
      </font>
      <fill>
        <patternFill>
          <bgColor rgb="FF730000"/>
        </patternFill>
      </fill>
    </dxf>
    <dxf>
      <font>
        <color auto="1"/>
      </font>
      <fill>
        <patternFill>
          <bgColor rgb="FFFFE0E0"/>
        </patternFill>
      </fill>
    </dxf>
    <dxf>
      <fill>
        <patternFill>
          <bgColor rgb="FFEBA59B"/>
        </patternFill>
      </fill>
    </dxf>
    <dxf>
      <fill>
        <patternFill>
          <bgColor rgb="FFBF6758"/>
        </patternFill>
      </fill>
    </dxf>
    <dxf>
      <font>
        <color theme="0"/>
      </font>
      <fill>
        <patternFill>
          <bgColor rgb="FFBF3621"/>
        </patternFill>
      </fill>
    </dxf>
    <dxf>
      <font>
        <color theme="0"/>
      </font>
      <fill>
        <patternFill>
          <bgColor rgb="FF730000"/>
        </patternFill>
      </fill>
    </dxf>
    <dxf>
      <font>
        <color auto="1"/>
      </font>
      <fill>
        <patternFill>
          <bgColor rgb="FFFFE0E0"/>
        </patternFill>
      </fill>
    </dxf>
    <dxf>
      <fill>
        <patternFill>
          <bgColor rgb="FFEBA59B"/>
        </patternFill>
      </fill>
    </dxf>
    <dxf>
      <fill>
        <patternFill>
          <bgColor rgb="FFBF6758"/>
        </patternFill>
      </fill>
    </dxf>
    <dxf>
      <font>
        <color theme="0"/>
      </font>
      <fill>
        <patternFill>
          <bgColor rgb="FFBF3621"/>
        </patternFill>
      </fill>
    </dxf>
    <dxf>
      <font>
        <color theme="0"/>
      </font>
      <fill>
        <patternFill>
          <bgColor rgb="FF730000"/>
        </patternFill>
      </fill>
    </dxf>
    <dxf>
      <fill>
        <patternFill>
          <bgColor rgb="FFFFE0E0"/>
        </patternFill>
      </fill>
    </dxf>
    <dxf>
      <fill>
        <patternFill>
          <bgColor rgb="FFEBA59B"/>
        </patternFill>
      </fill>
    </dxf>
    <dxf>
      <fill>
        <patternFill>
          <bgColor rgb="FFBF6758"/>
        </patternFill>
      </fill>
    </dxf>
    <dxf>
      <font>
        <color theme="0"/>
      </font>
      <fill>
        <patternFill>
          <bgColor rgb="FFBF3621"/>
        </patternFill>
      </fill>
    </dxf>
    <dxf>
      <font>
        <color theme="0"/>
      </font>
      <fill>
        <patternFill>
          <bgColor rgb="FF730000"/>
        </patternFill>
      </fill>
    </dxf>
    <dxf>
      <font>
        <color auto="1"/>
      </font>
      <fill>
        <patternFill>
          <bgColor rgb="FFFFE0E0"/>
        </patternFill>
      </fill>
    </dxf>
    <dxf>
      <fill>
        <patternFill>
          <bgColor rgb="FFEBA59B"/>
        </patternFill>
      </fill>
    </dxf>
    <dxf>
      <fill>
        <patternFill>
          <bgColor rgb="FFBF6758"/>
        </patternFill>
      </fill>
    </dxf>
    <dxf>
      <font>
        <color theme="0"/>
      </font>
      <fill>
        <patternFill>
          <bgColor rgb="FFBF3621"/>
        </patternFill>
      </fill>
    </dxf>
    <dxf>
      <font>
        <color theme="0"/>
      </font>
      <fill>
        <patternFill>
          <bgColor rgb="FF730000"/>
        </patternFill>
      </fill>
    </dxf>
    <dxf>
      <font>
        <color auto="1"/>
      </font>
      <fill>
        <patternFill>
          <bgColor rgb="FFFFE0E0"/>
        </patternFill>
      </fill>
    </dxf>
    <dxf>
      <fill>
        <patternFill>
          <bgColor rgb="FFEBA59B"/>
        </patternFill>
      </fill>
    </dxf>
    <dxf>
      <fill>
        <patternFill>
          <bgColor rgb="FFBF6758"/>
        </patternFill>
      </fill>
    </dxf>
    <dxf>
      <font>
        <color theme="0"/>
      </font>
      <fill>
        <patternFill>
          <bgColor rgb="FFBF3621"/>
        </patternFill>
      </fill>
    </dxf>
    <dxf>
      <font>
        <color theme="0"/>
      </font>
      <fill>
        <patternFill>
          <bgColor rgb="FF730000"/>
        </patternFill>
      </fill>
    </dxf>
    <dxf>
      <font>
        <color auto="1"/>
      </font>
      <fill>
        <patternFill>
          <bgColor rgb="FFFFE0E0"/>
        </patternFill>
      </fill>
    </dxf>
    <dxf>
      <fill>
        <patternFill>
          <bgColor rgb="FFEBA59B"/>
        </patternFill>
      </fill>
    </dxf>
    <dxf>
      <fill>
        <patternFill>
          <bgColor rgb="FFBF6758"/>
        </patternFill>
      </fill>
    </dxf>
    <dxf>
      <font>
        <color theme="0"/>
      </font>
      <fill>
        <patternFill>
          <bgColor rgb="FFBF3621"/>
        </patternFill>
      </fill>
    </dxf>
    <dxf>
      <font>
        <color theme="0"/>
      </font>
      <fill>
        <patternFill>
          <bgColor rgb="FF730000"/>
        </patternFill>
      </fill>
    </dxf>
    <dxf>
      <font>
        <color auto="1"/>
      </font>
      <fill>
        <patternFill>
          <bgColor rgb="FFFFE0E0"/>
        </patternFill>
      </fill>
    </dxf>
    <dxf>
      <fill>
        <patternFill>
          <bgColor rgb="FFEBA59B"/>
        </patternFill>
      </fill>
    </dxf>
    <dxf>
      <fill>
        <patternFill>
          <bgColor rgb="FFBF6758"/>
        </patternFill>
      </fill>
    </dxf>
    <dxf>
      <font>
        <color theme="0"/>
      </font>
      <fill>
        <patternFill>
          <bgColor rgb="FFBF3621"/>
        </patternFill>
      </fill>
    </dxf>
    <dxf>
      <font>
        <color theme="0"/>
      </font>
      <fill>
        <patternFill>
          <bgColor rgb="FF730000"/>
        </patternFill>
      </fill>
    </dxf>
    <dxf>
      <font>
        <color auto="1"/>
      </font>
      <fill>
        <patternFill>
          <bgColor rgb="FFFFE0E0"/>
        </patternFill>
      </fill>
    </dxf>
    <dxf>
      <fill>
        <patternFill>
          <bgColor rgb="FFEBA59B"/>
        </patternFill>
      </fill>
    </dxf>
    <dxf>
      <fill>
        <patternFill>
          <bgColor rgb="FFBF6758"/>
        </patternFill>
      </fill>
    </dxf>
    <dxf>
      <font>
        <color theme="0"/>
      </font>
      <fill>
        <patternFill>
          <bgColor rgb="FFBF3621"/>
        </patternFill>
      </fill>
    </dxf>
    <dxf>
      <font>
        <color theme="0"/>
      </font>
      <fill>
        <patternFill>
          <bgColor rgb="FF730000"/>
        </patternFill>
      </fill>
    </dxf>
    <dxf>
      <font>
        <color auto="1"/>
      </font>
      <fill>
        <patternFill>
          <bgColor rgb="FFFFE0E0"/>
        </patternFill>
      </fill>
    </dxf>
    <dxf>
      <fill>
        <patternFill>
          <bgColor rgb="FFEBA59B"/>
        </patternFill>
      </fill>
    </dxf>
    <dxf>
      <fill>
        <patternFill>
          <bgColor rgb="FFBF6758"/>
        </patternFill>
      </fill>
    </dxf>
    <dxf>
      <font>
        <color theme="0"/>
      </font>
      <fill>
        <patternFill>
          <bgColor rgb="FFBF3621"/>
        </patternFill>
      </fill>
    </dxf>
    <dxf>
      <font>
        <color theme="0"/>
      </font>
      <fill>
        <patternFill>
          <bgColor rgb="FF730000"/>
        </patternFill>
      </fill>
    </dxf>
  </dxfs>
  <tableStyles count="1" defaultTableStyle="TableStyleMedium2" defaultPivotStyle="PivotStyleLight16">
    <tableStyle name="MySqlDefault" pivot="0" table="0" count="0"/>
  </tableStyles>
  <colors>
    <mruColors>
      <color rgb="FFFFE0E0"/>
      <color rgb="FFEBA59B"/>
      <color rgb="FFBF6758"/>
      <color rgb="FFBF3621"/>
      <color rgb="FF9B0000"/>
      <color rgb="FF730000"/>
      <color rgb="FFFF0000"/>
      <color rgb="FF008000"/>
      <color rgb="FFFF0080"/>
      <color rgb="FFFF6F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74" dropStyle="combo" dx="16" fmlaLink="$C$139" fmlaRange="Sensibilidade!$C$5:$C$857" sel="3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eg"/><Relationship Id="rId1" Type="http://schemas.openxmlformats.org/officeDocument/2006/relationships/hyperlink" Target="#Pesquisa!A1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Escala!A1"/><Relationship Id="rId3" Type="http://schemas.openxmlformats.org/officeDocument/2006/relationships/hyperlink" Target="#'Capacidade de Adapta&#231;&#227;o'!A1"/><Relationship Id="rId7" Type="http://schemas.openxmlformats.org/officeDocument/2006/relationships/hyperlink" Target="#Metadados!A1"/><Relationship Id="rId2" Type="http://schemas.openxmlformats.org/officeDocument/2006/relationships/hyperlink" Target="#Exposi&#231;&#227;o!A1"/><Relationship Id="rId1" Type="http://schemas.openxmlformats.org/officeDocument/2006/relationships/hyperlink" Target="#Sensibilidade!A1"/><Relationship Id="rId6" Type="http://schemas.openxmlformats.org/officeDocument/2006/relationships/hyperlink" Target="#Metodologia!A1"/><Relationship Id="rId5" Type="http://schemas.openxmlformats.org/officeDocument/2006/relationships/hyperlink" Target="#Global!A1"/><Relationship Id="rId4" Type="http://schemas.openxmlformats.org/officeDocument/2006/relationships/hyperlink" Target="#Vulnerabilidade!A1"/><Relationship Id="rId9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Pesquisa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Pesquisa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Pesquisa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Pesquisa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5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12" Type="http://schemas.openxmlformats.org/officeDocument/2006/relationships/image" Target="../media/image14.png"/><Relationship Id="rId2" Type="http://schemas.openxmlformats.org/officeDocument/2006/relationships/image" Target="../media/image5.png"/><Relationship Id="rId1" Type="http://schemas.openxmlformats.org/officeDocument/2006/relationships/hyperlink" Target="#Pesquisa!A1"/><Relationship Id="rId6" Type="http://schemas.openxmlformats.org/officeDocument/2006/relationships/image" Target="../media/image9.png"/><Relationship Id="rId11" Type="http://schemas.openxmlformats.org/officeDocument/2006/relationships/image" Target="../media/image4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hyperlink" Target="#Pesquisa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Pesquisa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285752</xdr:colOff>
      <xdr:row>11</xdr:row>
      <xdr:rowOff>71439</xdr:rowOff>
    </xdr:from>
    <xdr:to>
      <xdr:col>18</xdr:col>
      <xdr:colOff>302122</xdr:colOff>
      <xdr:row>20</xdr:row>
      <xdr:rowOff>71439</xdr:rowOff>
    </xdr:to>
    <xdr:sp macro="" textlink="">
      <xdr:nvSpPr>
        <xdr:cNvPr id="3" name="Retângulo de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7131846" y="2071689"/>
          <a:ext cx="7398245" cy="1714500"/>
        </a:xfrm>
        <a:prstGeom prst="roundRect">
          <a:avLst/>
        </a:prstGeom>
        <a:solidFill>
          <a:srgbClr val="00B050"/>
        </a:solidFill>
        <a:ln>
          <a:solidFill>
            <a:srgbClr val="008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4000">
              <a:effectLst/>
            </a:rPr>
            <a:t>Clique aqui para navegar no IMVC</a:t>
          </a:r>
          <a:endParaRPr lang="pt-BR" sz="11500"/>
        </a:p>
      </xdr:txBody>
    </xdr:sp>
    <xdr:clientData/>
  </xdr:twoCellAnchor>
  <xdr:twoCellAnchor editAs="oneCell">
    <xdr:from>
      <xdr:col>4</xdr:col>
      <xdr:colOff>238123</xdr:colOff>
      <xdr:row>23</xdr:row>
      <xdr:rowOff>38342</xdr:rowOff>
    </xdr:from>
    <xdr:to>
      <xdr:col>7</xdr:col>
      <xdr:colOff>464341</xdr:colOff>
      <xdr:row>25</xdr:row>
      <xdr:rowOff>71439</xdr:rowOff>
    </xdr:to>
    <xdr:pic>
      <xdr:nvPicPr>
        <xdr:cNvPr id="5" name="Imagem 4" descr="http://sergiorochareporter.com.br/wp-content/uploads/logo-feam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57" t="16548" b="20831"/>
        <a:stretch/>
      </xdr:blipFill>
      <xdr:spPr bwMode="auto">
        <a:xfrm>
          <a:off x="2190748" y="4586530"/>
          <a:ext cx="2155031" cy="676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1008481</xdr:colOff>
      <xdr:row>22</xdr:row>
      <xdr:rowOff>0</xdr:rowOff>
    </xdr:from>
    <xdr:to>
      <xdr:col>18</xdr:col>
      <xdr:colOff>285750</xdr:colOff>
      <xdr:row>25</xdr:row>
      <xdr:rowOff>172767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1950" y="4333875"/>
          <a:ext cx="1325144" cy="1137173"/>
        </a:xfrm>
        <a:prstGeom prst="rect">
          <a:avLst/>
        </a:prstGeom>
      </xdr:spPr>
    </xdr:pic>
    <xdr:clientData/>
  </xdr:twoCellAnchor>
  <xdr:twoCellAnchor editAs="oneCell">
    <xdr:from>
      <xdr:col>1</xdr:col>
      <xdr:colOff>583405</xdr:colOff>
      <xdr:row>22</xdr:row>
      <xdr:rowOff>287454</xdr:rowOff>
    </xdr:from>
    <xdr:to>
      <xdr:col>4</xdr:col>
      <xdr:colOff>47623</xdr:colOff>
      <xdr:row>25</xdr:row>
      <xdr:rowOff>85728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6" y="4514173"/>
          <a:ext cx="1357312" cy="7626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31750</xdr:colOff>
          <xdr:row>5</xdr:row>
          <xdr:rowOff>38100</xdr:rowOff>
        </xdr:from>
        <xdr:to>
          <xdr:col>9</xdr:col>
          <xdr:colOff>571500</xdr:colOff>
          <xdr:row>7</xdr:row>
          <xdr:rowOff>69850</xdr:rowOff>
        </xdr:to>
        <xdr:sp macro="" textlink="">
          <xdr:nvSpPr>
            <xdr:cNvPr id="10241" name="Drop Down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1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47625</xdr:colOff>
      <xdr:row>25</xdr:row>
      <xdr:rowOff>119063</xdr:rowOff>
    </xdr:from>
    <xdr:to>
      <xdr:col>4</xdr:col>
      <xdr:colOff>428624</xdr:colOff>
      <xdr:row>27</xdr:row>
      <xdr:rowOff>130969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904875" y="5083969"/>
          <a:ext cx="1595437" cy="392906"/>
        </a:xfrm>
        <a:prstGeom prst="roundRect">
          <a:avLst/>
        </a:prstGeom>
        <a:solidFill>
          <a:schemeClr val="accent4">
            <a:lumMod val="75000"/>
          </a:schemeClr>
        </a:solidFill>
        <a:ln>
          <a:solidFill>
            <a:schemeClr val="accent4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latin typeface="Berlin Sans FB Demi" panose="020E0802020502020306" pitchFamily="34" charset="0"/>
              <a:cs typeface="Aharoni" panose="02010803020104030203" pitchFamily="2" charset="-79"/>
            </a:rPr>
            <a:t>Sensibilidade</a:t>
          </a:r>
        </a:p>
      </xdr:txBody>
    </xdr:sp>
    <xdr:clientData/>
  </xdr:twoCellAnchor>
  <xdr:twoCellAnchor>
    <xdr:from>
      <xdr:col>4</xdr:col>
      <xdr:colOff>533408</xdr:colOff>
      <xdr:row>25</xdr:row>
      <xdr:rowOff>116681</xdr:rowOff>
    </xdr:from>
    <xdr:to>
      <xdr:col>7</xdr:col>
      <xdr:colOff>83349</xdr:colOff>
      <xdr:row>27</xdr:row>
      <xdr:rowOff>128587</xdr:rowOff>
    </xdr:to>
    <xdr:sp macro="" textlink="">
      <xdr:nvSpPr>
        <xdr:cNvPr id="5" name="Retângulo de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2605096" y="5081587"/>
          <a:ext cx="1371597" cy="392906"/>
        </a:xfrm>
        <a:prstGeom prst="roundRect">
          <a:avLst/>
        </a:prstGeom>
        <a:solidFill>
          <a:schemeClr val="accent5"/>
        </a:solidFill>
        <a:ln>
          <a:solidFill>
            <a:schemeClr val="accent5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0">
              <a:latin typeface="Berlin Sans FB Demi" panose="020E0802020502020306" pitchFamily="34" charset="0"/>
              <a:cs typeface="Aharoni" panose="02010803020104030203" pitchFamily="2" charset="-79"/>
            </a:rPr>
            <a:t>Exposição</a:t>
          </a:r>
        </a:p>
      </xdr:txBody>
    </xdr:sp>
    <xdr:clientData/>
  </xdr:twoCellAnchor>
  <xdr:twoCellAnchor>
    <xdr:from>
      <xdr:col>7</xdr:col>
      <xdr:colOff>185756</xdr:colOff>
      <xdr:row>25</xdr:row>
      <xdr:rowOff>114299</xdr:rowOff>
    </xdr:from>
    <xdr:to>
      <xdr:col>12</xdr:col>
      <xdr:colOff>547687</xdr:colOff>
      <xdr:row>27</xdr:row>
      <xdr:rowOff>126205</xdr:rowOff>
    </xdr:to>
    <xdr:sp macro="" textlink="">
      <xdr:nvSpPr>
        <xdr:cNvPr id="6" name="Retângulo de cantos arredondados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4079100" y="5079205"/>
          <a:ext cx="2790806" cy="392906"/>
        </a:xfrm>
        <a:prstGeom prst="roundRect">
          <a:avLst/>
        </a:prstGeom>
        <a:solidFill>
          <a:srgbClr val="008000"/>
        </a:solidFill>
        <a:ln>
          <a:solidFill>
            <a:schemeClr val="accent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0">
              <a:latin typeface="Berlin Sans FB Demi" panose="020E0802020502020306" pitchFamily="34" charset="0"/>
              <a:cs typeface="Aharoni" panose="02010803020104030203" pitchFamily="2" charset="-79"/>
            </a:rPr>
            <a:t>Capacidade de Adaptação</a:t>
          </a:r>
        </a:p>
      </xdr:txBody>
    </xdr:sp>
    <xdr:clientData/>
  </xdr:twoCellAnchor>
  <xdr:twoCellAnchor>
    <xdr:from>
      <xdr:col>13</xdr:col>
      <xdr:colOff>19072</xdr:colOff>
      <xdr:row>25</xdr:row>
      <xdr:rowOff>114299</xdr:rowOff>
    </xdr:from>
    <xdr:to>
      <xdr:col>16</xdr:col>
      <xdr:colOff>66697</xdr:colOff>
      <xdr:row>27</xdr:row>
      <xdr:rowOff>126205</xdr:rowOff>
    </xdr:to>
    <xdr:sp macro="" textlink="">
      <xdr:nvSpPr>
        <xdr:cNvPr id="7" name="Retângulo de cantos arredondados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6948510" y="5079205"/>
          <a:ext cx="1869281" cy="392906"/>
        </a:xfrm>
        <a:prstGeom prst="roundRect">
          <a:avLst/>
        </a:prstGeom>
        <a:solidFill>
          <a:srgbClr val="FF000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0">
              <a:latin typeface="Berlin Sans FB Demi" panose="020E0802020502020306" pitchFamily="34" charset="0"/>
              <a:cs typeface="Aharoni" panose="02010803020104030203" pitchFamily="2" charset="-79"/>
            </a:rPr>
            <a:t>Vulnerabilidade</a:t>
          </a:r>
        </a:p>
      </xdr:txBody>
    </xdr:sp>
    <xdr:clientData/>
  </xdr:twoCellAnchor>
  <xdr:twoCellAnchor>
    <xdr:from>
      <xdr:col>4</xdr:col>
      <xdr:colOff>273842</xdr:colOff>
      <xdr:row>25</xdr:row>
      <xdr:rowOff>130969</xdr:rowOff>
    </xdr:from>
    <xdr:to>
      <xdr:col>5</xdr:col>
      <xdr:colOff>47624</xdr:colOff>
      <xdr:row>27</xdr:row>
      <xdr:rowOff>130969</xdr:rowOff>
    </xdr:to>
    <xdr:sp macro="" textlink="">
      <xdr:nvSpPr>
        <xdr:cNvPr id="4" name="Multiplicar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345530" y="5095875"/>
          <a:ext cx="381000" cy="381000"/>
        </a:xfrm>
        <a:prstGeom prst="mathMultiply">
          <a:avLst/>
        </a:prstGeom>
        <a:solidFill>
          <a:schemeClr val="tx1"/>
        </a:solidFill>
        <a:ln w="12700"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535782</xdr:colOff>
      <xdr:row>25</xdr:row>
      <xdr:rowOff>119063</xdr:rowOff>
    </xdr:from>
    <xdr:to>
      <xdr:col>7</xdr:col>
      <xdr:colOff>297656</xdr:colOff>
      <xdr:row>27</xdr:row>
      <xdr:rowOff>107156</xdr:rowOff>
    </xdr:to>
    <xdr:sp macro="" textlink="">
      <xdr:nvSpPr>
        <xdr:cNvPr id="8" name="Divisã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821907" y="5083969"/>
          <a:ext cx="369093" cy="369093"/>
        </a:xfrm>
        <a:prstGeom prst="mathDivide">
          <a:avLst/>
        </a:prstGeom>
        <a:solidFill>
          <a:schemeClr val="tx1"/>
        </a:solidFill>
        <a:ln w="12700"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12</xdr:col>
      <xdr:colOff>404809</xdr:colOff>
      <xdr:row>25</xdr:row>
      <xdr:rowOff>142875</xdr:rowOff>
    </xdr:from>
    <xdr:to>
      <xdr:col>13</xdr:col>
      <xdr:colOff>142872</xdr:colOff>
      <xdr:row>27</xdr:row>
      <xdr:rowOff>107157</xdr:rowOff>
    </xdr:to>
    <xdr:sp macro="" textlink="">
      <xdr:nvSpPr>
        <xdr:cNvPr id="9" name="Igual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6727028" y="5107781"/>
          <a:ext cx="345282" cy="345282"/>
        </a:xfrm>
        <a:prstGeom prst="mathEqual">
          <a:avLst/>
        </a:prstGeom>
        <a:solidFill>
          <a:schemeClr val="tx1"/>
        </a:solidFill>
        <a:ln w="12700"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222250</xdr:colOff>
      <xdr:row>13</xdr:row>
      <xdr:rowOff>174625</xdr:rowOff>
    </xdr:from>
    <xdr:to>
      <xdr:col>12</xdr:col>
      <xdr:colOff>79375</xdr:colOff>
      <xdr:row>16</xdr:row>
      <xdr:rowOff>0</xdr:rowOff>
    </xdr:to>
    <xdr:sp macro="" textlink="">
      <xdr:nvSpPr>
        <xdr:cNvPr id="11" name="Teardrop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6619875" y="3206750"/>
          <a:ext cx="523875" cy="476250"/>
        </a:xfrm>
        <a:prstGeom prst="teardrop">
          <a:avLst/>
        </a:prstGeom>
        <a:solidFill>
          <a:srgbClr val="FF0066"/>
        </a:solidFill>
        <a:ln>
          <a:solidFill>
            <a:srgbClr val="FF0066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222250</xdr:colOff>
      <xdr:row>16</xdr:row>
      <xdr:rowOff>142875</xdr:rowOff>
    </xdr:from>
    <xdr:to>
      <xdr:col>12</xdr:col>
      <xdr:colOff>79375</xdr:colOff>
      <xdr:row>19</xdr:row>
      <xdr:rowOff>95250</xdr:rowOff>
    </xdr:to>
    <xdr:sp macro="" textlink="">
      <xdr:nvSpPr>
        <xdr:cNvPr id="13" name="Teardrop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6540500" y="3286125"/>
          <a:ext cx="523875" cy="523875"/>
        </a:xfrm>
        <a:prstGeom prst="teardrop">
          <a:avLst/>
        </a:prstGeom>
        <a:solidFill>
          <a:srgbClr val="660066"/>
        </a:solidFill>
        <a:ln>
          <a:solidFill>
            <a:srgbClr val="660066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222250</xdr:colOff>
      <xdr:row>20</xdr:row>
      <xdr:rowOff>31750</xdr:rowOff>
    </xdr:from>
    <xdr:to>
      <xdr:col>12</xdr:col>
      <xdr:colOff>79375</xdr:colOff>
      <xdr:row>23</xdr:row>
      <xdr:rowOff>0</xdr:rowOff>
    </xdr:to>
    <xdr:sp macro="" textlink="">
      <xdr:nvSpPr>
        <xdr:cNvPr id="14" name="Teardrop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6540500" y="3937000"/>
          <a:ext cx="523875" cy="523875"/>
        </a:xfrm>
        <a:prstGeom prst="teardrop">
          <a:avLst/>
        </a:prstGeom>
        <a:solidFill>
          <a:srgbClr val="008080"/>
        </a:solidFill>
        <a:ln>
          <a:solidFill>
            <a:srgbClr val="00808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79375</xdr:colOff>
      <xdr:row>16</xdr:row>
      <xdr:rowOff>142875</xdr:rowOff>
    </xdr:from>
    <xdr:to>
      <xdr:col>15</xdr:col>
      <xdr:colOff>527125</xdr:colOff>
      <xdr:row>16</xdr:row>
      <xdr:rowOff>168275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CxnSpPr>
          <a:stCxn id="13" idx="7"/>
        </xdr:cNvCxnSpPr>
      </xdr:nvCxnSpPr>
      <xdr:spPr>
        <a:xfrm>
          <a:off x="7064375" y="3286125"/>
          <a:ext cx="2448000" cy="25400"/>
        </a:xfrm>
        <a:prstGeom prst="line">
          <a:avLst/>
        </a:prstGeom>
        <a:ln>
          <a:solidFill>
            <a:srgbClr val="660066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79375</xdr:colOff>
      <xdr:row>20</xdr:row>
      <xdr:rowOff>31750</xdr:rowOff>
    </xdr:from>
    <xdr:to>
      <xdr:col>15</xdr:col>
      <xdr:colOff>508000</xdr:colOff>
      <xdr:row>20</xdr:row>
      <xdr:rowOff>47625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CxnSpPr>
          <a:stCxn id="14" idx="7"/>
        </xdr:cNvCxnSpPr>
      </xdr:nvCxnSpPr>
      <xdr:spPr>
        <a:xfrm>
          <a:off x="7064375" y="3937000"/>
          <a:ext cx="2428875" cy="15875"/>
        </a:xfrm>
        <a:prstGeom prst="line">
          <a:avLst/>
        </a:prstGeom>
        <a:ln>
          <a:solidFill>
            <a:srgbClr val="00808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79375</xdr:colOff>
      <xdr:row>13</xdr:row>
      <xdr:rowOff>174625</xdr:rowOff>
    </xdr:from>
    <xdr:to>
      <xdr:col>15</xdr:col>
      <xdr:colOff>508000</xdr:colOff>
      <xdr:row>13</xdr:row>
      <xdr:rowOff>205764</xdr:rowOff>
    </xdr:to>
    <xdr:cxnSp macro="">
      <xdr:nvCxnSpPr>
        <xdr:cNvPr id="18" name="Straight Connector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CxnSpPr>
          <a:stCxn id="11" idx="7"/>
        </xdr:cNvCxnSpPr>
      </xdr:nvCxnSpPr>
      <xdr:spPr>
        <a:xfrm>
          <a:off x="7143750" y="3206750"/>
          <a:ext cx="2428875" cy="31139"/>
        </a:xfrm>
        <a:prstGeom prst="line">
          <a:avLst/>
        </a:prstGeom>
        <a:ln>
          <a:solidFill>
            <a:srgbClr val="FF008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174625</xdr:colOff>
      <xdr:row>1</xdr:row>
      <xdr:rowOff>238124</xdr:rowOff>
    </xdr:from>
    <xdr:to>
      <xdr:col>26</xdr:col>
      <xdr:colOff>297656</xdr:colOff>
      <xdr:row>3</xdr:row>
      <xdr:rowOff>142874</xdr:rowOff>
    </xdr:to>
    <xdr:sp macro="" textlink="">
      <xdr:nvSpPr>
        <xdr:cNvPr id="10" name="Seta em curva para a esquerda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15240000" y="365124"/>
          <a:ext cx="1456531" cy="603250"/>
        </a:xfrm>
        <a:prstGeom prst="curvedLeftArrow">
          <a:avLst>
            <a:gd name="adj1" fmla="val 38994"/>
            <a:gd name="adj2" fmla="val 50000"/>
            <a:gd name="adj3" fmla="val 25000"/>
          </a:avLst>
        </a:prstGeom>
        <a:solidFill>
          <a:schemeClr val="bg1">
            <a:lumMod val="75000"/>
          </a:schemeClr>
        </a:solidFill>
        <a:ln w="12700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rgbClr val="FF0000"/>
              </a:solidFill>
            </a:rPr>
            <a:t>VOLTAR</a:t>
          </a:r>
        </a:p>
      </xdr:txBody>
    </xdr:sp>
    <xdr:clientData/>
  </xdr:twoCellAnchor>
  <xdr:twoCellAnchor editAs="oneCell">
    <xdr:from>
      <xdr:col>18</xdr:col>
      <xdr:colOff>134938</xdr:colOff>
      <xdr:row>5</xdr:row>
      <xdr:rowOff>119061</xdr:rowOff>
    </xdr:from>
    <xdr:to>
      <xdr:col>25</xdr:col>
      <xdr:colOff>484188</xdr:colOff>
      <xdr:row>24</xdr:row>
      <xdr:rowOff>78275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6126" y="1158874"/>
          <a:ext cx="4683125" cy="39041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119062</xdr:colOff>
      <xdr:row>2</xdr:row>
      <xdr:rowOff>47624</xdr:rowOff>
    </xdr:from>
    <xdr:to>
      <xdr:col>2</xdr:col>
      <xdr:colOff>1543844</xdr:colOff>
      <xdr:row>2</xdr:row>
      <xdr:rowOff>595312</xdr:rowOff>
    </xdr:to>
    <xdr:sp macro="" textlink="">
      <xdr:nvSpPr>
        <xdr:cNvPr id="5" name="Seta em curva para a esqu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28625" y="452437"/>
          <a:ext cx="1424782" cy="547688"/>
        </a:xfrm>
        <a:prstGeom prst="curvedLeftArrow">
          <a:avLst>
            <a:gd name="adj1" fmla="val 38994"/>
            <a:gd name="adj2" fmla="val 50000"/>
            <a:gd name="adj3" fmla="val 25000"/>
          </a:avLst>
        </a:prstGeom>
        <a:solidFill>
          <a:schemeClr val="bg1">
            <a:lumMod val="75000"/>
          </a:schemeClr>
        </a:solidFill>
        <a:ln w="12700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rgbClr val="FF0000"/>
              </a:solidFill>
            </a:rPr>
            <a:t>VOLTAR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166688</xdr:colOff>
      <xdr:row>2</xdr:row>
      <xdr:rowOff>7938</xdr:rowOff>
    </xdr:from>
    <xdr:to>
      <xdr:col>2</xdr:col>
      <xdr:colOff>1591470</xdr:colOff>
      <xdr:row>2</xdr:row>
      <xdr:rowOff>555626</xdr:rowOff>
    </xdr:to>
    <xdr:sp macro="" textlink="">
      <xdr:nvSpPr>
        <xdr:cNvPr id="11" name="Seta em curva para a esquerda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452438" y="448469"/>
          <a:ext cx="1424782" cy="547688"/>
        </a:xfrm>
        <a:prstGeom prst="curvedLeftArrow">
          <a:avLst>
            <a:gd name="adj1" fmla="val 38994"/>
            <a:gd name="adj2" fmla="val 50000"/>
            <a:gd name="adj3" fmla="val 25000"/>
          </a:avLst>
        </a:prstGeom>
        <a:solidFill>
          <a:schemeClr val="bg1">
            <a:lumMod val="75000"/>
          </a:schemeClr>
        </a:solidFill>
        <a:ln w="12700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rgbClr val="FF0000"/>
              </a:solidFill>
            </a:rPr>
            <a:t>VOLTAR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218283</xdr:colOff>
      <xdr:row>2</xdr:row>
      <xdr:rowOff>47625</xdr:rowOff>
    </xdr:from>
    <xdr:to>
      <xdr:col>2</xdr:col>
      <xdr:colOff>1595439</xdr:colOff>
      <xdr:row>2</xdr:row>
      <xdr:rowOff>599282</xdr:rowOff>
    </xdr:to>
    <xdr:sp macro="" textlink="">
      <xdr:nvSpPr>
        <xdr:cNvPr id="2" name="Seta em curv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504033" y="440531"/>
          <a:ext cx="1377156" cy="551657"/>
        </a:xfrm>
        <a:prstGeom prst="curvedLeftArrow">
          <a:avLst>
            <a:gd name="adj1" fmla="val 38994"/>
            <a:gd name="adj2" fmla="val 50000"/>
            <a:gd name="adj3" fmla="val 25000"/>
          </a:avLst>
        </a:prstGeom>
        <a:solidFill>
          <a:schemeClr val="bg1">
            <a:lumMod val="75000"/>
          </a:schemeClr>
        </a:solidFill>
        <a:ln w="12700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rgbClr val="FF0000"/>
              </a:solidFill>
            </a:rPr>
            <a:t>VOLTAR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222250</xdr:colOff>
      <xdr:row>0</xdr:row>
      <xdr:rowOff>281781</xdr:rowOff>
    </xdr:from>
    <xdr:to>
      <xdr:col>2</xdr:col>
      <xdr:colOff>1615282</xdr:colOff>
      <xdr:row>1</xdr:row>
      <xdr:rowOff>206375</xdr:rowOff>
    </xdr:to>
    <xdr:sp macro="" textlink="">
      <xdr:nvSpPr>
        <xdr:cNvPr id="2" name="Seta em curv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96094" y="281781"/>
          <a:ext cx="1393032" cy="555625"/>
        </a:xfrm>
        <a:prstGeom prst="curvedLeftArrow">
          <a:avLst>
            <a:gd name="adj1" fmla="val 38994"/>
            <a:gd name="adj2" fmla="val 50000"/>
            <a:gd name="adj3" fmla="val 25000"/>
          </a:avLst>
        </a:prstGeom>
        <a:solidFill>
          <a:schemeClr val="bg1">
            <a:lumMod val="75000"/>
          </a:schemeClr>
        </a:solidFill>
        <a:ln w="12700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rgbClr val="FF0000"/>
              </a:solidFill>
            </a:rPr>
            <a:t>VOLTAR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116417</xdr:colOff>
      <xdr:row>0</xdr:row>
      <xdr:rowOff>190500</xdr:rowOff>
    </xdr:from>
    <xdr:to>
      <xdr:col>2</xdr:col>
      <xdr:colOff>637115</xdr:colOff>
      <xdr:row>0</xdr:row>
      <xdr:rowOff>633413</xdr:rowOff>
    </xdr:to>
    <xdr:sp macro="" textlink="">
      <xdr:nvSpPr>
        <xdr:cNvPr id="6" name="Seta em curva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79917" y="190500"/>
          <a:ext cx="1272115" cy="442913"/>
        </a:xfrm>
        <a:prstGeom prst="curvedLeftArrow">
          <a:avLst>
            <a:gd name="adj1" fmla="val 38994"/>
            <a:gd name="adj2" fmla="val 50000"/>
            <a:gd name="adj3" fmla="val 25000"/>
          </a:avLst>
        </a:prstGeom>
        <a:solidFill>
          <a:schemeClr val="bg1">
            <a:lumMod val="75000"/>
          </a:schemeClr>
        </a:solidFill>
        <a:ln w="12700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rgbClr val="FF0000"/>
              </a:solidFill>
            </a:rPr>
            <a:t>VOLTAR</a:t>
          </a:r>
        </a:p>
      </xdr:txBody>
    </xdr:sp>
    <xdr:clientData/>
  </xdr:twoCellAnchor>
  <xdr:twoCellAnchor editAs="oneCell">
    <xdr:from>
      <xdr:col>1</xdr:col>
      <xdr:colOff>22412</xdr:colOff>
      <xdr:row>6</xdr:row>
      <xdr:rowOff>46441</xdr:rowOff>
    </xdr:from>
    <xdr:to>
      <xdr:col>4</xdr:col>
      <xdr:colOff>893739</xdr:colOff>
      <xdr:row>22</xdr:row>
      <xdr:rowOff>14941</xdr:rowOff>
    </xdr:to>
    <xdr:pic>
      <xdr:nvPicPr>
        <xdr:cNvPr id="9" name="Image 8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7" t="8307" r="711"/>
        <a:stretch/>
      </xdr:blipFill>
      <xdr:spPr>
        <a:xfrm>
          <a:off x="89647" y="1809500"/>
          <a:ext cx="3560739" cy="2956735"/>
        </a:xfrm>
        <a:prstGeom prst="rect">
          <a:avLst/>
        </a:prstGeom>
      </xdr:spPr>
    </xdr:pic>
    <xdr:clientData/>
  </xdr:twoCellAnchor>
  <xdr:twoCellAnchor editAs="oneCell">
    <xdr:from>
      <xdr:col>1</xdr:col>
      <xdr:colOff>28801</xdr:colOff>
      <xdr:row>1</xdr:row>
      <xdr:rowOff>44825</xdr:rowOff>
    </xdr:from>
    <xdr:to>
      <xdr:col>3</xdr:col>
      <xdr:colOff>249791</xdr:colOff>
      <xdr:row>6</xdr:row>
      <xdr:rowOff>141942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36" y="874060"/>
          <a:ext cx="2013931" cy="1030941"/>
        </a:xfrm>
        <a:prstGeom prst="rect">
          <a:avLst/>
        </a:prstGeom>
      </xdr:spPr>
    </xdr:pic>
    <xdr:clientData/>
  </xdr:twoCellAnchor>
  <xdr:twoCellAnchor editAs="oneCell">
    <xdr:from>
      <xdr:col>0</xdr:col>
      <xdr:colOff>67234</xdr:colOff>
      <xdr:row>30</xdr:row>
      <xdr:rowOff>171824</xdr:rowOff>
    </xdr:from>
    <xdr:to>
      <xdr:col>4</xdr:col>
      <xdr:colOff>879470</xdr:colOff>
      <xdr:row>36</xdr:row>
      <xdr:rowOff>149411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234" y="6462059"/>
          <a:ext cx="3568883" cy="1098176"/>
        </a:xfrm>
        <a:prstGeom prst="rect">
          <a:avLst/>
        </a:prstGeom>
      </xdr:spPr>
    </xdr:pic>
    <xdr:clientData/>
  </xdr:twoCellAnchor>
  <xdr:twoCellAnchor editAs="oneCell">
    <xdr:from>
      <xdr:col>5</xdr:col>
      <xdr:colOff>14941</xdr:colOff>
      <xdr:row>31</xdr:row>
      <xdr:rowOff>7471</xdr:rowOff>
    </xdr:from>
    <xdr:to>
      <xdr:col>8</xdr:col>
      <xdr:colOff>894413</xdr:colOff>
      <xdr:row>36</xdr:row>
      <xdr:rowOff>164353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68059" y="6484471"/>
          <a:ext cx="3568883" cy="1090706"/>
        </a:xfrm>
        <a:prstGeom prst="rect">
          <a:avLst/>
        </a:prstGeom>
      </xdr:spPr>
    </xdr:pic>
    <xdr:clientData/>
  </xdr:twoCellAnchor>
  <xdr:twoCellAnchor editAs="oneCell">
    <xdr:from>
      <xdr:col>5</xdr:col>
      <xdr:colOff>9310</xdr:colOff>
      <xdr:row>1</xdr:row>
      <xdr:rowOff>9170</xdr:rowOff>
    </xdr:from>
    <xdr:to>
      <xdr:col>8</xdr:col>
      <xdr:colOff>866221</xdr:colOff>
      <xdr:row>16</xdr:row>
      <xdr:rowOff>76407</xdr:rowOff>
    </xdr:to>
    <xdr:pic>
      <xdr:nvPicPr>
        <xdr:cNvPr id="16" name="Image 15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73" t="4902" r="3283"/>
        <a:stretch/>
      </xdr:blipFill>
      <xdr:spPr>
        <a:xfrm>
          <a:off x="3657674" y="834670"/>
          <a:ext cx="3541229" cy="2838146"/>
        </a:xfrm>
        <a:prstGeom prst="rect">
          <a:avLst/>
        </a:prstGeom>
      </xdr:spPr>
    </xdr:pic>
    <xdr:clientData/>
  </xdr:twoCellAnchor>
  <xdr:twoCellAnchor editAs="oneCell">
    <xdr:from>
      <xdr:col>5</xdr:col>
      <xdr:colOff>12474</xdr:colOff>
      <xdr:row>16</xdr:row>
      <xdr:rowOff>35138</xdr:rowOff>
    </xdr:from>
    <xdr:to>
      <xdr:col>6</xdr:col>
      <xdr:colOff>590177</xdr:colOff>
      <xdr:row>22</xdr:row>
      <xdr:rowOff>14940</xdr:rowOff>
    </xdr:to>
    <xdr:pic>
      <xdr:nvPicPr>
        <xdr:cNvPr id="17" name="Image 16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412"/>
        <a:stretch/>
      </xdr:blipFill>
      <xdr:spPr>
        <a:xfrm>
          <a:off x="3665592" y="3665844"/>
          <a:ext cx="1474173" cy="1100390"/>
        </a:xfrm>
        <a:prstGeom prst="rect">
          <a:avLst/>
        </a:prstGeom>
      </xdr:spPr>
    </xdr:pic>
    <xdr:clientData/>
  </xdr:twoCellAnchor>
  <xdr:twoCellAnchor editAs="oneCell">
    <xdr:from>
      <xdr:col>8</xdr:col>
      <xdr:colOff>881530</xdr:colOff>
      <xdr:row>6</xdr:row>
      <xdr:rowOff>104810</xdr:rowOff>
    </xdr:from>
    <xdr:to>
      <xdr:col>12</xdr:col>
      <xdr:colOff>851647</xdr:colOff>
      <xdr:row>21</xdr:row>
      <xdr:rowOff>126999</xdr:rowOff>
    </xdr:to>
    <xdr:pic>
      <xdr:nvPicPr>
        <xdr:cNvPr id="18" name="Image 17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" t="4348" r="1832"/>
        <a:stretch/>
      </xdr:blipFill>
      <xdr:spPr>
        <a:xfrm>
          <a:off x="7224059" y="1867869"/>
          <a:ext cx="3556000" cy="2823659"/>
        </a:xfrm>
        <a:prstGeom prst="rect">
          <a:avLst/>
        </a:prstGeom>
      </xdr:spPr>
    </xdr:pic>
    <xdr:clientData/>
  </xdr:twoCellAnchor>
  <xdr:twoCellAnchor editAs="oneCell">
    <xdr:from>
      <xdr:col>8</xdr:col>
      <xdr:colOff>882036</xdr:colOff>
      <xdr:row>1</xdr:row>
      <xdr:rowOff>29883</xdr:rowOff>
    </xdr:from>
    <xdr:to>
      <xdr:col>10</xdr:col>
      <xdr:colOff>745839</xdr:colOff>
      <xdr:row>7</xdr:row>
      <xdr:rowOff>126999</xdr:rowOff>
    </xdr:to>
    <xdr:pic>
      <xdr:nvPicPr>
        <xdr:cNvPr id="19" name="Image 18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767"/>
        <a:stretch/>
      </xdr:blipFill>
      <xdr:spPr>
        <a:xfrm>
          <a:off x="7224565" y="859118"/>
          <a:ext cx="1656745" cy="1217705"/>
        </a:xfrm>
        <a:prstGeom prst="rect">
          <a:avLst/>
        </a:prstGeom>
      </xdr:spPr>
    </xdr:pic>
    <xdr:clientData/>
  </xdr:twoCellAnchor>
  <xdr:twoCellAnchor editAs="oneCell">
    <xdr:from>
      <xdr:col>9</xdr:col>
      <xdr:colOff>14942</xdr:colOff>
      <xdr:row>30</xdr:row>
      <xdr:rowOff>186764</xdr:rowOff>
    </xdr:from>
    <xdr:to>
      <xdr:col>12</xdr:col>
      <xdr:colOff>894413</xdr:colOff>
      <xdr:row>36</xdr:row>
      <xdr:rowOff>156881</xdr:rowOff>
    </xdr:to>
    <xdr:pic>
      <xdr:nvPicPr>
        <xdr:cNvPr id="20" name="Image 1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253942" y="6476999"/>
          <a:ext cx="3568883" cy="1090706"/>
        </a:xfrm>
        <a:prstGeom prst="rect">
          <a:avLst/>
        </a:prstGeom>
      </xdr:spPr>
    </xdr:pic>
    <xdr:clientData/>
  </xdr:twoCellAnchor>
  <xdr:twoCellAnchor editAs="oneCell">
    <xdr:from>
      <xdr:col>12</xdr:col>
      <xdr:colOff>873694</xdr:colOff>
      <xdr:row>1</xdr:row>
      <xdr:rowOff>14941</xdr:rowOff>
    </xdr:from>
    <xdr:to>
      <xdr:col>16</xdr:col>
      <xdr:colOff>873754</xdr:colOff>
      <xdr:row>16</xdr:row>
      <xdr:rowOff>134469</xdr:rowOff>
    </xdr:to>
    <xdr:pic>
      <xdr:nvPicPr>
        <xdr:cNvPr id="21" name="Image 2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2106" y="844176"/>
          <a:ext cx="3585942" cy="2920999"/>
        </a:xfrm>
        <a:prstGeom prst="rect">
          <a:avLst/>
        </a:prstGeom>
      </xdr:spPr>
    </xdr:pic>
    <xdr:clientData/>
  </xdr:twoCellAnchor>
  <xdr:twoCellAnchor editAs="oneCell">
    <xdr:from>
      <xdr:col>13</xdr:col>
      <xdr:colOff>10187</xdr:colOff>
      <xdr:row>16</xdr:row>
      <xdr:rowOff>24110</xdr:rowOff>
    </xdr:from>
    <xdr:to>
      <xdr:col>14</xdr:col>
      <xdr:colOff>437295</xdr:colOff>
      <xdr:row>21</xdr:row>
      <xdr:rowOff>136169</xdr:rowOff>
    </xdr:to>
    <xdr:pic>
      <xdr:nvPicPr>
        <xdr:cNvPr id="22" name="Image 21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3" r="25806"/>
        <a:stretch/>
      </xdr:blipFill>
      <xdr:spPr>
        <a:xfrm>
          <a:off x="10816732" y="3620519"/>
          <a:ext cx="1321881" cy="1035695"/>
        </a:xfrm>
        <a:prstGeom prst="rect">
          <a:avLst/>
        </a:prstGeom>
      </xdr:spPr>
    </xdr:pic>
    <xdr:clientData/>
  </xdr:twoCellAnchor>
  <xdr:twoCellAnchor editAs="oneCell">
    <xdr:from>
      <xdr:col>13</xdr:col>
      <xdr:colOff>20714</xdr:colOff>
      <xdr:row>30</xdr:row>
      <xdr:rowOff>128019</xdr:rowOff>
    </xdr:from>
    <xdr:to>
      <xdr:col>16</xdr:col>
      <xdr:colOff>857419</xdr:colOff>
      <xdr:row>37</xdr:row>
      <xdr:rowOff>30900</xdr:rowOff>
    </xdr:to>
    <xdr:pic>
      <xdr:nvPicPr>
        <xdr:cNvPr id="23" name="Image 2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827259" y="6362564"/>
          <a:ext cx="3521024" cy="1195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112185</xdr:colOff>
      <xdr:row>2</xdr:row>
      <xdr:rowOff>42334</xdr:rowOff>
    </xdr:from>
    <xdr:to>
      <xdr:col>2</xdr:col>
      <xdr:colOff>632884</xdr:colOff>
      <xdr:row>4</xdr:row>
      <xdr:rowOff>127000</xdr:rowOff>
    </xdr:to>
    <xdr:sp macro="" textlink="">
      <xdr:nvSpPr>
        <xdr:cNvPr id="2" name="Seta em curva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175685" y="296334"/>
          <a:ext cx="1240366" cy="465666"/>
        </a:xfrm>
        <a:prstGeom prst="curvedLeftArrow">
          <a:avLst>
            <a:gd name="adj1" fmla="val 38994"/>
            <a:gd name="adj2" fmla="val 50000"/>
            <a:gd name="adj3" fmla="val 25000"/>
          </a:avLst>
        </a:prstGeom>
        <a:solidFill>
          <a:schemeClr val="bg1">
            <a:lumMod val="75000"/>
          </a:schemeClr>
        </a:solidFill>
        <a:ln w="12700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rgbClr val="FF0000"/>
              </a:solidFill>
            </a:rPr>
            <a:t>VOLTAR</a:t>
          </a:r>
        </a:p>
      </xdr:txBody>
    </xdr:sp>
    <xdr:clientData/>
  </xdr:twoCellAnchor>
  <xdr:twoCellAnchor>
    <xdr:from>
      <xdr:col>7</xdr:col>
      <xdr:colOff>180975</xdr:colOff>
      <xdr:row>28</xdr:row>
      <xdr:rowOff>28575</xdr:rowOff>
    </xdr:from>
    <xdr:to>
      <xdr:col>10</xdr:col>
      <xdr:colOff>638175</xdr:colOff>
      <xdr:row>28</xdr:row>
      <xdr:rowOff>390525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5381625"/>
          <a:ext cx="285750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254001</xdr:colOff>
      <xdr:row>15</xdr:row>
      <xdr:rowOff>161923</xdr:rowOff>
    </xdr:from>
    <xdr:ext cx="4942417" cy="4430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00000000-0008-0000-0800-000003000000}"/>
                </a:ext>
              </a:extLst>
            </xdr:cNvPr>
            <xdr:cNvSpPr txBox="1"/>
          </xdr:nvSpPr>
          <xdr:spPr>
            <a:xfrm>
              <a:off x="6582834" y="2638423"/>
              <a:ext cx="4942417" cy="4430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2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1200" b="0" i="1">
                            <a:latin typeface="Cambria Math"/>
                          </a:rPr>
                          <m:t>Í</m:t>
                        </m:r>
                        <m:r>
                          <a:rPr lang="pt-BR" sz="1200" b="0" i="1">
                            <a:latin typeface="Cambria Math"/>
                          </a:rPr>
                          <m:t>𝑛𝑑𝑖𝑐𝑒</m:t>
                        </m:r>
                        <m:r>
                          <a:rPr lang="pt-BR" sz="1200" b="0" i="1">
                            <a:latin typeface="Cambria Math"/>
                          </a:rPr>
                          <m:t> </m:t>
                        </m:r>
                      </m:e>
                      <m:sub>
                        <m:r>
                          <a:rPr lang="pt-BR" sz="1200" b="0" i="1">
                            <a:latin typeface="Cambria Math"/>
                          </a:rPr>
                          <m:t>𝑃𝑜𝑙𝑎𝑟𝑖𝑑𝑎𝑑𝑒</m:t>
                        </m:r>
                        <m:r>
                          <a:rPr lang="pt-BR" sz="1200" b="0" i="1">
                            <a:latin typeface="Cambria Math"/>
                          </a:rPr>
                          <m:t> </m:t>
                        </m:r>
                        <m:r>
                          <a:rPr lang="pt-BR" sz="1200" b="0" i="1">
                            <a:latin typeface="Cambria Math" panose="02040503050406030204" pitchFamily="18" charset="0"/>
                          </a:rPr>
                          <m:t>𝑛𝑒𝑔𝑎𝑡𝑖𝑣𝑎</m:t>
                        </m:r>
                      </m:sub>
                    </m:sSub>
                    <m:r>
                      <a:rPr lang="pt-BR" sz="1200" b="0" i="1">
                        <a:latin typeface="Cambria Math"/>
                        <a:ea typeface="Cambria Math"/>
                      </a:rPr>
                      <m:t>=</m:t>
                    </m:r>
                    <m:r>
                      <a:rPr lang="pt-BR" sz="1200" b="0" i="1">
                        <a:latin typeface="Cambria Math" panose="02040503050406030204" pitchFamily="18" charset="0"/>
                        <a:ea typeface="Cambria Math"/>
                      </a:rPr>
                      <m:t>1−</m:t>
                    </m:r>
                    <m:f>
                      <m:fPr>
                        <m:ctrlPr>
                          <a:rPr lang="pt-BR" sz="1200" b="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fPr>
                      <m:num>
                        <m:r>
                          <a:rPr lang="pt-BR" sz="1200" b="0" i="1">
                            <a:latin typeface="Cambria Math"/>
                            <a:ea typeface="Cambria Math"/>
                          </a:rPr>
                          <m:t>𝑉𝑎𝑙𝑜𝑟</m:t>
                        </m:r>
                        <m:r>
                          <a:rPr lang="pt-BR" sz="1200" b="0" i="1">
                            <a:latin typeface="Cambria Math"/>
                            <a:ea typeface="Cambria Math"/>
                          </a:rPr>
                          <m:t> </m:t>
                        </m:r>
                        <m:r>
                          <a:rPr lang="pt-BR" sz="1200" b="0" i="1">
                            <a:latin typeface="Cambria Math"/>
                            <a:ea typeface="Cambria Math"/>
                          </a:rPr>
                          <m:t>𝑜𝑏𝑠𝑒𝑟𝑣𝑎𝑑𝑜</m:t>
                        </m:r>
                        <m:r>
                          <a:rPr lang="pt-BR" sz="1200" b="0" i="1">
                            <a:latin typeface="Cambria Math"/>
                            <a:ea typeface="Cambria Math"/>
                          </a:rPr>
                          <m:t> −</m:t>
                        </m:r>
                        <m:r>
                          <a:rPr lang="pt-BR" sz="1200" b="0" i="1">
                            <a:latin typeface="Cambria Math" panose="02040503050406030204" pitchFamily="18" charset="0"/>
                            <a:ea typeface="Cambria Math"/>
                          </a:rPr>
                          <m:t>𝑚𝑒𝑛𝑜𝑟</m:t>
                        </m:r>
                        <m:r>
                          <a:rPr lang="pt-BR" sz="1200" b="0" i="1">
                            <a:latin typeface="Cambria Math"/>
                            <a:ea typeface="Cambria Math"/>
                          </a:rPr>
                          <m:t> </m:t>
                        </m:r>
                        <m:r>
                          <a:rPr lang="pt-BR" sz="1200" b="0" i="1">
                            <a:latin typeface="Cambria Math"/>
                            <a:ea typeface="Cambria Math"/>
                          </a:rPr>
                          <m:t>𝑣𝑎𝑙𝑜𝑟</m:t>
                        </m:r>
                        <m:r>
                          <a:rPr lang="pt-BR" sz="1200" b="0" i="1">
                            <a:latin typeface="Cambria Math"/>
                            <a:ea typeface="Cambria Math"/>
                          </a:rPr>
                          <m:t> </m:t>
                        </m:r>
                      </m:num>
                      <m:den>
                        <m:r>
                          <a:rPr lang="pt-BR" sz="1200" b="0" i="1">
                            <a:latin typeface="Cambria Math" panose="02040503050406030204" pitchFamily="18" charset="0"/>
                            <a:ea typeface="Cambria Math"/>
                          </a:rPr>
                          <m:t>𝑚𝑎𝑖𝑜𝑟</m:t>
                        </m:r>
                        <m:r>
                          <a:rPr lang="pt-BR" sz="1200" b="0" i="1">
                            <a:latin typeface="Cambria Math"/>
                            <a:ea typeface="Cambria Math"/>
                          </a:rPr>
                          <m:t> </m:t>
                        </m:r>
                        <m:r>
                          <a:rPr lang="pt-BR" sz="1200" b="0" i="1">
                            <a:latin typeface="Cambria Math"/>
                            <a:ea typeface="Cambria Math"/>
                          </a:rPr>
                          <m:t>𝑣𝑎𝑙𝑜𝑟</m:t>
                        </m:r>
                        <m:r>
                          <a:rPr lang="pt-BR" sz="1200" b="0" i="1">
                            <a:latin typeface="Cambria Math"/>
                            <a:ea typeface="Cambria Math"/>
                          </a:rPr>
                          <m:t> −</m:t>
                        </m:r>
                        <m:r>
                          <a:rPr lang="pt-BR" sz="1200" b="0" i="1">
                            <a:latin typeface="Cambria Math" panose="02040503050406030204" pitchFamily="18" charset="0"/>
                            <a:ea typeface="Cambria Math"/>
                          </a:rPr>
                          <m:t>𝑚𝑒𝑛𝑜𝑟</m:t>
                        </m:r>
                        <m:r>
                          <a:rPr lang="pt-BR" sz="1200" b="0" i="1">
                            <a:latin typeface="Cambria Math"/>
                            <a:ea typeface="Cambria Math"/>
                          </a:rPr>
                          <m:t> </m:t>
                        </m:r>
                        <m:r>
                          <a:rPr lang="pt-BR" sz="1200" b="0" i="1">
                            <a:latin typeface="Cambria Math"/>
                            <a:ea typeface="Cambria Math"/>
                          </a:rPr>
                          <m:t>𝑣𝑎𝑙𝑜𝑟</m:t>
                        </m:r>
                        <m:r>
                          <a:rPr lang="pt-BR" sz="1200" b="0" i="1">
                            <a:latin typeface="Cambria Math"/>
                            <a:ea typeface="Cambria Math"/>
                          </a:rPr>
                          <m:t> </m:t>
                        </m:r>
                      </m:den>
                    </m:f>
                  </m:oMath>
                </m:oMathPara>
              </a14:m>
              <a:endParaRPr lang="pt-BR" sz="1100" b="0"/>
            </a:p>
          </xdr:txBody>
        </xdr:sp>
      </mc:Choice>
      <mc:Fallback xmlns="">
        <xdr:sp macro="" textlink="">
          <xdr:nvSpPr>
            <xdr:cNvPr id="3" name="CaixaDeTexto 2"/>
            <xdr:cNvSpPr txBox="1"/>
          </xdr:nvSpPr>
          <xdr:spPr>
            <a:xfrm>
              <a:off x="6582834" y="2638423"/>
              <a:ext cx="4942417" cy="4430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1200" b="0" i="0">
                  <a:latin typeface="Cambria Math" panose="02040503050406030204" pitchFamily="18" charset="0"/>
                </a:rPr>
                <a:t>〖</a:t>
              </a:r>
              <a:r>
                <a:rPr lang="pt-BR" sz="1200" b="0" i="0">
                  <a:latin typeface="Cambria Math"/>
                </a:rPr>
                <a:t>Í𝑛𝑑𝑖𝑐𝑒 </a:t>
              </a:r>
              <a:r>
                <a:rPr lang="pt-BR" sz="1200" b="0" i="0">
                  <a:latin typeface="Cambria Math" panose="02040503050406030204" pitchFamily="18" charset="0"/>
                </a:rPr>
                <a:t>〗_(</a:t>
              </a:r>
              <a:r>
                <a:rPr lang="pt-BR" sz="1200" b="0" i="0">
                  <a:latin typeface="Cambria Math"/>
                </a:rPr>
                <a:t>𝑃𝑜𝑙𝑎𝑟𝑖𝑑𝑎𝑑𝑒 </a:t>
              </a:r>
              <a:r>
                <a:rPr lang="pt-BR" sz="1200" b="0" i="0">
                  <a:latin typeface="Cambria Math" panose="02040503050406030204" pitchFamily="18" charset="0"/>
                </a:rPr>
                <a:t>𝑛𝑒𝑔𝑎𝑡𝑖𝑣𝑎)</a:t>
              </a:r>
              <a:r>
                <a:rPr lang="pt-BR" sz="1200" b="0" i="0">
                  <a:latin typeface="Cambria Math"/>
                  <a:ea typeface="Cambria Math"/>
                </a:rPr>
                <a:t>=</a:t>
              </a:r>
              <a:r>
                <a:rPr lang="pt-BR" sz="1200" b="0" i="0">
                  <a:latin typeface="Cambria Math" panose="02040503050406030204" pitchFamily="18" charset="0"/>
                  <a:ea typeface="Cambria Math"/>
                </a:rPr>
                <a:t>1−(</a:t>
              </a:r>
              <a:r>
                <a:rPr lang="pt-BR" sz="1200" b="0" i="0">
                  <a:latin typeface="Cambria Math"/>
                  <a:ea typeface="Cambria Math"/>
                </a:rPr>
                <a:t>𝑉𝑎𝑙𝑜𝑟 𝑜𝑏𝑠𝑒𝑟𝑣𝑎𝑑𝑜 −</a:t>
              </a:r>
              <a:r>
                <a:rPr lang="pt-BR" sz="1200" b="0" i="0">
                  <a:latin typeface="Cambria Math" panose="02040503050406030204" pitchFamily="18" charset="0"/>
                  <a:ea typeface="Cambria Math"/>
                </a:rPr>
                <a:t>𝑚𝑒𝑛𝑜𝑟</a:t>
              </a:r>
              <a:r>
                <a:rPr lang="pt-BR" sz="1200" b="0" i="0">
                  <a:latin typeface="Cambria Math"/>
                  <a:ea typeface="Cambria Math"/>
                </a:rPr>
                <a:t> 𝑣𝑎𝑙𝑜𝑟 </a:t>
              </a:r>
              <a:r>
                <a:rPr lang="pt-BR" sz="1200" b="0" i="0">
                  <a:latin typeface="Cambria Math" panose="02040503050406030204" pitchFamily="18" charset="0"/>
                  <a:ea typeface="Cambria Math"/>
                </a:rPr>
                <a:t>)/(𝑚𝑎𝑖𝑜𝑟</a:t>
              </a:r>
              <a:r>
                <a:rPr lang="pt-BR" sz="1200" b="0" i="0">
                  <a:latin typeface="Cambria Math"/>
                  <a:ea typeface="Cambria Math"/>
                </a:rPr>
                <a:t> 𝑣𝑎𝑙𝑜𝑟 −</a:t>
              </a:r>
              <a:r>
                <a:rPr lang="pt-BR" sz="1200" b="0" i="0">
                  <a:latin typeface="Cambria Math" panose="02040503050406030204" pitchFamily="18" charset="0"/>
                  <a:ea typeface="Cambria Math"/>
                </a:rPr>
                <a:t>𝑚𝑒𝑛𝑜𝑟</a:t>
              </a:r>
              <a:r>
                <a:rPr lang="pt-BR" sz="1200" b="0" i="0">
                  <a:latin typeface="Cambria Math"/>
                  <a:ea typeface="Cambria Math"/>
                </a:rPr>
                <a:t> 𝑣𝑎𝑙𝑜𝑟 </a:t>
              </a:r>
              <a:r>
                <a:rPr lang="pt-BR" sz="1200" b="0" i="0">
                  <a:latin typeface="Cambria Math" panose="02040503050406030204" pitchFamily="18" charset="0"/>
                  <a:ea typeface="Cambria Math"/>
                </a:rPr>
                <a:t>)</a:t>
              </a:r>
              <a:endParaRPr lang="pt-BR" sz="1100" b="0"/>
            </a:p>
          </xdr:txBody>
        </xdr:sp>
      </mc:Fallback>
    </mc:AlternateContent>
    <xdr:clientData/>
  </xdr:oneCellAnchor>
  <xdr:oneCellAnchor>
    <xdr:from>
      <xdr:col>2</xdr:col>
      <xdr:colOff>328083</xdr:colOff>
      <xdr:row>15</xdr:row>
      <xdr:rowOff>130173</xdr:rowOff>
    </xdr:from>
    <xdr:ext cx="4815417" cy="4430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00000000-0008-0000-0800-000004000000}"/>
                </a:ext>
              </a:extLst>
            </xdr:cNvPr>
            <xdr:cNvSpPr txBox="1"/>
          </xdr:nvSpPr>
          <xdr:spPr>
            <a:xfrm>
              <a:off x="1111250" y="2606673"/>
              <a:ext cx="4815417" cy="4430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2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1200" b="0" i="1">
                            <a:latin typeface="Cambria Math"/>
                          </a:rPr>
                          <m:t>Í</m:t>
                        </m:r>
                        <m:r>
                          <a:rPr lang="pt-BR" sz="1200" b="0" i="1">
                            <a:latin typeface="Cambria Math"/>
                          </a:rPr>
                          <m:t>𝑛𝑑𝑖𝑐𝑒</m:t>
                        </m:r>
                      </m:e>
                      <m:sub>
                        <m:r>
                          <a:rPr lang="pt-BR" sz="1200" b="0" i="1">
                            <a:latin typeface="Cambria Math"/>
                          </a:rPr>
                          <m:t> </m:t>
                        </m:r>
                        <m:r>
                          <a:rPr lang="pt-BR" sz="1200" b="0" i="1">
                            <a:latin typeface="Cambria Math"/>
                          </a:rPr>
                          <m:t>𝑃𝑜𝑙𝑎𝑟𝑖𝑑𝑎𝑑𝑒</m:t>
                        </m:r>
                        <m:r>
                          <a:rPr lang="pt-BR" sz="1200" b="0" i="1">
                            <a:latin typeface="Cambria Math"/>
                          </a:rPr>
                          <m:t> </m:t>
                        </m:r>
                        <m:r>
                          <a:rPr lang="pt-BR" sz="1200" b="0" i="1">
                            <a:latin typeface="Cambria Math" panose="02040503050406030204" pitchFamily="18" charset="0"/>
                          </a:rPr>
                          <m:t>𝑝𝑜𝑠𝑖𝑡𝑖𝑣𝑎</m:t>
                        </m:r>
                      </m:sub>
                    </m:sSub>
                    <m:r>
                      <a:rPr lang="pt-BR" sz="1200" i="1">
                        <a:latin typeface="Cambria Math"/>
                        <a:ea typeface="Cambria Math"/>
                      </a:rPr>
                      <m:t>=</m:t>
                    </m:r>
                    <m:f>
                      <m:fPr>
                        <m:ctrlPr>
                          <a:rPr lang="pt-BR" sz="120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fPr>
                      <m:num>
                        <m:r>
                          <a:rPr lang="pt-BR" sz="1200" b="0" i="1">
                            <a:latin typeface="Cambria Math"/>
                            <a:ea typeface="Cambria Math"/>
                          </a:rPr>
                          <m:t>𝑉𝑎𝑙𝑜𝑟</m:t>
                        </m:r>
                        <m:r>
                          <a:rPr lang="pt-BR" sz="1200" b="0" i="1">
                            <a:latin typeface="Cambria Math"/>
                            <a:ea typeface="Cambria Math"/>
                          </a:rPr>
                          <m:t> </m:t>
                        </m:r>
                        <m:r>
                          <a:rPr lang="pt-BR" sz="1200" b="0" i="1">
                            <a:latin typeface="Cambria Math"/>
                            <a:ea typeface="Cambria Math"/>
                          </a:rPr>
                          <m:t>𝑜𝑏𝑠𝑒𝑟𝑣𝑎𝑑𝑜</m:t>
                        </m:r>
                        <m:r>
                          <a:rPr lang="pt-BR" sz="1200" b="0" i="1">
                            <a:latin typeface="Cambria Math"/>
                            <a:ea typeface="Cambria Math"/>
                          </a:rPr>
                          <m:t>−</m:t>
                        </m:r>
                        <m:r>
                          <a:rPr lang="pt-BR" sz="1200" b="0" i="1">
                            <a:latin typeface="Cambria Math" panose="02040503050406030204" pitchFamily="18" charset="0"/>
                            <a:ea typeface="Cambria Math"/>
                          </a:rPr>
                          <m:t>𝑚𝑒𝑛𝑜𝑟</m:t>
                        </m:r>
                        <m:r>
                          <a:rPr lang="pt-BR" sz="1200" b="0" i="1">
                            <a:latin typeface="Cambria Math"/>
                            <a:ea typeface="Cambria Math"/>
                          </a:rPr>
                          <m:t> </m:t>
                        </m:r>
                        <m:r>
                          <a:rPr lang="pt-BR" sz="1200" b="0" i="1">
                            <a:latin typeface="Cambria Math"/>
                            <a:ea typeface="Cambria Math"/>
                          </a:rPr>
                          <m:t>𝑣𝑎𝑙𝑜𝑟</m:t>
                        </m:r>
                        <m:r>
                          <a:rPr lang="pt-BR" sz="1200" b="0" i="1">
                            <a:latin typeface="Cambria Math"/>
                            <a:ea typeface="Cambria Math"/>
                          </a:rPr>
                          <m:t> </m:t>
                        </m:r>
                      </m:num>
                      <m:den>
                        <m:r>
                          <a:rPr lang="pt-BR" sz="1200" b="0" i="1">
                            <a:latin typeface="Cambria Math" panose="02040503050406030204" pitchFamily="18" charset="0"/>
                            <a:ea typeface="Cambria Math"/>
                          </a:rPr>
                          <m:t>𝑚𝑎𝑖𝑜𝑟</m:t>
                        </m:r>
                        <m:r>
                          <a:rPr lang="pt-BR" sz="1200" b="0" i="1">
                            <a:latin typeface="Cambria Math"/>
                            <a:ea typeface="Cambria Math"/>
                          </a:rPr>
                          <m:t> </m:t>
                        </m:r>
                        <m:r>
                          <a:rPr lang="pt-BR" sz="1200" b="0" i="1">
                            <a:latin typeface="Cambria Math"/>
                            <a:ea typeface="Cambria Math"/>
                          </a:rPr>
                          <m:t>𝑣𝑎𝑙𝑜𝑟</m:t>
                        </m:r>
                        <m:r>
                          <a:rPr lang="pt-BR" sz="1200" b="0" i="1">
                            <a:latin typeface="Cambria Math"/>
                            <a:ea typeface="Cambria Math"/>
                          </a:rPr>
                          <m:t> −</m:t>
                        </m:r>
                        <m:r>
                          <a:rPr lang="pt-BR" sz="1200" b="0" i="1">
                            <a:latin typeface="Cambria Math" panose="02040503050406030204" pitchFamily="18" charset="0"/>
                            <a:ea typeface="Cambria Math"/>
                          </a:rPr>
                          <m:t>𝑚𝑒𝑛𝑜𝑟</m:t>
                        </m:r>
                        <m:r>
                          <a:rPr lang="pt-BR" sz="1200" b="0" i="1">
                            <a:latin typeface="Cambria Math"/>
                            <a:ea typeface="Cambria Math"/>
                          </a:rPr>
                          <m:t> </m:t>
                        </m:r>
                        <m:r>
                          <a:rPr lang="pt-BR" sz="1200" b="0" i="1">
                            <a:latin typeface="Cambria Math"/>
                            <a:ea typeface="Cambria Math"/>
                          </a:rPr>
                          <m:t>𝑣𝑎𝑙𝑜𝑟</m:t>
                        </m:r>
                      </m:den>
                    </m:f>
                  </m:oMath>
                </m:oMathPara>
              </a14:m>
              <a:endParaRPr lang="pt-BR" sz="1200"/>
            </a:p>
          </xdr:txBody>
        </xdr:sp>
      </mc:Choice>
      <mc:Fallback xmlns="">
        <xdr:sp macro="" textlink="">
          <xdr:nvSpPr>
            <xdr:cNvPr id="4" name="CaixaDeTexto 3"/>
            <xdr:cNvSpPr txBox="1"/>
          </xdr:nvSpPr>
          <xdr:spPr>
            <a:xfrm>
              <a:off x="1111250" y="2606673"/>
              <a:ext cx="4815417" cy="4430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1200" i="0">
                  <a:latin typeface="Cambria Math" panose="02040503050406030204" pitchFamily="18" charset="0"/>
                </a:rPr>
                <a:t>〖</a:t>
              </a:r>
              <a:r>
                <a:rPr lang="pt-BR" sz="1200" b="0" i="0">
                  <a:latin typeface="Cambria Math"/>
                </a:rPr>
                <a:t>Í𝑛𝑑𝑖𝑐𝑒</a:t>
              </a:r>
              <a:r>
                <a:rPr lang="pt-BR" sz="1200" b="0" i="0">
                  <a:latin typeface="Cambria Math" panose="02040503050406030204" pitchFamily="18" charset="0"/>
                </a:rPr>
                <a:t>〗_(</a:t>
              </a:r>
              <a:r>
                <a:rPr lang="pt-BR" sz="1200" b="0" i="0">
                  <a:latin typeface="Cambria Math"/>
                </a:rPr>
                <a:t> 𝑃𝑜𝑙𝑎𝑟𝑖𝑑𝑎𝑑𝑒 </a:t>
              </a:r>
              <a:r>
                <a:rPr lang="pt-BR" sz="1200" b="0" i="0">
                  <a:latin typeface="Cambria Math" panose="02040503050406030204" pitchFamily="18" charset="0"/>
                </a:rPr>
                <a:t>𝑝𝑜𝑠𝑖𝑡𝑖𝑣𝑎)</a:t>
              </a:r>
              <a:r>
                <a:rPr lang="pt-BR" sz="1200" i="0">
                  <a:latin typeface="Cambria Math"/>
                  <a:ea typeface="Cambria Math"/>
                </a:rPr>
                <a:t>=</a:t>
              </a:r>
              <a:r>
                <a:rPr lang="pt-BR" sz="1200" i="0">
                  <a:latin typeface="Cambria Math" panose="02040503050406030204" pitchFamily="18" charset="0"/>
                  <a:ea typeface="Cambria Math"/>
                </a:rPr>
                <a:t>(</a:t>
              </a:r>
              <a:r>
                <a:rPr lang="pt-BR" sz="1200" b="0" i="0">
                  <a:latin typeface="Cambria Math"/>
                  <a:ea typeface="Cambria Math"/>
                </a:rPr>
                <a:t>𝑉𝑎𝑙𝑜𝑟 𝑜𝑏𝑠𝑒𝑟𝑣𝑎𝑑𝑜−</a:t>
              </a:r>
              <a:r>
                <a:rPr lang="pt-BR" sz="1200" b="0" i="0">
                  <a:latin typeface="Cambria Math" panose="02040503050406030204" pitchFamily="18" charset="0"/>
                  <a:ea typeface="Cambria Math"/>
                </a:rPr>
                <a:t>𝑚𝑒𝑛𝑜𝑟</a:t>
              </a:r>
              <a:r>
                <a:rPr lang="pt-BR" sz="1200" b="0" i="0">
                  <a:latin typeface="Cambria Math"/>
                  <a:ea typeface="Cambria Math"/>
                </a:rPr>
                <a:t> 𝑣𝑎𝑙𝑜𝑟 </a:t>
              </a:r>
              <a:r>
                <a:rPr lang="pt-BR" sz="1200" b="0" i="0">
                  <a:latin typeface="Cambria Math" panose="02040503050406030204" pitchFamily="18" charset="0"/>
                  <a:ea typeface="Cambria Math"/>
                </a:rPr>
                <a:t>)/(𝑚𝑎𝑖𝑜𝑟</a:t>
              </a:r>
              <a:r>
                <a:rPr lang="pt-BR" sz="1200" b="0" i="0">
                  <a:latin typeface="Cambria Math"/>
                  <a:ea typeface="Cambria Math"/>
                </a:rPr>
                <a:t> 𝑣𝑎𝑙𝑜𝑟 −</a:t>
              </a:r>
              <a:r>
                <a:rPr lang="pt-BR" sz="1200" b="0" i="0">
                  <a:latin typeface="Cambria Math" panose="02040503050406030204" pitchFamily="18" charset="0"/>
                  <a:ea typeface="Cambria Math"/>
                </a:rPr>
                <a:t>𝑚𝑒𝑛𝑜𝑟</a:t>
              </a:r>
              <a:r>
                <a:rPr lang="pt-BR" sz="1200" b="0" i="0">
                  <a:latin typeface="Cambria Math"/>
                  <a:ea typeface="Cambria Math"/>
                </a:rPr>
                <a:t> 𝑣𝑎𝑙𝑜𝑟</a:t>
              </a:r>
              <a:r>
                <a:rPr lang="pt-BR" sz="1200" b="0" i="0">
                  <a:latin typeface="Cambria Math" panose="02040503050406030204" pitchFamily="18" charset="0"/>
                  <a:ea typeface="Cambria Math"/>
                </a:rPr>
                <a:t>)</a:t>
              </a:r>
              <a:endParaRPr lang="pt-BR" sz="1200"/>
            </a:p>
          </xdr:txBody>
        </xdr:sp>
      </mc:Fallback>
    </mc:AlternateContent>
    <xdr:clientData/>
  </xdr:oneCellAnchor>
  <xdr:oneCellAnchor>
    <xdr:from>
      <xdr:col>7</xdr:col>
      <xdr:colOff>336550</xdr:colOff>
      <xdr:row>24</xdr:row>
      <xdr:rowOff>29633</xdr:rowOff>
    </xdr:from>
    <xdr:ext cx="2626785" cy="6477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aixaDeTexto 9">
              <a:extLst>
                <a:ext uri="{FF2B5EF4-FFF2-40B4-BE49-F238E27FC236}">
                  <a16:creationId xmlns:a16="http://schemas.microsoft.com/office/drawing/2014/main" id="{00000000-0008-0000-0800-00000A000000}"/>
                </a:ext>
              </a:extLst>
            </xdr:cNvPr>
            <xdr:cNvSpPr txBox="1"/>
          </xdr:nvSpPr>
          <xdr:spPr>
            <a:xfrm>
              <a:off x="5056717" y="4337050"/>
              <a:ext cx="2626785" cy="6477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1100" b="0" i="1">
                            <a:latin typeface="Cambria Math"/>
                          </a:rPr>
                          <m:t>𝐿𝑖𝑚𝑖𝑡𝑒</m:t>
                        </m:r>
                      </m:e>
                      <m:sub>
                        <m:r>
                          <a:rPr lang="pt-BR" sz="1100" b="0" i="1">
                            <a:latin typeface="Cambria Math"/>
                          </a:rPr>
                          <m:t>𝑚</m:t>
                        </m:r>
                        <m:r>
                          <a:rPr lang="pt-BR" sz="1100" b="0" i="1">
                            <a:latin typeface="Cambria Math"/>
                          </a:rPr>
                          <m:t>í</m:t>
                        </m:r>
                        <m:r>
                          <a:rPr lang="pt-BR" sz="1100" b="0" i="1">
                            <a:latin typeface="Cambria Math"/>
                          </a:rPr>
                          <m:t>𝑛𝑖𝑚𝑜</m:t>
                        </m:r>
                      </m:sub>
                    </m:sSub>
                    <m:r>
                      <a:rPr lang="pt-BR" sz="1100" i="1">
                        <a:latin typeface="Cambria Math"/>
                        <a:ea typeface="Cambria Math"/>
                      </a:rPr>
                      <m:t>=</m:t>
                    </m:r>
                    <m:sSub>
                      <m:sSubPr>
                        <m:ctrlPr>
                          <a:rPr lang="pt-BR" sz="110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bPr>
                      <m:e>
                        <m:r>
                          <a:rPr lang="pt-BR" sz="1100" b="0" i="1">
                            <a:latin typeface="Cambria Math"/>
                            <a:ea typeface="Cambria Math"/>
                          </a:rPr>
                          <m:t>𝑄</m:t>
                        </m:r>
                      </m:e>
                      <m:sub>
                        <m:r>
                          <a:rPr lang="pt-BR" sz="1100" b="0" i="1">
                            <a:latin typeface="Cambria Math"/>
                            <a:ea typeface="Cambria Math"/>
                          </a:rPr>
                          <m:t>1</m:t>
                        </m:r>
                      </m:sub>
                    </m:sSub>
                    <m:r>
                      <a:rPr lang="pt-BR" sz="1100" i="1">
                        <a:latin typeface="Cambria Math"/>
                        <a:ea typeface="Cambria Math"/>
                      </a:rPr>
                      <m:t>−</m:t>
                    </m:r>
                    <m:r>
                      <a:rPr lang="pt-BR" sz="1100" b="0" i="1">
                        <a:latin typeface="Cambria Math"/>
                        <a:ea typeface="Cambria Math"/>
                      </a:rPr>
                      <m:t>1,5×</m:t>
                    </m:r>
                    <m:r>
                      <a:rPr lang="pt-BR" sz="1100" b="0" i="1">
                        <a:latin typeface="Cambria Math"/>
                        <a:ea typeface="Cambria Math"/>
                      </a:rPr>
                      <m:t>𝐿</m:t>
                    </m:r>
                  </m:oMath>
                </m:oMathPara>
              </a14:m>
              <a:endParaRPr lang="pt-BR" sz="1100"/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1100" b="0" i="1">
                            <a:latin typeface="Cambria Math"/>
                          </a:rPr>
                          <m:t>𝐿𝑖𝑚𝑖𝑡𝑒</m:t>
                        </m:r>
                      </m:e>
                      <m:sub>
                        <m:r>
                          <a:rPr lang="pt-BR" sz="1100" b="0" i="1">
                            <a:latin typeface="Cambria Math"/>
                          </a:rPr>
                          <m:t>𝑚</m:t>
                        </m:r>
                        <m:r>
                          <a:rPr lang="pt-BR" sz="1100" b="0" i="1">
                            <a:latin typeface="Cambria Math"/>
                          </a:rPr>
                          <m:t>á</m:t>
                        </m:r>
                        <m:r>
                          <a:rPr lang="pt-BR" sz="1100" b="0" i="1">
                            <a:latin typeface="Cambria Math"/>
                          </a:rPr>
                          <m:t>𝑥𝑖𝑚𝑜</m:t>
                        </m:r>
                      </m:sub>
                    </m:sSub>
                    <m:r>
                      <a:rPr lang="pt-BR" sz="1100" i="1">
                        <a:latin typeface="Cambria Math"/>
                        <a:ea typeface="Cambria Math"/>
                      </a:rPr>
                      <m:t>=</m:t>
                    </m:r>
                    <m:sSub>
                      <m:sSubPr>
                        <m:ctrlPr>
                          <a:rPr lang="pt-BR" sz="1100" i="1">
                            <a:latin typeface="Cambria Math" panose="02040503050406030204" pitchFamily="18" charset="0"/>
                            <a:ea typeface="Cambria Math"/>
                          </a:rPr>
                        </m:ctrlPr>
                      </m:sSubPr>
                      <m:e>
                        <m:r>
                          <a:rPr lang="pt-BR" sz="1100" b="0" i="1">
                            <a:latin typeface="Cambria Math"/>
                            <a:ea typeface="Cambria Math"/>
                          </a:rPr>
                          <m:t>𝑄</m:t>
                        </m:r>
                      </m:e>
                      <m:sub>
                        <m:r>
                          <a:rPr lang="pt-BR" sz="1100" b="0" i="1">
                            <a:latin typeface="Cambria Math"/>
                            <a:ea typeface="Cambria Math"/>
                          </a:rPr>
                          <m:t>1</m:t>
                        </m:r>
                      </m:sub>
                    </m:sSub>
                    <m:r>
                      <a:rPr lang="pt-BR" sz="1100" i="1">
                        <a:latin typeface="Cambria Math"/>
                        <a:ea typeface="Cambria Math"/>
                      </a:rPr>
                      <m:t>+</m:t>
                    </m:r>
                    <m:r>
                      <a:rPr lang="pt-BR" sz="1100" b="0" i="1">
                        <a:latin typeface="Cambria Math"/>
                        <a:ea typeface="Cambria Math"/>
                      </a:rPr>
                      <m:t>1,5×</m:t>
                    </m:r>
                    <m:r>
                      <a:rPr lang="pt-BR" sz="1100" b="0" i="1">
                        <a:latin typeface="Cambria Math"/>
                        <a:ea typeface="Cambria Math"/>
                      </a:rPr>
                      <m:t>𝐿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" name="CaixaDeTexto 9"/>
            <xdr:cNvSpPr txBox="1"/>
          </xdr:nvSpPr>
          <xdr:spPr>
            <a:xfrm>
              <a:off x="5056717" y="4337050"/>
              <a:ext cx="2626785" cy="6477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pt-BR" sz="1100" i="0">
                  <a:latin typeface="Cambria Math"/>
                </a:rPr>
                <a:t>〖</a:t>
              </a:r>
              <a:r>
                <a:rPr lang="pt-BR" sz="1100" b="0" i="0">
                  <a:latin typeface="Cambria Math"/>
                </a:rPr>
                <a:t>𝐿𝑖𝑚𝑖𝑡𝑒〗_𝑚í𝑛𝑖𝑚𝑜</a:t>
              </a:r>
              <a:r>
                <a:rPr lang="pt-BR" sz="1100" i="0">
                  <a:latin typeface="Cambria Math"/>
                  <a:ea typeface="Cambria Math"/>
                </a:rPr>
                <a:t>=</a:t>
              </a:r>
              <a:r>
                <a:rPr lang="pt-BR" sz="1100" b="0" i="0">
                  <a:latin typeface="Cambria Math"/>
                  <a:ea typeface="Cambria Math"/>
                </a:rPr>
                <a:t>𝑄_1</a:t>
              </a:r>
              <a:r>
                <a:rPr lang="pt-BR" sz="1100" i="0">
                  <a:latin typeface="Cambria Math"/>
                  <a:ea typeface="Cambria Math"/>
                </a:rPr>
                <a:t>−</a:t>
              </a:r>
              <a:r>
                <a:rPr lang="pt-BR" sz="1100" b="0" i="0">
                  <a:latin typeface="Cambria Math"/>
                  <a:ea typeface="Cambria Math"/>
                </a:rPr>
                <a:t>1,5×𝐿</a:t>
              </a:r>
              <a:endParaRPr lang="pt-BR" sz="1100"/>
            </a:p>
            <a:p>
              <a:r>
                <a:rPr lang="pt-BR" sz="1100" i="0">
                  <a:latin typeface="Cambria Math"/>
                </a:rPr>
                <a:t>〖</a:t>
              </a:r>
              <a:r>
                <a:rPr lang="pt-BR" sz="1100" b="0" i="0">
                  <a:latin typeface="Cambria Math"/>
                </a:rPr>
                <a:t>𝐿𝑖𝑚𝑖𝑡𝑒〗_𝑚á𝑥𝑖𝑚𝑜</a:t>
              </a:r>
              <a:r>
                <a:rPr lang="pt-BR" sz="1100" i="0">
                  <a:latin typeface="Cambria Math"/>
                  <a:ea typeface="Cambria Math"/>
                </a:rPr>
                <a:t>=</a:t>
              </a:r>
              <a:r>
                <a:rPr lang="pt-BR" sz="1100" b="0" i="0">
                  <a:latin typeface="Cambria Math"/>
                  <a:ea typeface="Cambria Math"/>
                </a:rPr>
                <a:t>𝑄_1</a:t>
              </a:r>
              <a:r>
                <a:rPr lang="pt-BR" sz="1100" i="0">
                  <a:latin typeface="Cambria Math"/>
                  <a:ea typeface="Cambria Math"/>
                </a:rPr>
                <a:t>+</a:t>
              </a:r>
              <a:r>
                <a:rPr lang="pt-BR" sz="1100" b="0" i="0">
                  <a:latin typeface="Cambria Math"/>
                  <a:ea typeface="Cambria Math"/>
                </a:rPr>
                <a:t>1,5×𝐿</a:t>
              </a:r>
              <a:endParaRPr lang="pt-BR" sz="1100"/>
            </a:p>
          </xdr:txBody>
        </xdr:sp>
      </mc:Fallback>
    </mc:AlternateContent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152401</xdr:colOff>
      <xdr:row>2</xdr:row>
      <xdr:rowOff>12700</xdr:rowOff>
    </xdr:from>
    <xdr:to>
      <xdr:col>2</xdr:col>
      <xdr:colOff>1282701</xdr:colOff>
      <xdr:row>6</xdr:row>
      <xdr:rowOff>88900</xdr:rowOff>
    </xdr:to>
    <xdr:sp macro="" textlink="">
      <xdr:nvSpPr>
        <xdr:cNvPr id="2" name="Seta em curva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254001" y="266700"/>
          <a:ext cx="1295400" cy="533400"/>
        </a:xfrm>
        <a:prstGeom prst="curvedLeftArrow">
          <a:avLst>
            <a:gd name="adj1" fmla="val 38994"/>
            <a:gd name="adj2" fmla="val 50000"/>
            <a:gd name="adj3" fmla="val 25000"/>
          </a:avLst>
        </a:prstGeom>
        <a:solidFill>
          <a:schemeClr val="bg1">
            <a:lumMod val="75000"/>
          </a:schemeClr>
        </a:solidFill>
        <a:ln w="12700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rgbClr val="FF0000"/>
              </a:solidFill>
            </a:rPr>
            <a:t>VOLTAR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://clima-gerais.meioambiente.mg.gov.br/mudancas-por-municipio" TargetMode="External"/><Relationship Id="rId18" Type="http://schemas.openxmlformats.org/officeDocument/2006/relationships/hyperlink" Target="http://clima-gerais.meioambiente.mg.gov.br/mudancas-por-municipio" TargetMode="External"/><Relationship Id="rId26" Type="http://schemas.openxmlformats.org/officeDocument/2006/relationships/hyperlink" Target="http://clima-gerais.meioambiente.mg.gov.br/mudancas-por-municipio" TargetMode="External"/><Relationship Id="rId3" Type="http://schemas.openxmlformats.org/officeDocument/2006/relationships/hyperlink" Target="http://clima-gerais.meioambiente.mg.gov.br/mudancas-por-municipio" TargetMode="External"/><Relationship Id="rId21" Type="http://schemas.openxmlformats.org/officeDocument/2006/relationships/hyperlink" Target="http://clima-gerais.meioambiente.mg.gov.br/mudancas-por-municipio" TargetMode="External"/><Relationship Id="rId7" Type="http://schemas.openxmlformats.org/officeDocument/2006/relationships/hyperlink" Target="http://clima-gerais.meioambiente.mg.gov.br/mudancas-por-municipio" TargetMode="External"/><Relationship Id="rId12" Type="http://schemas.openxmlformats.org/officeDocument/2006/relationships/hyperlink" Target="http://clima-gerais.meioambiente.mg.gov.br/mudancas-por-municipio" TargetMode="External"/><Relationship Id="rId17" Type="http://schemas.openxmlformats.org/officeDocument/2006/relationships/hyperlink" Target="http://clima-gerais.meioambiente.mg.gov.br/mudancas-por-municipio" TargetMode="External"/><Relationship Id="rId25" Type="http://schemas.openxmlformats.org/officeDocument/2006/relationships/hyperlink" Target="http://clima-gerais.meioambiente.mg.gov.br/mudancas-por-municipio" TargetMode="External"/><Relationship Id="rId33" Type="http://schemas.openxmlformats.org/officeDocument/2006/relationships/ctrlProp" Target="../ctrlProps/ctrlProp1.xml"/><Relationship Id="rId2" Type="http://schemas.openxmlformats.org/officeDocument/2006/relationships/hyperlink" Target="http://clima-gerais.meioambiente.mg.gov.br/mudancas-por-municipio" TargetMode="External"/><Relationship Id="rId16" Type="http://schemas.openxmlformats.org/officeDocument/2006/relationships/hyperlink" Target="http://clima-gerais.meioambiente.mg.gov.br/mudancas-por-municipio" TargetMode="External"/><Relationship Id="rId20" Type="http://schemas.openxmlformats.org/officeDocument/2006/relationships/hyperlink" Target="http://clima-gerais.meioambiente.mg.gov.br/mudancas-por-municipio" TargetMode="External"/><Relationship Id="rId29" Type="http://schemas.openxmlformats.org/officeDocument/2006/relationships/hyperlink" Target="http://clima-gerais.meioambiente.mg.gov.br/mudancas-por-municipio" TargetMode="External"/><Relationship Id="rId1" Type="http://schemas.openxmlformats.org/officeDocument/2006/relationships/hyperlink" Target="http://clima-gerais.meioambiente.mg.gov.br/mudancas-por-municipio" TargetMode="External"/><Relationship Id="rId6" Type="http://schemas.openxmlformats.org/officeDocument/2006/relationships/hyperlink" Target="http://clima-gerais.meioambiente.mg.gov.br/mudancas-por-municipio" TargetMode="External"/><Relationship Id="rId11" Type="http://schemas.openxmlformats.org/officeDocument/2006/relationships/hyperlink" Target="http://clima-gerais.meioambiente.mg.gov.br/mudancas-por-municipio" TargetMode="External"/><Relationship Id="rId24" Type="http://schemas.openxmlformats.org/officeDocument/2006/relationships/hyperlink" Target="http://clima-gerais.meioambiente.mg.gov.br/mudancas-por-municipio" TargetMode="External"/><Relationship Id="rId32" Type="http://schemas.openxmlformats.org/officeDocument/2006/relationships/vmlDrawing" Target="../drawings/vmlDrawing1.vml"/><Relationship Id="rId5" Type="http://schemas.openxmlformats.org/officeDocument/2006/relationships/hyperlink" Target="http://clima-gerais.meioambiente.mg.gov.br/mudancas-por-municipio" TargetMode="External"/><Relationship Id="rId15" Type="http://schemas.openxmlformats.org/officeDocument/2006/relationships/hyperlink" Target="http://clima-gerais.meioambiente.mg.gov.br/mudancas-por-municipio" TargetMode="External"/><Relationship Id="rId23" Type="http://schemas.openxmlformats.org/officeDocument/2006/relationships/hyperlink" Target="http://clima-gerais.meioambiente.mg.gov.br/mudancas-por-municipio" TargetMode="External"/><Relationship Id="rId28" Type="http://schemas.openxmlformats.org/officeDocument/2006/relationships/hyperlink" Target="http://clima-gerais.meioambiente.mg.gov.br/mudancas-por-municipio" TargetMode="External"/><Relationship Id="rId10" Type="http://schemas.openxmlformats.org/officeDocument/2006/relationships/hyperlink" Target="http://clima-gerais.meioambiente.mg.gov.br/mudancas-por-municipio" TargetMode="External"/><Relationship Id="rId19" Type="http://schemas.openxmlformats.org/officeDocument/2006/relationships/hyperlink" Target="http://clima-gerais.meioambiente.mg.gov.br/mudancas-por-municipio" TargetMode="External"/><Relationship Id="rId31" Type="http://schemas.openxmlformats.org/officeDocument/2006/relationships/drawing" Target="../drawings/drawing2.xml"/><Relationship Id="rId4" Type="http://schemas.openxmlformats.org/officeDocument/2006/relationships/hyperlink" Target="http://clima-gerais.meioambiente.mg.gov.br/mudancas-por-municipio" TargetMode="External"/><Relationship Id="rId9" Type="http://schemas.openxmlformats.org/officeDocument/2006/relationships/hyperlink" Target="http://clima-gerais.meioambiente.mg.gov.br/mudancas-por-municipio" TargetMode="External"/><Relationship Id="rId14" Type="http://schemas.openxmlformats.org/officeDocument/2006/relationships/hyperlink" Target="http://clima-gerais.meioambiente.mg.gov.br/mudancas-por-municipio" TargetMode="External"/><Relationship Id="rId22" Type="http://schemas.openxmlformats.org/officeDocument/2006/relationships/hyperlink" Target="http://clima-gerais.meioambiente.mg.gov.br/mudancas-por-municipio" TargetMode="External"/><Relationship Id="rId27" Type="http://schemas.openxmlformats.org/officeDocument/2006/relationships/hyperlink" Target="http://clima-gerais.meioambiente.mg.gov.br/mudancas-por-municipio" TargetMode="External"/><Relationship Id="rId30" Type="http://schemas.openxmlformats.org/officeDocument/2006/relationships/hyperlink" Target="http://clima-gerais.meioambiente.mg.gov.br/mudancas-por-municipio" TargetMode="External"/><Relationship Id="rId8" Type="http://schemas.openxmlformats.org/officeDocument/2006/relationships/hyperlink" Target="http://clima-gerais.meioambiente.mg.gov.br/mudancas-por-municipio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T27"/>
  <sheetViews>
    <sheetView showGridLines="0" topLeftCell="C1" zoomScale="70" zoomScaleNormal="70" zoomScalePageLayoutView="70" workbookViewId="0">
      <selection activeCell="C2" sqref="C2"/>
    </sheetView>
  </sheetViews>
  <sheetFormatPr baseColWidth="10" defaultColWidth="0" defaultRowHeight="14.5" zeroHeight="1"/>
  <cols>
    <col min="1" max="1" width="0.81640625" style="17" customWidth="1"/>
    <col min="2" max="2" width="9.1796875" style="17" customWidth="1"/>
    <col min="3" max="8" width="9.7265625" style="17" customWidth="1"/>
    <col min="9" max="9" width="4.1796875" style="17" customWidth="1"/>
    <col min="10" max="12" width="15.26953125" style="17" customWidth="1"/>
    <col min="13" max="15" width="16.453125" style="17" customWidth="1"/>
    <col min="16" max="18" width="15.26953125" style="17" customWidth="1"/>
    <col min="19" max="19" width="10.453125" style="17" customWidth="1"/>
    <col min="20" max="20" width="0.7265625" style="17" customWidth="1"/>
    <col min="21" max="16384" width="8.81640625" style="17" hidden="1"/>
  </cols>
  <sheetData>
    <row r="1" spans="2:19" ht="3" customHeight="1" thickBot="1"/>
    <row r="2" spans="2:19">
      <c r="B2" s="48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50"/>
    </row>
    <row r="3" spans="2:19" ht="15.75" customHeight="1">
      <c r="B3" s="51"/>
      <c r="C3" s="154" t="s">
        <v>65</v>
      </c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52"/>
    </row>
    <row r="4" spans="2:19" ht="15.75" customHeight="1">
      <c r="B4" s="51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52"/>
    </row>
    <row r="5" spans="2:19" ht="15.75" customHeight="1">
      <c r="B5" s="51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52"/>
    </row>
    <row r="6" spans="2:19" ht="15.75" customHeight="1">
      <c r="B6" s="51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52"/>
    </row>
    <row r="7" spans="2:19" ht="15.75" customHeight="1">
      <c r="B7" s="51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52"/>
    </row>
    <row r="8" spans="2:19" ht="15" customHeight="1">
      <c r="B8" s="51"/>
      <c r="C8" s="156" t="s">
        <v>54</v>
      </c>
      <c r="D8" s="156"/>
      <c r="E8" s="156"/>
      <c r="F8" s="156"/>
      <c r="G8" s="156"/>
      <c r="H8" s="156"/>
      <c r="I8" s="156"/>
      <c r="J8" s="156"/>
      <c r="K8" s="156"/>
      <c r="L8" s="56"/>
      <c r="S8" s="52"/>
    </row>
    <row r="9" spans="2:19" ht="15" customHeight="1">
      <c r="B9" s="51"/>
      <c r="C9" s="156"/>
      <c r="D9" s="156"/>
      <c r="E9" s="156"/>
      <c r="F9" s="156"/>
      <c r="G9" s="156"/>
      <c r="H9" s="156"/>
      <c r="I9" s="156"/>
      <c r="J9" s="156"/>
      <c r="K9" s="156"/>
      <c r="L9" s="56"/>
      <c r="S9" s="52"/>
    </row>
    <row r="10" spans="2:19" ht="15" customHeight="1">
      <c r="B10" s="51"/>
      <c r="C10" s="156"/>
      <c r="D10" s="156"/>
      <c r="E10" s="156"/>
      <c r="F10" s="156"/>
      <c r="G10" s="156"/>
      <c r="H10" s="156"/>
      <c r="I10" s="156"/>
      <c r="J10" s="156"/>
      <c r="K10" s="156"/>
      <c r="L10" s="56"/>
      <c r="S10" s="52"/>
    </row>
    <row r="11" spans="2:19" ht="15" customHeight="1">
      <c r="B11" s="51"/>
      <c r="C11" s="156"/>
      <c r="D11" s="156"/>
      <c r="E11" s="156"/>
      <c r="F11" s="156"/>
      <c r="G11" s="156"/>
      <c r="H11" s="156"/>
      <c r="I11" s="156"/>
      <c r="J11" s="156"/>
      <c r="K11" s="156"/>
      <c r="L11" s="56"/>
      <c r="S11" s="52"/>
    </row>
    <row r="12" spans="2:19" ht="15" customHeight="1">
      <c r="B12" s="51"/>
      <c r="C12" s="155" t="s">
        <v>79</v>
      </c>
      <c r="D12" s="155"/>
      <c r="E12" s="155"/>
      <c r="F12" s="155"/>
      <c r="G12" s="155"/>
      <c r="H12" s="155"/>
      <c r="I12" s="57"/>
      <c r="J12" s="87"/>
      <c r="K12" s="87"/>
      <c r="L12" s="56"/>
      <c r="S12" s="52"/>
    </row>
    <row r="13" spans="2:19" ht="15" customHeight="1">
      <c r="B13" s="51"/>
      <c r="C13" s="155"/>
      <c r="D13" s="155"/>
      <c r="E13" s="155"/>
      <c r="F13" s="155"/>
      <c r="G13" s="155"/>
      <c r="H13" s="155"/>
      <c r="I13" s="57"/>
      <c r="J13" s="87"/>
      <c r="K13" s="87"/>
      <c r="L13" s="56"/>
      <c r="S13" s="52"/>
    </row>
    <row r="14" spans="2:19" ht="15" customHeight="1">
      <c r="B14" s="51"/>
      <c r="C14" s="155" t="s">
        <v>80</v>
      </c>
      <c r="D14" s="155"/>
      <c r="E14" s="155"/>
      <c r="F14" s="155"/>
      <c r="G14" s="155"/>
      <c r="H14" s="155"/>
      <c r="I14" s="57"/>
      <c r="J14" s="88"/>
      <c r="K14" s="88"/>
      <c r="L14" s="56"/>
      <c r="S14" s="52"/>
    </row>
    <row r="15" spans="2:19" ht="15" customHeight="1">
      <c r="B15" s="51"/>
      <c r="C15" s="155"/>
      <c r="D15" s="155"/>
      <c r="E15" s="155"/>
      <c r="F15" s="155"/>
      <c r="G15" s="155"/>
      <c r="H15" s="155"/>
      <c r="I15" s="57"/>
      <c r="J15" s="88"/>
      <c r="K15" s="88"/>
      <c r="L15" s="56"/>
      <c r="S15" s="52"/>
    </row>
    <row r="16" spans="2:19" ht="15" customHeight="1">
      <c r="B16" s="51"/>
      <c r="C16" s="155" t="s">
        <v>55</v>
      </c>
      <c r="D16" s="155"/>
      <c r="E16" s="155"/>
      <c r="F16" s="155"/>
      <c r="G16" s="155"/>
      <c r="H16" s="155"/>
      <c r="I16" s="57"/>
      <c r="J16" s="89"/>
      <c r="K16" s="89"/>
      <c r="L16" s="56"/>
      <c r="S16" s="52"/>
    </row>
    <row r="17" spans="2:19" ht="15" customHeight="1">
      <c r="B17" s="51"/>
      <c r="C17" s="155"/>
      <c r="D17" s="155"/>
      <c r="E17" s="155"/>
      <c r="F17" s="155"/>
      <c r="G17" s="155"/>
      <c r="H17" s="155"/>
      <c r="I17" s="57"/>
      <c r="J17" s="89"/>
      <c r="K17" s="89"/>
      <c r="L17" s="56"/>
      <c r="S17" s="52"/>
    </row>
    <row r="18" spans="2:19" ht="15" customHeight="1">
      <c r="B18" s="51"/>
      <c r="C18" s="155" t="s">
        <v>56</v>
      </c>
      <c r="D18" s="155"/>
      <c r="E18" s="155"/>
      <c r="F18" s="155"/>
      <c r="G18" s="155"/>
      <c r="H18" s="155"/>
      <c r="I18" s="57"/>
      <c r="J18" s="90"/>
      <c r="K18" s="90"/>
      <c r="L18" s="56"/>
      <c r="S18" s="52"/>
    </row>
    <row r="19" spans="2:19" ht="15" customHeight="1">
      <c r="B19" s="51"/>
      <c r="C19" s="155"/>
      <c r="D19" s="155"/>
      <c r="E19" s="155"/>
      <c r="F19" s="155"/>
      <c r="G19" s="155"/>
      <c r="H19" s="155"/>
      <c r="I19" s="57"/>
      <c r="J19" s="90"/>
      <c r="K19" s="90"/>
      <c r="L19" s="56"/>
      <c r="S19" s="52"/>
    </row>
    <row r="20" spans="2:19" ht="15" customHeight="1">
      <c r="B20" s="51"/>
      <c r="C20" s="155" t="s">
        <v>81</v>
      </c>
      <c r="D20" s="155"/>
      <c r="E20" s="155"/>
      <c r="F20" s="155"/>
      <c r="G20" s="155"/>
      <c r="H20" s="155"/>
      <c r="I20" s="57"/>
      <c r="J20" s="91"/>
      <c r="K20" s="91"/>
      <c r="L20" s="56"/>
      <c r="S20" s="52"/>
    </row>
    <row r="21" spans="2:19" ht="15" customHeight="1">
      <c r="B21" s="51"/>
      <c r="C21" s="155"/>
      <c r="D21" s="155"/>
      <c r="E21" s="155"/>
      <c r="F21" s="155"/>
      <c r="G21" s="155"/>
      <c r="H21" s="155"/>
      <c r="I21" s="57"/>
      <c r="J21" s="91"/>
      <c r="K21" s="91"/>
      <c r="L21" s="56"/>
      <c r="S21" s="52"/>
    </row>
    <row r="22" spans="2:19" ht="25.5" customHeight="1">
      <c r="B22" s="51"/>
      <c r="C22" s="58"/>
      <c r="D22" s="58"/>
      <c r="E22" s="58"/>
      <c r="F22" s="58"/>
      <c r="G22" s="58"/>
      <c r="H22" s="58"/>
      <c r="I22" s="58"/>
      <c r="J22" s="56"/>
      <c r="K22" s="56"/>
      <c r="L22" s="56"/>
      <c r="R22" s="59" t="s">
        <v>19</v>
      </c>
      <c r="S22" s="52"/>
    </row>
    <row r="23" spans="2:19" ht="25.5" customHeight="1">
      <c r="B23" s="51"/>
      <c r="C23" s="59" t="s">
        <v>18</v>
      </c>
      <c r="K23" s="153" t="s">
        <v>82</v>
      </c>
      <c r="L23" s="153"/>
      <c r="M23" s="153"/>
      <c r="N23" s="153"/>
      <c r="O23" s="153"/>
      <c r="P23" s="153"/>
      <c r="S23" s="52"/>
    </row>
    <row r="24" spans="2:19" ht="25.5" customHeight="1">
      <c r="B24" s="51"/>
      <c r="K24" s="153"/>
      <c r="L24" s="153"/>
      <c r="M24" s="153"/>
      <c r="N24" s="153"/>
      <c r="O24" s="153"/>
      <c r="P24" s="153"/>
      <c r="S24" s="52"/>
    </row>
    <row r="25" spans="2:19" ht="25.5" customHeight="1">
      <c r="B25" s="51"/>
      <c r="K25" s="153"/>
      <c r="L25" s="153"/>
      <c r="M25" s="153"/>
      <c r="N25" s="153"/>
      <c r="O25" s="153"/>
      <c r="P25" s="153"/>
      <c r="S25" s="52"/>
    </row>
    <row r="26" spans="2:19" ht="25.5" customHeight="1" thickBot="1">
      <c r="B26" s="53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5"/>
    </row>
    <row r="27" spans="2:19" ht="2.25" customHeight="1"/>
  </sheetData>
  <sheetProtection formatCells="0" formatColumns="0" formatRows="0" insertColumns="0" insertRows="0" insertHyperlinks="0" deleteColumns="0" deleteRows="0" sort="0" autoFilter="0" pivotTables="0"/>
  <mergeCells count="8">
    <mergeCell ref="K23:P25"/>
    <mergeCell ref="C3:R7"/>
    <mergeCell ref="C20:H21"/>
    <mergeCell ref="C12:H13"/>
    <mergeCell ref="C14:H15"/>
    <mergeCell ref="C16:H17"/>
    <mergeCell ref="C18:H19"/>
    <mergeCell ref="C8:K11"/>
  </mergeCells>
  <pageMargins left="0.511811024" right="0.511811024" top="0.78740157499999996" bottom="0.78740157499999996" header="0.31496062000000002" footer="0.3149606200000000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L39"/>
  <sheetViews>
    <sheetView showGridLines="0" zoomScale="50" zoomScaleNormal="50" zoomScalePageLayoutView="70" workbookViewId="0">
      <pane xSplit="3" ySplit="9" topLeftCell="D10" activePane="bottomRight" state="frozen"/>
      <selection activeCell="D2" sqref="C2:R11"/>
      <selection pane="topRight" activeCell="D2" sqref="C2:R11"/>
      <selection pane="bottomLeft" activeCell="D2" sqref="C2:R11"/>
      <selection pane="bottomRight" activeCell="D10" sqref="D10"/>
    </sheetView>
  </sheetViews>
  <sheetFormatPr baseColWidth="10" defaultColWidth="0" defaultRowHeight="14.5" zeroHeight="1"/>
  <cols>
    <col min="1" max="1" width="1.26953125" style="17" customWidth="1"/>
    <col min="2" max="2" width="0.81640625" style="17" customWidth="1"/>
    <col min="3" max="3" width="19.453125" style="17" customWidth="1"/>
    <col min="4" max="4" width="33" style="17" customWidth="1"/>
    <col min="5" max="5" width="7.26953125" style="17" customWidth="1"/>
    <col min="6" max="6" width="47" style="17" customWidth="1"/>
    <col min="7" max="7" width="12.26953125" style="17" customWidth="1"/>
    <col min="8" max="8" width="59" style="17" customWidth="1"/>
    <col min="9" max="9" width="59.453125" style="17" customWidth="1"/>
    <col min="10" max="10" width="2.26953125" style="17" customWidth="1"/>
    <col min="11" max="11" width="0.7265625" style="17" customWidth="1"/>
    <col min="12" max="12" width="0" style="17" hidden="1" customWidth="1"/>
    <col min="13" max="16384" width="10.81640625" style="17" hidden="1"/>
  </cols>
  <sheetData>
    <row r="1" spans="2:10" ht="4.5" customHeight="1" thickBot="1"/>
    <row r="2" spans="2:10" ht="9" customHeight="1">
      <c r="B2" s="48"/>
      <c r="C2" s="49"/>
      <c r="D2" s="232" t="s">
        <v>954</v>
      </c>
      <c r="E2" s="232"/>
      <c r="F2" s="232"/>
      <c r="G2" s="232"/>
      <c r="H2" s="232"/>
      <c r="I2" s="232"/>
      <c r="J2" s="233"/>
    </row>
    <row r="3" spans="2:10" ht="9" customHeight="1">
      <c r="B3" s="51"/>
      <c r="D3" s="234"/>
      <c r="E3" s="234"/>
      <c r="F3" s="234"/>
      <c r="G3" s="234"/>
      <c r="H3" s="234"/>
      <c r="I3" s="234"/>
      <c r="J3" s="235"/>
    </row>
    <row r="4" spans="2:10" ht="9" customHeight="1">
      <c r="B4" s="51"/>
      <c r="D4" s="234"/>
      <c r="E4" s="234"/>
      <c r="F4" s="234"/>
      <c r="G4" s="234"/>
      <c r="H4" s="234"/>
      <c r="I4" s="234"/>
      <c r="J4" s="235"/>
    </row>
    <row r="5" spans="2:10" ht="9" customHeight="1">
      <c r="B5" s="51"/>
      <c r="D5" s="234"/>
      <c r="E5" s="234"/>
      <c r="F5" s="234"/>
      <c r="G5" s="234"/>
      <c r="H5" s="234"/>
      <c r="I5" s="234"/>
      <c r="J5" s="235"/>
    </row>
    <row r="6" spans="2:10" ht="9" customHeight="1">
      <c r="B6" s="51"/>
      <c r="D6" s="234"/>
      <c r="E6" s="234"/>
      <c r="F6" s="234"/>
      <c r="G6" s="234"/>
      <c r="H6" s="234"/>
      <c r="I6" s="234"/>
      <c r="J6" s="235"/>
    </row>
    <row r="7" spans="2:10" ht="9" customHeight="1">
      <c r="B7" s="51"/>
      <c r="D7" s="234"/>
      <c r="E7" s="234"/>
      <c r="F7" s="234"/>
      <c r="G7" s="234"/>
      <c r="H7" s="234"/>
      <c r="I7" s="234"/>
      <c r="J7" s="235"/>
    </row>
    <row r="8" spans="2:10" ht="9" customHeight="1">
      <c r="B8" s="51"/>
      <c r="D8" s="234"/>
      <c r="E8" s="234"/>
      <c r="F8" s="234"/>
      <c r="G8" s="234"/>
      <c r="H8" s="234"/>
      <c r="I8" s="234"/>
      <c r="J8" s="235"/>
    </row>
    <row r="9" spans="2:10" ht="31">
      <c r="B9" s="51"/>
      <c r="C9" s="85" t="s">
        <v>27</v>
      </c>
      <c r="D9" s="85" t="s">
        <v>26</v>
      </c>
      <c r="E9" s="85" t="s">
        <v>38</v>
      </c>
      <c r="F9" s="85" t="s">
        <v>23</v>
      </c>
      <c r="G9" s="86" t="s">
        <v>63</v>
      </c>
      <c r="H9" s="85" t="s">
        <v>24</v>
      </c>
      <c r="I9" s="85" t="s">
        <v>25</v>
      </c>
      <c r="J9" s="52"/>
    </row>
    <row r="10" spans="2:10" ht="66" customHeight="1">
      <c r="B10" s="51"/>
      <c r="C10" s="229" t="s">
        <v>100</v>
      </c>
      <c r="D10" s="255" t="s">
        <v>955</v>
      </c>
      <c r="E10" s="256" t="s">
        <v>5</v>
      </c>
      <c r="F10" s="257" t="s">
        <v>1015</v>
      </c>
      <c r="G10" s="258" t="s">
        <v>1016</v>
      </c>
      <c r="H10" s="257" t="s">
        <v>1017</v>
      </c>
      <c r="I10" s="257" t="s">
        <v>64</v>
      </c>
      <c r="J10" s="52"/>
    </row>
    <row r="11" spans="2:10" ht="63" customHeight="1">
      <c r="B11" s="51"/>
      <c r="C11" s="229"/>
      <c r="D11" s="259" t="s">
        <v>956</v>
      </c>
      <c r="E11" s="260" t="s">
        <v>5</v>
      </c>
      <c r="F11" s="261" t="s">
        <v>1018</v>
      </c>
      <c r="G11" s="262">
        <v>2022</v>
      </c>
      <c r="H11" s="261" t="s">
        <v>75</v>
      </c>
      <c r="I11" s="261" t="s">
        <v>40</v>
      </c>
      <c r="J11" s="52"/>
    </row>
    <row r="12" spans="2:10" ht="69.75" customHeight="1">
      <c r="B12" s="51"/>
      <c r="C12" s="229"/>
      <c r="D12" s="255" t="s">
        <v>963</v>
      </c>
      <c r="E12" s="256" t="s">
        <v>5</v>
      </c>
      <c r="F12" s="257" t="s">
        <v>1019</v>
      </c>
      <c r="G12" s="263">
        <v>2022</v>
      </c>
      <c r="H12" s="257" t="s">
        <v>1020</v>
      </c>
      <c r="I12" s="257" t="s">
        <v>41</v>
      </c>
      <c r="J12" s="52"/>
    </row>
    <row r="13" spans="2:10" ht="78.75" customHeight="1">
      <c r="B13" s="51"/>
      <c r="C13" s="229"/>
      <c r="D13" s="259" t="s">
        <v>957</v>
      </c>
      <c r="E13" s="264" t="s">
        <v>89</v>
      </c>
      <c r="F13" s="261" t="s">
        <v>1021</v>
      </c>
      <c r="G13" s="262">
        <v>2022</v>
      </c>
      <c r="H13" s="261" t="s">
        <v>1022</v>
      </c>
      <c r="I13" s="261" t="s">
        <v>1023</v>
      </c>
      <c r="J13" s="52"/>
    </row>
    <row r="14" spans="2:10" ht="63" customHeight="1">
      <c r="B14" s="51"/>
      <c r="C14" s="229"/>
      <c r="D14" s="255" t="s">
        <v>1024</v>
      </c>
      <c r="E14" s="256" t="s">
        <v>5</v>
      </c>
      <c r="F14" s="257" t="s">
        <v>1025</v>
      </c>
      <c r="G14" s="263">
        <v>2022</v>
      </c>
      <c r="H14" s="257" t="s">
        <v>1026</v>
      </c>
      <c r="I14" s="257" t="s">
        <v>76</v>
      </c>
      <c r="J14" s="52"/>
    </row>
    <row r="15" spans="2:10" ht="158.25" customHeight="1">
      <c r="B15" s="51"/>
      <c r="C15" s="229"/>
      <c r="D15" s="259" t="s">
        <v>1027</v>
      </c>
      <c r="E15" s="260" t="s">
        <v>37</v>
      </c>
      <c r="F15" s="261" t="s">
        <v>1028</v>
      </c>
      <c r="G15" s="265" t="s">
        <v>1029</v>
      </c>
      <c r="H15" s="261" t="s">
        <v>1030</v>
      </c>
      <c r="I15" s="261" t="s">
        <v>77</v>
      </c>
      <c r="J15" s="52"/>
    </row>
    <row r="16" spans="2:10" ht="75.75" customHeight="1">
      <c r="B16" s="51"/>
      <c r="C16" s="230" t="s">
        <v>22</v>
      </c>
      <c r="D16" s="237" t="s">
        <v>958</v>
      </c>
      <c r="E16" s="238"/>
      <c r="F16" s="239" t="s">
        <v>999</v>
      </c>
      <c r="G16" s="240" t="s">
        <v>1000</v>
      </c>
      <c r="H16" s="241" t="s">
        <v>1001</v>
      </c>
      <c r="I16" s="241" t="s">
        <v>1002</v>
      </c>
      <c r="J16" s="52"/>
    </row>
    <row r="17" spans="2:10" ht="63" customHeight="1">
      <c r="B17" s="51"/>
      <c r="C17" s="230"/>
      <c r="D17" s="237"/>
      <c r="E17" s="238" t="s">
        <v>37</v>
      </c>
      <c r="F17" s="239"/>
      <c r="G17" s="240"/>
      <c r="H17" s="241" t="s">
        <v>1003</v>
      </c>
      <c r="I17" s="241" t="s">
        <v>1004</v>
      </c>
      <c r="J17" s="52"/>
    </row>
    <row r="18" spans="2:10" ht="89" customHeight="1">
      <c r="B18" s="51"/>
      <c r="C18" s="230"/>
      <c r="D18" s="237"/>
      <c r="E18" s="242"/>
      <c r="F18" s="239"/>
      <c r="G18" s="240"/>
      <c r="H18" s="241" t="s">
        <v>1005</v>
      </c>
      <c r="I18" s="241" t="s">
        <v>1006</v>
      </c>
      <c r="J18" s="52"/>
    </row>
    <row r="19" spans="2:10" ht="174.75" customHeight="1">
      <c r="B19" s="51"/>
      <c r="C19" s="230"/>
      <c r="D19" s="243" t="s">
        <v>948</v>
      </c>
      <c r="E19" s="244" t="s">
        <v>968</v>
      </c>
      <c r="F19" s="245" t="s">
        <v>1007</v>
      </c>
      <c r="G19" s="245" t="s">
        <v>970</v>
      </c>
      <c r="H19" s="246" t="s">
        <v>969</v>
      </c>
      <c r="I19" s="246" t="s">
        <v>971</v>
      </c>
      <c r="J19" s="52"/>
    </row>
    <row r="20" spans="2:10" ht="123" customHeight="1">
      <c r="B20" s="51"/>
      <c r="C20" s="230"/>
      <c r="D20" s="243" t="s">
        <v>951</v>
      </c>
      <c r="E20" s="244" t="s">
        <v>42</v>
      </c>
      <c r="F20" s="246" t="s">
        <v>1008</v>
      </c>
      <c r="G20" s="245" t="s">
        <v>970</v>
      </c>
      <c r="H20" s="246" t="s">
        <v>972</v>
      </c>
      <c r="I20" s="245" t="s">
        <v>973</v>
      </c>
      <c r="J20" s="52"/>
    </row>
    <row r="21" spans="2:10" ht="64" customHeight="1">
      <c r="B21" s="51"/>
      <c r="C21" s="231" t="s">
        <v>101</v>
      </c>
      <c r="D21" s="247" t="s">
        <v>1009</v>
      </c>
      <c r="E21" s="248" t="s">
        <v>945</v>
      </c>
      <c r="F21" s="249" t="s">
        <v>1010</v>
      </c>
      <c r="G21" s="250">
        <v>2021</v>
      </c>
      <c r="H21" s="249" t="s">
        <v>1011</v>
      </c>
      <c r="I21" s="249" t="s">
        <v>43</v>
      </c>
      <c r="J21" s="52"/>
    </row>
    <row r="22" spans="2:10" ht="71.25" customHeight="1">
      <c r="B22" s="51"/>
      <c r="C22" s="231"/>
      <c r="D22" s="247" t="s">
        <v>952</v>
      </c>
      <c r="E22" s="248" t="s">
        <v>37</v>
      </c>
      <c r="F22" s="249" t="s">
        <v>78</v>
      </c>
      <c r="G22" s="250">
        <v>2020</v>
      </c>
      <c r="H22" s="249" t="s">
        <v>962</v>
      </c>
      <c r="I22" s="249" t="s">
        <v>39</v>
      </c>
      <c r="J22" s="52"/>
    </row>
    <row r="23" spans="2:10" ht="78" customHeight="1">
      <c r="B23" s="51"/>
      <c r="C23" s="231"/>
      <c r="D23" s="251" t="s">
        <v>941</v>
      </c>
      <c r="E23" s="252" t="s">
        <v>974</v>
      </c>
      <c r="F23" s="253" t="s">
        <v>959</v>
      </c>
      <c r="G23" s="254">
        <v>2018</v>
      </c>
      <c r="H23" s="253" t="s">
        <v>960</v>
      </c>
      <c r="I23" s="253" t="s">
        <v>961</v>
      </c>
      <c r="J23" s="52"/>
    </row>
    <row r="24" spans="2:10" ht="71.25" customHeight="1">
      <c r="B24" s="51"/>
      <c r="C24" s="231"/>
      <c r="D24" s="251" t="s">
        <v>953</v>
      </c>
      <c r="E24" s="254" t="s">
        <v>87</v>
      </c>
      <c r="F24" s="253" t="s">
        <v>1012</v>
      </c>
      <c r="G24" s="254">
        <v>2022</v>
      </c>
      <c r="H24" s="253" t="s">
        <v>1013</v>
      </c>
      <c r="I24" s="253" t="s">
        <v>1014</v>
      </c>
      <c r="J24" s="52"/>
    </row>
    <row r="25" spans="2:10" ht="4.5" customHeight="1" thickBot="1">
      <c r="B25" s="53"/>
      <c r="C25" s="54"/>
      <c r="D25" s="54"/>
      <c r="E25" s="54"/>
      <c r="F25" s="54"/>
      <c r="G25" s="54"/>
      <c r="H25" s="54"/>
      <c r="I25" s="54"/>
      <c r="J25" s="55"/>
    </row>
    <row r="26" spans="2:10" ht="2.25" customHeight="1"/>
    <row r="27" spans="2:10"/>
    <row r="28" spans="2:10"/>
    <row r="29" spans="2:10"/>
    <row r="30" spans="2:10"/>
    <row r="31" spans="2:10"/>
    <row r="32" spans="2:10"/>
    <row r="33"/>
    <row r="34"/>
    <row r="35"/>
    <row r="36"/>
    <row r="37"/>
    <row r="38"/>
    <row r="39"/>
  </sheetData>
  <sheetProtection formatCells="0" formatColumns="0" formatRows="0" insertColumns="0" insertRows="0" insertHyperlinks="0" deleteColumns="0" deleteRows="0" sort="0" autoFilter="0" pivotTables="0"/>
  <mergeCells count="7">
    <mergeCell ref="C10:C15"/>
    <mergeCell ref="C16:C20"/>
    <mergeCell ref="C21:C24"/>
    <mergeCell ref="D2:J8"/>
    <mergeCell ref="F16:F18"/>
    <mergeCell ref="G16:G18"/>
    <mergeCell ref="D16:D18"/>
  </mergeCells>
  <pageMargins left="0.75" right="0.75" top="1" bottom="1" header="0.5" footer="0.5"/>
  <pageSetup paperSize="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AB139"/>
  <sheetViews>
    <sheetView showGridLines="0" zoomScale="80" zoomScaleNormal="80" zoomScalePageLayoutView="80" workbookViewId="0">
      <selection activeCell="AA22" sqref="AA22"/>
    </sheetView>
  </sheetViews>
  <sheetFormatPr baseColWidth="10" defaultColWidth="0" defaultRowHeight="14.5" zeroHeight="1"/>
  <cols>
    <col min="1" max="1" width="0.81640625" customWidth="1"/>
    <col min="2" max="9" width="8.81640625" customWidth="1"/>
    <col min="10" max="11" width="10.1796875" customWidth="1"/>
    <col min="12" max="27" width="8.81640625" customWidth="1"/>
    <col min="28" max="28" width="4.1796875" customWidth="1"/>
    <col min="29" max="16384" width="8.81640625" hidden="1"/>
  </cols>
  <sheetData>
    <row r="1" spans="1:27" ht="6" customHeight="1" thickBot="1">
      <c r="A1" t="s">
        <v>84</v>
      </c>
    </row>
    <row r="2" spans="1:27" ht="32.25" customHeight="1">
      <c r="B2" s="2"/>
      <c r="C2" s="157" t="s">
        <v>73</v>
      </c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3"/>
    </row>
    <row r="3" spans="1:27" ht="16" customHeight="1">
      <c r="B3" s="5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AA3" s="4"/>
    </row>
    <row r="4" spans="1:27" ht="14.15" customHeight="1">
      <c r="B4" s="5"/>
      <c r="C4" s="168" t="s">
        <v>57</v>
      </c>
      <c r="D4" s="168"/>
      <c r="E4" s="168"/>
      <c r="F4" s="168"/>
      <c r="G4" s="168"/>
      <c r="H4" s="168"/>
      <c r="I4" s="168"/>
      <c r="J4" s="168"/>
      <c r="K4" s="81"/>
      <c r="L4" s="164" t="s">
        <v>93</v>
      </c>
      <c r="M4" s="164"/>
      <c r="N4" s="164"/>
      <c r="O4" s="164"/>
      <c r="P4" s="164"/>
      <c r="AA4" s="4"/>
    </row>
    <row r="5" spans="1:27" ht="14.15" customHeight="1">
      <c r="B5" s="5"/>
      <c r="C5" s="168"/>
      <c r="D5" s="168"/>
      <c r="E5" s="168"/>
      <c r="F5" s="168"/>
      <c r="G5" s="168"/>
      <c r="H5" s="168"/>
      <c r="I5" s="168"/>
      <c r="J5" s="168"/>
      <c r="K5" s="81"/>
      <c r="L5" s="164"/>
      <c r="M5" s="164"/>
      <c r="N5" s="164"/>
      <c r="O5" s="164"/>
      <c r="P5" s="164"/>
      <c r="AA5" s="4"/>
    </row>
    <row r="6" spans="1:27" ht="14.15" customHeight="1">
      <c r="B6" s="5"/>
      <c r="C6" s="11"/>
      <c r="D6" s="11"/>
      <c r="E6" s="11"/>
      <c r="F6" s="11"/>
      <c r="G6" s="11"/>
      <c r="H6" s="11"/>
      <c r="I6" s="11"/>
      <c r="J6" s="11"/>
      <c r="K6" s="11"/>
      <c r="L6" s="165" t="str">
        <f>LOOKUP($C$139,Vulnerabilidade!A3:A900,Vulnerabilidade!I3:I900)</f>
        <v>Zona da Mata</v>
      </c>
      <c r="M6" s="165"/>
      <c r="N6" s="165"/>
      <c r="O6" s="165"/>
      <c r="P6" s="165"/>
      <c r="AA6" s="4"/>
    </row>
    <row r="7" spans="1:27" ht="13" customHeight="1">
      <c r="B7" s="5"/>
      <c r="C7" s="11"/>
      <c r="D7" s="11"/>
      <c r="E7" s="11"/>
      <c r="F7" s="11"/>
      <c r="G7" s="11"/>
      <c r="H7" s="11"/>
      <c r="I7" s="11"/>
      <c r="J7" s="11"/>
      <c r="K7" s="11"/>
      <c r="L7" s="165"/>
      <c r="M7" s="165"/>
      <c r="N7" s="165"/>
      <c r="O7" s="165"/>
      <c r="P7" s="165"/>
      <c r="AA7" s="4"/>
    </row>
    <row r="8" spans="1:27" ht="10" customHeight="1">
      <c r="B8" s="9"/>
      <c r="C8" s="12"/>
      <c r="D8" s="12"/>
      <c r="E8" s="12"/>
      <c r="F8" s="12"/>
      <c r="G8" s="12"/>
      <c r="H8" s="12"/>
      <c r="I8" s="10"/>
      <c r="J8" s="10"/>
      <c r="K8" s="10"/>
      <c r="L8" s="165"/>
      <c r="M8" s="165"/>
      <c r="N8" s="165"/>
      <c r="O8" s="165"/>
      <c r="P8" s="165"/>
      <c r="AA8" s="4"/>
    </row>
    <row r="9" spans="1:27" ht="18.75" customHeight="1">
      <c r="B9" s="9"/>
      <c r="C9" s="170" t="s">
        <v>66</v>
      </c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AA9" s="4"/>
    </row>
    <row r="10" spans="1:27" ht="18.75" customHeight="1">
      <c r="B10" s="9"/>
      <c r="C10" s="170"/>
      <c r="D10" s="170"/>
      <c r="E10" s="170"/>
      <c r="F10" s="170"/>
      <c r="G10" s="170"/>
      <c r="H10" s="170"/>
      <c r="I10" s="170"/>
      <c r="J10" s="170"/>
      <c r="K10" s="170"/>
      <c r="L10" s="170"/>
      <c r="M10" s="170"/>
      <c r="N10" s="170"/>
      <c r="O10" s="170"/>
      <c r="P10" s="170"/>
      <c r="AA10" s="4"/>
    </row>
    <row r="11" spans="1:27" ht="18.75" customHeight="1">
      <c r="B11" s="9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3"/>
      <c r="AA11" s="4"/>
    </row>
    <row r="12" spans="1:27" ht="16" customHeight="1">
      <c r="B12" s="9"/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3"/>
      <c r="AA12" s="4"/>
    </row>
    <row r="13" spans="1:27" ht="19" customHeight="1">
      <c r="B13" s="5"/>
      <c r="D13" s="14"/>
      <c r="E13" s="14"/>
      <c r="F13" s="14"/>
      <c r="G13" s="14"/>
      <c r="H13" s="14"/>
      <c r="L13" s="163" t="s">
        <v>21</v>
      </c>
      <c r="M13" s="163"/>
      <c r="N13" s="163"/>
      <c r="O13" s="163"/>
      <c r="P13" s="163"/>
      <c r="Q13" s="163"/>
      <c r="AA13" s="4"/>
    </row>
    <row r="14" spans="1:27" ht="21" customHeight="1">
      <c r="B14" s="5"/>
      <c r="C14" s="15" t="s">
        <v>91</v>
      </c>
      <c r="D14" s="14"/>
      <c r="E14" s="14"/>
      <c r="F14" s="14"/>
      <c r="G14" s="14"/>
      <c r="H14" s="14"/>
      <c r="L14" s="169"/>
      <c r="M14" s="169"/>
      <c r="N14" s="169"/>
      <c r="O14" s="169"/>
      <c r="P14" s="169"/>
      <c r="AA14" s="4"/>
    </row>
    <row r="15" spans="1:27" ht="15" customHeight="1">
      <c r="B15" s="5"/>
      <c r="C15" s="158" t="str">
        <f>LOOKUP($C$139,Sensibilidade!A5:A857,Sensibilidade!S5:S857)</f>
        <v>SENSIBILIDADE ALTA</v>
      </c>
      <c r="D15" s="158"/>
      <c r="E15" s="158"/>
      <c r="F15" s="158"/>
      <c r="G15" s="158"/>
      <c r="H15" s="158"/>
      <c r="I15" s="158"/>
      <c r="J15" s="158"/>
      <c r="K15" s="82"/>
      <c r="M15" s="162" t="s">
        <v>58</v>
      </c>
      <c r="N15" s="162"/>
      <c r="O15" s="162"/>
      <c r="P15" s="162"/>
      <c r="AA15" s="4"/>
    </row>
    <row r="16" spans="1:27" ht="15" customHeight="1">
      <c r="B16" s="5"/>
      <c r="C16" s="158"/>
      <c r="D16" s="158"/>
      <c r="E16" s="158"/>
      <c r="F16" s="158"/>
      <c r="G16" s="158"/>
      <c r="H16" s="158"/>
      <c r="I16" s="158"/>
      <c r="J16" s="158"/>
      <c r="K16" s="82"/>
      <c r="AA16" s="4"/>
    </row>
    <row r="17" spans="2:27" ht="15" customHeight="1">
      <c r="B17" s="5"/>
      <c r="C17" s="159" t="str">
        <f>LOOKUP($C$139,Exposição!A5:A900,Exposição!Q5:Q900)</f>
        <v>EXPOSIÇÃO ALTA</v>
      </c>
      <c r="D17" s="159"/>
      <c r="E17" s="159"/>
      <c r="F17" s="159"/>
      <c r="G17" s="159"/>
      <c r="H17" s="159"/>
      <c r="I17" s="159"/>
      <c r="J17" s="159"/>
      <c r="K17" s="82"/>
      <c r="AA17" s="4"/>
    </row>
    <row r="18" spans="2:27" ht="15" customHeight="1">
      <c r="B18" s="5"/>
      <c r="C18" s="159"/>
      <c r="D18" s="159"/>
      <c r="E18" s="159"/>
      <c r="F18" s="159"/>
      <c r="G18" s="159"/>
      <c r="H18" s="159"/>
      <c r="I18" s="159"/>
      <c r="J18" s="159"/>
      <c r="K18" s="82"/>
      <c r="M18" s="171" t="s">
        <v>20</v>
      </c>
      <c r="N18" s="171"/>
      <c r="O18" s="171"/>
      <c r="P18" s="171"/>
      <c r="AA18" s="4"/>
    </row>
    <row r="19" spans="2:27" ht="15" customHeight="1">
      <c r="B19" s="5"/>
      <c r="C19" s="160" t="str">
        <f>LOOKUP($C$139,'Capacidade de Adaptação'!A5:A900,'Capacidade de Adaptação'!O5:O900)</f>
        <v>CAPACIDADE DE ADAPTAÇÃO ALTA</v>
      </c>
      <c r="D19" s="160"/>
      <c r="E19" s="160"/>
      <c r="F19" s="160"/>
      <c r="G19" s="160"/>
      <c r="H19" s="160"/>
      <c r="I19" s="160"/>
      <c r="J19" s="160"/>
      <c r="K19" s="82"/>
      <c r="M19" s="171"/>
      <c r="N19" s="171"/>
      <c r="O19" s="171"/>
      <c r="P19" s="171"/>
      <c r="AA19" s="4"/>
    </row>
    <row r="20" spans="2:27" ht="15" customHeight="1">
      <c r="B20" s="5"/>
      <c r="C20" s="160"/>
      <c r="D20" s="160"/>
      <c r="E20" s="160"/>
      <c r="F20" s="160"/>
      <c r="G20" s="160"/>
      <c r="H20" s="160"/>
      <c r="I20" s="160"/>
      <c r="J20" s="160"/>
      <c r="K20" s="82"/>
      <c r="AA20" s="4"/>
    </row>
    <row r="21" spans="2:27" ht="15" customHeight="1">
      <c r="B21" s="5"/>
      <c r="C21" s="161" t="str">
        <f>LOOKUP($C$139,Vulnerabilidade!A3:A900,Vulnerabilidade!J3:J900)</f>
        <v>VULNERABILIDADE ALTA</v>
      </c>
      <c r="D21" s="161"/>
      <c r="E21" s="161"/>
      <c r="F21" s="161"/>
      <c r="G21" s="161"/>
      <c r="H21" s="161"/>
      <c r="I21" s="161"/>
      <c r="J21" s="161"/>
      <c r="K21" s="83"/>
      <c r="M21" s="172" t="s">
        <v>74</v>
      </c>
      <c r="N21" s="172"/>
      <c r="O21" s="172"/>
      <c r="P21" s="172"/>
      <c r="AA21" s="4"/>
    </row>
    <row r="22" spans="2:27" ht="15" customHeight="1">
      <c r="B22" s="5"/>
      <c r="C22" s="161"/>
      <c r="D22" s="161"/>
      <c r="E22" s="161"/>
      <c r="F22" s="161"/>
      <c r="G22" s="161"/>
      <c r="H22" s="161"/>
      <c r="I22" s="161"/>
      <c r="J22" s="161"/>
      <c r="K22" s="83"/>
      <c r="M22" s="172"/>
      <c r="N22" s="172"/>
      <c r="O22" s="172"/>
      <c r="P22" s="172"/>
      <c r="AA22" s="4"/>
    </row>
    <row r="23" spans="2:27">
      <c r="B23" s="5"/>
      <c r="AA23" s="4"/>
    </row>
    <row r="24" spans="2:27" ht="27" customHeight="1">
      <c r="B24" s="5"/>
      <c r="AA24" s="4"/>
    </row>
    <row r="25" spans="2:27" ht="18.5">
      <c r="B25" s="5"/>
      <c r="C25" s="173" t="s">
        <v>92</v>
      </c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AA25" s="4"/>
    </row>
    <row r="26" spans="2:27">
      <c r="B26" s="5"/>
      <c r="R26" s="166" t="s">
        <v>1031</v>
      </c>
      <c r="S26" s="166"/>
      <c r="T26" s="166"/>
      <c r="U26" s="166"/>
      <c r="V26" s="166"/>
      <c r="W26" s="166"/>
      <c r="X26" s="166"/>
      <c r="Y26" s="166"/>
      <c r="Z26" s="166"/>
      <c r="AA26" s="167"/>
    </row>
    <row r="27" spans="2:27">
      <c r="B27" s="5"/>
      <c r="R27" s="166"/>
      <c r="S27" s="166"/>
      <c r="T27" s="166"/>
      <c r="U27" s="166"/>
      <c r="V27" s="166"/>
      <c r="W27" s="166"/>
      <c r="X27" s="166"/>
      <c r="Y27" s="166"/>
      <c r="Z27" s="166"/>
      <c r="AA27" s="167"/>
    </row>
    <row r="28" spans="2:27">
      <c r="B28" s="5"/>
      <c r="R28" s="166"/>
      <c r="S28" s="166"/>
      <c r="T28" s="166"/>
      <c r="U28" s="166"/>
      <c r="V28" s="166"/>
      <c r="W28" s="166"/>
      <c r="X28" s="166"/>
      <c r="Y28" s="166"/>
      <c r="Z28" s="166"/>
      <c r="AA28" s="167"/>
    </row>
    <row r="29" spans="2:27" ht="15" thickBot="1">
      <c r="B29" s="6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8"/>
    </row>
    <row r="30" spans="2:27" ht="3.75" customHeight="1"/>
    <row r="139" spans="3:3" hidden="1">
      <c r="C139" s="1">
        <v>3</v>
      </c>
    </row>
  </sheetData>
  <sheetProtection formatCells="0" formatColumns="0" formatRows="0" insertColumns="0" insertRows="0" insertHyperlinks="0" deleteColumns="0" deleteRows="0" sort="0" autoFilter="0" pivotTables="0"/>
  <mergeCells count="16">
    <mergeCell ref="R26:AA28"/>
    <mergeCell ref="C4:J5"/>
    <mergeCell ref="L14:P14"/>
    <mergeCell ref="C9:P12"/>
    <mergeCell ref="M18:P19"/>
    <mergeCell ref="M21:P22"/>
    <mergeCell ref="C25:O25"/>
    <mergeCell ref="C2:Z2"/>
    <mergeCell ref="C15:J16"/>
    <mergeCell ref="C17:J18"/>
    <mergeCell ref="C19:J20"/>
    <mergeCell ref="C21:J22"/>
    <mergeCell ref="M15:P15"/>
    <mergeCell ref="L13:Q13"/>
    <mergeCell ref="L4:P5"/>
    <mergeCell ref="L6:P8"/>
  </mergeCells>
  <hyperlinks>
    <hyperlink ref="M18" location="Metodologia!A1" display="Metodologia"/>
    <hyperlink ref="N18" location="Metodologia!A1" display="Metodologia!A1"/>
    <hyperlink ref="O18" location="Metodologia!A1" display="Metodologia!A1"/>
    <hyperlink ref="P18" location="Metodologia!A1" display="Metodologia!A1"/>
    <hyperlink ref="M19" location="Metodologia!A1" display="Metodologia!A1"/>
    <hyperlink ref="N19" location="Metodologia!A1" display="Metodologia!A1"/>
    <hyperlink ref="O19" location="Metodologia!A1" display="Metodologia!A1"/>
    <hyperlink ref="P19" location="Metodologia!A1" display="Metodologia!A1"/>
    <hyperlink ref="M21" location="Metadados!A1" display="Metadados"/>
    <hyperlink ref="N21" location="Metadados!A1" display="Metadados!A1"/>
    <hyperlink ref="O21" location="Metadados!A1" display="Metadados!A1"/>
    <hyperlink ref="P21" location="Metadados!A1" display="Metadados!A1"/>
    <hyperlink ref="M22" location="Metadados!A1" display="Metadados!A1"/>
    <hyperlink ref="N22" location="Metadados!A1" display="Metadados!A1"/>
    <hyperlink ref="O22" location="Metadados!A1" display="Metadados!A1"/>
    <hyperlink ref="P22" location="Metadados!A1" display="Metadados!A1"/>
    <hyperlink ref="R26" r:id="rId1" display="Para maiores detalhes, acesse o relatório na página http://clima-gerais.meioambiente.mg.gov.br/mudancas-por-municipio"/>
    <hyperlink ref="S26" r:id="rId2" display="http://clima-gerais.meioambiente.mg.gov.br/mudancas-por-municipio"/>
    <hyperlink ref="T26" r:id="rId3" display="http://clima-gerais.meioambiente.mg.gov.br/mudancas-por-municipio"/>
    <hyperlink ref="U26" r:id="rId4" display="http://clima-gerais.meioambiente.mg.gov.br/mudancas-por-municipio"/>
    <hyperlink ref="V26" r:id="rId5" display="http://clima-gerais.meioambiente.mg.gov.br/mudancas-por-municipio"/>
    <hyperlink ref="W26" r:id="rId6" display="http://clima-gerais.meioambiente.mg.gov.br/mudancas-por-municipio"/>
    <hyperlink ref="X26" r:id="rId7" display="http://clima-gerais.meioambiente.mg.gov.br/mudancas-por-municipio"/>
    <hyperlink ref="Y26" r:id="rId8" display="http://clima-gerais.meioambiente.mg.gov.br/mudancas-por-municipio"/>
    <hyperlink ref="Z26" r:id="rId9" display="http://clima-gerais.meioambiente.mg.gov.br/mudancas-por-municipio"/>
    <hyperlink ref="AA26" r:id="rId10" display="http://clima-gerais.meioambiente.mg.gov.br/mudancas-por-municipio"/>
    <hyperlink ref="R27" r:id="rId11" display="http://clima-gerais.meioambiente.mg.gov.br/mudancas-por-municipio"/>
    <hyperlink ref="S27" r:id="rId12" display="http://clima-gerais.meioambiente.mg.gov.br/mudancas-por-municipio"/>
    <hyperlink ref="T27" r:id="rId13" display="http://clima-gerais.meioambiente.mg.gov.br/mudancas-por-municipio"/>
    <hyperlink ref="U27" r:id="rId14" display="http://clima-gerais.meioambiente.mg.gov.br/mudancas-por-municipio"/>
    <hyperlink ref="V27" r:id="rId15" display="http://clima-gerais.meioambiente.mg.gov.br/mudancas-por-municipio"/>
    <hyperlink ref="W27" r:id="rId16" display="http://clima-gerais.meioambiente.mg.gov.br/mudancas-por-municipio"/>
    <hyperlink ref="X27" r:id="rId17" display="http://clima-gerais.meioambiente.mg.gov.br/mudancas-por-municipio"/>
    <hyperlink ref="Y27" r:id="rId18" display="http://clima-gerais.meioambiente.mg.gov.br/mudancas-por-municipio"/>
    <hyperlink ref="Z27" r:id="rId19" display="http://clima-gerais.meioambiente.mg.gov.br/mudancas-por-municipio"/>
    <hyperlink ref="AA27" r:id="rId20" display="http://clima-gerais.meioambiente.mg.gov.br/mudancas-por-municipio"/>
    <hyperlink ref="R28" r:id="rId21" display="http://clima-gerais.meioambiente.mg.gov.br/mudancas-por-municipio"/>
    <hyperlink ref="S28" r:id="rId22" display="http://clima-gerais.meioambiente.mg.gov.br/mudancas-por-municipio"/>
    <hyperlink ref="T28" r:id="rId23" display="http://clima-gerais.meioambiente.mg.gov.br/mudancas-por-municipio"/>
    <hyperlink ref="U28" r:id="rId24" display="http://clima-gerais.meioambiente.mg.gov.br/mudancas-por-municipio"/>
    <hyperlink ref="V28" r:id="rId25" display="http://clima-gerais.meioambiente.mg.gov.br/mudancas-por-municipio"/>
    <hyperlink ref="W28" r:id="rId26" display="http://clima-gerais.meioambiente.mg.gov.br/mudancas-por-municipio"/>
    <hyperlink ref="X28" r:id="rId27" display="http://clima-gerais.meioambiente.mg.gov.br/mudancas-por-municipio"/>
    <hyperlink ref="Y28" r:id="rId28" display="http://clima-gerais.meioambiente.mg.gov.br/mudancas-por-municipio"/>
    <hyperlink ref="Z28" r:id="rId29" display="http://clima-gerais.meioambiente.mg.gov.br/mudancas-por-municipio"/>
    <hyperlink ref="AA28" r:id="rId30" display="http://clima-gerais.meioambiente.mg.gov.br/mudancas-por-municipio"/>
    <hyperlink ref="M15" location="Global!A1" display="Resultados globais"/>
  </hyperlinks>
  <pageMargins left="0.511811024" right="0.511811024" top="0.78740157499999996" bottom="0.78740157499999996" header="0.31496062000000002" footer="0.31496062000000002"/>
  <drawing r:id="rId31"/>
  <legacyDrawing r:id="rId3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33" name="Drop Down 1">
              <controlPr locked="0" defaultSize="0" autoLine="0" autoPict="0" altText="">
                <anchor moveWithCells="1">
                  <from>
                    <xdr:col>2</xdr:col>
                    <xdr:colOff>31750</xdr:colOff>
                    <xdr:row>5</xdr:row>
                    <xdr:rowOff>38100</xdr:rowOff>
                  </from>
                  <to>
                    <xdr:col>9</xdr:col>
                    <xdr:colOff>571500</xdr:colOff>
                    <xdr:row>7</xdr:row>
                    <xdr:rowOff>69850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7" tint="-0.499984740745262"/>
  </sheetPr>
  <dimension ref="A1:FB865"/>
  <sheetViews>
    <sheetView showGridLines="0" zoomScale="80" zoomScaleNormal="80" zoomScalePageLayoutView="80" workbookViewId="0">
      <pane xSplit="3" ySplit="4" topLeftCell="G850" activePane="bottomRight" state="frozen"/>
      <selection activeCell="D2" sqref="C2:R11"/>
      <selection pane="topRight" activeCell="D2" sqref="C2:R11"/>
      <selection pane="bottomLeft" activeCell="D2" sqref="C2:R11"/>
      <selection pane="bottomRight" activeCell="J859" sqref="J859"/>
    </sheetView>
  </sheetViews>
  <sheetFormatPr baseColWidth="10" defaultColWidth="0" defaultRowHeight="14.5" zeroHeight="1"/>
  <cols>
    <col min="1" max="1" width="4.7265625" style="146" customWidth="1"/>
    <col min="2" max="2" width="8.453125" style="17" customWidth="1"/>
    <col min="3" max="3" width="30.453125" style="17" bestFit="1" customWidth="1"/>
    <col min="4" max="4" width="13" style="17" customWidth="1"/>
    <col min="5" max="5" width="13" style="28" customWidth="1"/>
    <col min="6" max="6" width="13" style="17" customWidth="1"/>
    <col min="7" max="7" width="13" style="28" customWidth="1"/>
    <col min="8" max="8" width="13" style="17" customWidth="1"/>
    <col min="9" max="9" width="13" style="28" customWidth="1"/>
    <col min="10" max="10" width="13" style="17" customWidth="1"/>
    <col min="11" max="11" width="13.26953125" style="28" customWidth="1"/>
    <col min="12" max="15" width="13" style="28" customWidth="1"/>
    <col min="16" max="16" width="0.7265625" style="17" customWidth="1"/>
    <col min="17" max="17" width="26" style="17" customWidth="1"/>
    <col min="18" max="18" width="0.7265625" style="17" customWidth="1"/>
    <col min="19" max="19" width="35.81640625" style="28" customWidth="1"/>
    <col min="20" max="20" width="3.1796875" style="17" customWidth="1"/>
    <col min="21" max="23" width="8.81640625" style="17" hidden="1" customWidth="1"/>
    <col min="24" max="24" width="3.26953125" style="17" hidden="1" customWidth="1"/>
    <col min="25" max="158" width="0" style="17" hidden="1" customWidth="1"/>
    <col min="159" max="16384" width="8.81640625" style="17" hidden="1"/>
  </cols>
  <sheetData>
    <row r="1" spans="1:142" ht="21">
      <c r="A1" s="180" t="s">
        <v>0</v>
      </c>
      <c r="B1" s="180"/>
      <c r="C1" s="180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6"/>
      <c r="Q1" s="174" t="s">
        <v>33</v>
      </c>
      <c r="R1" s="29"/>
      <c r="S1" s="174" t="s">
        <v>47</v>
      </c>
    </row>
    <row r="2" spans="1:142" ht="11.25" customHeight="1">
      <c r="A2" s="180"/>
      <c r="B2" s="180"/>
      <c r="C2" s="180"/>
      <c r="D2" s="177">
        <v>1</v>
      </c>
      <c r="E2" s="177"/>
      <c r="F2" s="177">
        <v>2</v>
      </c>
      <c r="G2" s="177"/>
      <c r="H2" s="177">
        <v>3</v>
      </c>
      <c r="I2" s="177"/>
      <c r="J2" s="177">
        <v>4</v>
      </c>
      <c r="K2" s="177"/>
      <c r="L2" s="177">
        <v>5</v>
      </c>
      <c r="M2" s="177"/>
      <c r="N2" s="177">
        <v>6</v>
      </c>
      <c r="O2" s="177"/>
      <c r="P2" s="18"/>
      <c r="Q2" s="174"/>
      <c r="R2" s="29"/>
      <c r="S2" s="174"/>
    </row>
    <row r="3" spans="1:142" ht="66" customHeight="1">
      <c r="A3" s="180"/>
      <c r="B3" s="180"/>
      <c r="C3" s="180"/>
      <c r="D3" s="175" t="s">
        <v>955</v>
      </c>
      <c r="E3" s="175"/>
      <c r="F3" s="175" t="s">
        <v>956</v>
      </c>
      <c r="G3" s="175"/>
      <c r="H3" s="175" t="s">
        <v>963</v>
      </c>
      <c r="I3" s="175"/>
      <c r="J3" s="175" t="s">
        <v>957</v>
      </c>
      <c r="K3" s="175"/>
      <c r="L3" s="175" t="s">
        <v>965</v>
      </c>
      <c r="M3" s="175"/>
      <c r="N3" s="175" t="s">
        <v>964</v>
      </c>
      <c r="O3" s="175"/>
      <c r="P3" s="19"/>
      <c r="Q3" s="174"/>
      <c r="R3" s="29"/>
      <c r="S3" s="174"/>
    </row>
    <row r="4" spans="1:142" s="23" customFormat="1" ht="24.75" customHeight="1">
      <c r="A4" s="180"/>
      <c r="B4" s="180"/>
      <c r="C4" s="180"/>
      <c r="D4" s="20" t="s">
        <v>5</v>
      </c>
      <c r="E4" s="123" t="s">
        <v>32</v>
      </c>
      <c r="F4" s="124" t="s">
        <v>88</v>
      </c>
      <c r="G4" s="123" t="s">
        <v>32</v>
      </c>
      <c r="H4" s="125" t="s">
        <v>950</v>
      </c>
      <c r="I4" s="123" t="s">
        <v>32</v>
      </c>
      <c r="J4" s="20" t="s">
        <v>89</v>
      </c>
      <c r="K4" s="123" t="s">
        <v>32</v>
      </c>
      <c r="L4" s="20" t="s">
        <v>5</v>
      </c>
      <c r="M4" s="123" t="s">
        <v>32</v>
      </c>
      <c r="N4" s="21" t="s">
        <v>16</v>
      </c>
      <c r="O4" s="123" t="s">
        <v>32</v>
      </c>
      <c r="P4" s="22"/>
      <c r="Q4" s="174"/>
      <c r="R4" s="29"/>
      <c r="S4" s="174"/>
      <c r="T4" s="17"/>
      <c r="U4" s="176" t="s">
        <v>17</v>
      </c>
      <c r="V4" s="176"/>
      <c r="W4" s="176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</row>
    <row r="5" spans="1:142" ht="15" customHeight="1">
      <c r="A5" s="146">
        <v>1</v>
      </c>
      <c r="B5" s="17">
        <v>3100104</v>
      </c>
      <c r="C5" s="17" t="s">
        <v>102</v>
      </c>
      <c r="D5" s="121">
        <v>32.905502066318668</v>
      </c>
      <c r="E5" s="111">
        <f>IF(((D5-$E$860)/($D$860-$E$860))&gt;1,1,IF(((D5-$E$860)/($D$860-$E$860))&lt;0,0,(D5-$E$860)/($D$860-$E$860)))</f>
        <v>0.6881888618291393</v>
      </c>
      <c r="F5" s="147">
        <v>46.827440880355887</v>
      </c>
      <c r="G5" s="111">
        <f>IF(((F5-$G$860)/($F$860-$G$860))&gt;1,1,IF(((F5-$G$860)/($F$860-$G$860))&lt;0,0,(F5-$G$860)/($F$860-$G$860)))</f>
        <v>0.49565852923031406</v>
      </c>
      <c r="H5" s="149">
        <v>70.392219387755105</v>
      </c>
      <c r="I5" s="111">
        <f>IF((1-(H5-$I$860)/($H$860-$I$860))&gt;1,1,IF((1-(H5-$I$860)/($H$860-$I$860))&lt;0,0,1-(H5-$I$860)/($H$860-$I$860)))</f>
        <v>0.47215105290525272</v>
      </c>
      <c r="J5" s="150">
        <v>7.12</v>
      </c>
      <c r="K5" s="111">
        <f>IF(((J5-$K$860)/($J$860-$K$860))&gt;1,1,IF(((J5-$K$860)/($J$860-$K$860))&lt;0,0,(J5-$K$860)/($J$860-$K$860)))</f>
        <v>7.8027397260273967E-2</v>
      </c>
      <c r="L5" s="112">
        <v>17.7</v>
      </c>
      <c r="M5" s="111">
        <f>IF((1-(L5-$M$860)/($L$860-$M$860))&gt;1,1,IF((1-(L5-$M$860)/($L$860-$M$860))&lt;0,0,1-(L5-$M$860)/($L$860-$M$860)))</f>
        <v>0.76726603333223764</v>
      </c>
      <c r="N5" s="148">
        <v>1.9242999999999999</v>
      </c>
      <c r="O5" s="111">
        <f>IF(((N5-$O$860)/($N$860-$O$860))&gt;1,1,IF(((N5-$O$860)/($N$860-$O$860))&lt;0,0,(N5-$O$860)/($N$860-$O$860)))</f>
        <v>1</v>
      </c>
      <c r="P5" s="24"/>
      <c r="Q5" s="24">
        <f t="shared" ref="Q5:Q68" si="0">(E5+G5+I5+K5+M5+O5)/N$2</f>
        <v>0.58354864575953636</v>
      </c>
      <c r="R5" s="24"/>
      <c r="S5" s="30" t="str">
        <f>IF(AND(Q5&gt;$V$5,Q5&lt;$W$5)," SENSIBILIDADE RELATIVAMENTE BAIXA",IF(AND(Q5&gt;$V$6,Q5&lt;$W$6),"SENSIBILIDADE MODERADA",IF(AND(Q5&gt;$V$7,Q5&lt;$W$7),"SENSIBILIDADE ALTA",IF(AND(Q5&gt;$V$8,Q5&lt;$W$8),"SENSIBILIDADE MUITO ALTA","SENSIBILIDADE EXTREMA"))))</f>
        <v>SENSIBILIDADE ALTA</v>
      </c>
      <c r="U5" s="25"/>
      <c r="V5" s="26">
        <v>0</v>
      </c>
      <c r="W5" s="26">
        <v>0.2</v>
      </c>
    </row>
    <row r="6" spans="1:142" ht="15" customHeight="1">
      <c r="A6" s="146">
        <v>2</v>
      </c>
      <c r="B6" s="17">
        <v>3100203</v>
      </c>
      <c r="C6" s="17" t="s">
        <v>103</v>
      </c>
      <c r="D6" s="121">
        <v>21.904101449609001</v>
      </c>
      <c r="E6" s="111">
        <f t="shared" ref="E6:E69" si="1">IF(((D6-$E$860)/($D$860-$E$860))&gt;1,1,IF(((D6-$E$860)/($D$860-$E$860))&lt;0,0,(D6-$E$860)/($D$860-$E$860)))</f>
        <v>0.45810450226881627</v>
      </c>
      <c r="F6" s="147">
        <v>45.027322404371581</v>
      </c>
      <c r="G6" s="111">
        <f t="shared" ref="G6:G69" si="2">IF(((F6-$G$860)/($F$860-$G$860))&gt;1,1,IF(((F6-$G$860)/($F$860-$G$860))&lt;0,0,(F6-$G$860)/($F$860-$G$860)))</f>
        <v>0.40955380974640199</v>
      </c>
      <c r="H6" s="149">
        <v>84.983461962513786</v>
      </c>
      <c r="I6" s="111">
        <f t="shared" ref="I6:I69" si="3">IF((1-(H6-$I$860)/($H$860-$I$860))&gt;1,1,IF((1-(H6-$I$860)/($H$860-$I$860))&lt;0,0,1-(H6-$I$860)/($H$860-$I$860)))</f>
        <v>0.36273594855310609</v>
      </c>
      <c r="J6" s="150">
        <v>12.48</v>
      </c>
      <c r="K6" s="111">
        <f t="shared" ref="K6:K69" si="4">IF(((J6-$K$860)/($J$860-$K$860))&gt;1,1,IF(((J6-$K$860)/($J$860-$K$860))&lt;0,0,(J6-$K$860)/($J$860-$K$860)))</f>
        <v>0.13676712328767124</v>
      </c>
      <c r="L6" s="112">
        <v>20.100000000000001</v>
      </c>
      <c r="M6" s="111">
        <f t="shared" ref="M6:M69" si="5">IF((1-(L6-$M$860)/($L$860-$M$860))&gt;1,1,IF((1-(L6-$M$860)/($L$860-$M$860))&lt;0,0,1-(L6-$M$860)/($L$860-$M$860)))</f>
        <v>0.73570888530949019</v>
      </c>
      <c r="N6" s="148">
        <v>0.82925000000000004</v>
      </c>
      <c r="O6" s="111">
        <f t="shared" ref="O6:O69" si="6">IF(((N6-$O$860)/($N$860-$O$860))&gt;1,1,IF(((N6-$O$860)/($N$860-$O$860))&lt;0,0,(N6-$O$860)/($N$860-$O$860)))</f>
        <v>0.44235808733804982</v>
      </c>
      <c r="P6" s="24"/>
      <c r="Q6" s="24">
        <f t="shared" si="0"/>
        <v>0.42420472608392257</v>
      </c>
      <c r="R6" s="24"/>
      <c r="S6" s="30" t="str">
        <f t="shared" ref="S6:S69" si="7">IF(AND(Q6&gt;$V$5,Q6&lt;$W$5)," SENSIBILIDADE RELATIVAMENTE BAIXA",IF(AND(Q6&gt;$V$6,Q6&lt;$W$6),"SENSIBILIDADE MODERADA",IF(AND(Q6&gt;$V$7,Q6&lt;$W$7),"SENSIBILIDADE ALTA",IF(AND(Q6&gt;$V$8,Q6&lt;$W$8),"SENSIBILIDADE MUITO ALTA","SENSIBILIDADE EXTREMA"))))</f>
        <v>SENSIBILIDADE ALTA</v>
      </c>
      <c r="U6" s="27"/>
      <c r="V6" s="26">
        <f>W5+0.000001</f>
        <v>0.20000100000000001</v>
      </c>
      <c r="W6" s="26">
        <v>0.4</v>
      </c>
    </row>
    <row r="7" spans="1:142" ht="15" customHeight="1">
      <c r="A7" s="146">
        <v>3</v>
      </c>
      <c r="B7" s="17">
        <v>3100302</v>
      </c>
      <c r="C7" s="17" t="s">
        <v>104</v>
      </c>
      <c r="D7" s="121">
        <v>19.754781072041016</v>
      </c>
      <c r="E7" s="111">
        <f t="shared" si="1"/>
        <v>0.41315340742262335</v>
      </c>
      <c r="F7" s="147">
        <v>45.954935622317599</v>
      </c>
      <c r="G7" s="111">
        <f t="shared" si="2"/>
        <v>0.45392415369120087</v>
      </c>
      <c r="H7" s="149">
        <v>51.475551087815028</v>
      </c>
      <c r="I7" s="111">
        <f t="shared" si="3"/>
        <v>0.61400115411687739</v>
      </c>
      <c r="J7" s="150">
        <v>29.6</v>
      </c>
      <c r="K7" s="111">
        <f t="shared" si="4"/>
        <v>0.32438356164383564</v>
      </c>
      <c r="L7" s="112">
        <v>20.010000000000002</v>
      </c>
      <c r="M7" s="111">
        <f t="shared" si="5"/>
        <v>0.7368922783603431</v>
      </c>
      <c r="N7" s="148">
        <v>0.13819999999999999</v>
      </c>
      <c r="O7" s="111">
        <f t="shared" si="6"/>
        <v>7.3721902526522137E-2</v>
      </c>
      <c r="P7" s="24"/>
      <c r="Q7" s="24">
        <f t="shared" si="0"/>
        <v>0.43601274296023368</v>
      </c>
      <c r="R7" s="24"/>
      <c r="S7" s="30" t="str">
        <f t="shared" si="7"/>
        <v>SENSIBILIDADE ALTA</v>
      </c>
      <c r="U7" s="25"/>
      <c r="V7" s="26">
        <f>W6+0.000001</f>
        <v>0.400001</v>
      </c>
      <c r="W7" s="26">
        <v>0.6</v>
      </c>
    </row>
    <row r="8" spans="1:142" ht="15" customHeight="1">
      <c r="A8" s="146">
        <v>4</v>
      </c>
      <c r="B8" s="17">
        <v>3100401</v>
      </c>
      <c r="C8" s="17" t="s">
        <v>105</v>
      </c>
      <c r="D8" s="121">
        <v>5.6025873055206912</v>
      </c>
      <c r="E8" s="111">
        <f t="shared" si="1"/>
        <v>0.11717305432124718</v>
      </c>
      <c r="F8" s="147">
        <v>48.461830611469807</v>
      </c>
      <c r="G8" s="111">
        <f t="shared" si="2"/>
        <v>0.57383597766075689</v>
      </c>
      <c r="H8" s="149">
        <v>42.389357892043996</v>
      </c>
      <c r="I8" s="111">
        <f t="shared" si="3"/>
        <v>0.68213563763227425</v>
      </c>
      <c r="J8" s="150">
        <v>38.369999999999997</v>
      </c>
      <c r="K8" s="111">
        <f t="shared" si="4"/>
        <v>0.42049315068493148</v>
      </c>
      <c r="L8" s="112">
        <v>27.76</v>
      </c>
      <c r="M8" s="111">
        <f t="shared" si="5"/>
        <v>0.63498898787022118</v>
      </c>
      <c r="N8" s="148">
        <v>0.13819999999999999</v>
      </c>
      <c r="O8" s="111">
        <f t="shared" si="6"/>
        <v>7.3721902526522137E-2</v>
      </c>
      <c r="P8" s="24"/>
      <c r="Q8" s="24">
        <f t="shared" si="0"/>
        <v>0.41705811844932555</v>
      </c>
      <c r="R8" s="24"/>
      <c r="S8" s="30" t="str">
        <f t="shared" si="7"/>
        <v>SENSIBILIDADE ALTA</v>
      </c>
      <c r="U8" s="25"/>
      <c r="V8" s="26">
        <f>W7+0.000001</f>
        <v>0.60000100000000001</v>
      </c>
      <c r="W8" s="26">
        <v>0.8</v>
      </c>
    </row>
    <row r="9" spans="1:142" ht="15" customHeight="1">
      <c r="A9" s="146">
        <v>5</v>
      </c>
      <c r="B9" s="17">
        <v>3100500</v>
      </c>
      <c r="C9" s="17" t="s">
        <v>106</v>
      </c>
      <c r="D9" s="121">
        <v>13.254429797910866</v>
      </c>
      <c r="E9" s="111">
        <f t="shared" si="1"/>
        <v>0.277204430384763</v>
      </c>
      <c r="F9" s="147">
        <v>53.655970541820096</v>
      </c>
      <c r="G9" s="111">
        <f t="shared" si="2"/>
        <v>0.82228627003301147</v>
      </c>
      <c r="H9" s="149">
        <v>43.967348764396732</v>
      </c>
      <c r="I9" s="111">
        <f t="shared" si="3"/>
        <v>0.67030278411890132</v>
      </c>
      <c r="J9" s="150">
        <v>10.97</v>
      </c>
      <c r="K9" s="111">
        <f t="shared" si="4"/>
        <v>0.12021917808219179</v>
      </c>
      <c r="L9" s="112">
        <v>41.51</v>
      </c>
      <c r="M9" s="111">
        <f t="shared" si="5"/>
        <v>0.45419282732323063</v>
      </c>
      <c r="N9" s="148">
        <v>0.2399</v>
      </c>
      <c r="O9" s="111">
        <f t="shared" si="6"/>
        <v>0.12797311444365167</v>
      </c>
      <c r="P9" s="24"/>
      <c r="Q9" s="24">
        <f t="shared" si="0"/>
        <v>0.41202976739762498</v>
      </c>
      <c r="R9" s="24"/>
      <c r="S9" s="30" t="str">
        <f t="shared" si="7"/>
        <v>SENSIBILIDADE ALTA</v>
      </c>
      <c r="U9" s="25"/>
      <c r="V9" s="26">
        <f>W8+0.000001</f>
        <v>0.80000100000000007</v>
      </c>
      <c r="W9" s="26">
        <v>1</v>
      </c>
    </row>
    <row r="10" spans="1:142" ht="15" customHeight="1">
      <c r="A10" s="146">
        <v>6</v>
      </c>
      <c r="B10" s="17">
        <v>3100609</v>
      </c>
      <c r="C10" s="17" t="s">
        <v>107</v>
      </c>
      <c r="D10" s="121">
        <v>25.118806323899957</v>
      </c>
      <c r="E10" s="111">
        <f t="shared" si="1"/>
        <v>0.52533715181466123</v>
      </c>
      <c r="F10" s="147">
        <v>46.74535468037864</v>
      </c>
      <c r="G10" s="111">
        <f t="shared" si="2"/>
        <v>0.49173211587650606</v>
      </c>
      <c r="H10" s="149">
        <v>34.458654380808639</v>
      </c>
      <c r="I10" s="111">
        <f t="shared" si="3"/>
        <v>0.74160547015831613</v>
      </c>
      <c r="J10" s="150">
        <v>9.5299999999999994</v>
      </c>
      <c r="K10" s="111">
        <f t="shared" si="4"/>
        <v>0.10443835616438356</v>
      </c>
      <c r="L10" s="112">
        <v>42.37</v>
      </c>
      <c r="M10" s="111">
        <f t="shared" si="5"/>
        <v>0.44288484928174621</v>
      </c>
      <c r="N10" s="148">
        <v>0.33839999999999998</v>
      </c>
      <c r="O10" s="111">
        <f t="shared" si="6"/>
        <v>0.18051730691009471</v>
      </c>
      <c r="P10" s="24"/>
      <c r="Q10" s="24">
        <f t="shared" si="0"/>
        <v>0.41441920836761797</v>
      </c>
      <c r="R10" s="24"/>
      <c r="S10" s="30" t="str">
        <f t="shared" si="7"/>
        <v>SENSIBILIDADE ALTA</v>
      </c>
    </row>
    <row r="11" spans="1:142">
      <c r="A11" s="146">
        <v>7</v>
      </c>
      <c r="B11" s="17">
        <v>3100708</v>
      </c>
      <c r="C11" s="17" t="s">
        <v>108</v>
      </c>
      <c r="D11" s="121">
        <v>62.265467191242763</v>
      </c>
      <c r="E11" s="111">
        <f t="shared" si="1"/>
        <v>1</v>
      </c>
      <c r="F11" s="147">
        <v>49.822064056939503</v>
      </c>
      <c r="G11" s="111">
        <f t="shared" si="2"/>
        <v>0.638899761415746</v>
      </c>
      <c r="H11" s="149">
        <v>74.905123339658445</v>
      </c>
      <c r="I11" s="111">
        <f t="shared" si="3"/>
        <v>0.43831021623223998</v>
      </c>
      <c r="J11" s="150">
        <v>4.28</v>
      </c>
      <c r="K11" s="111">
        <f t="shared" si="4"/>
        <v>4.69041095890411E-2</v>
      </c>
      <c r="L11" s="112">
        <v>8.25</v>
      </c>
      <c r="M11" s="111">
        <f t="shared" si="5"/>
        <v>0.89152230367180563</v>
      </c>
      <c r="N11" s="148">
        <v>0.45169999999999999</v>
      </c>
      <c r="O11" s="111">
        <f t="shared" si="6"/>
        <v>0.24095646433596274</v>
      </c>
      <c r="P11" s="24"/>
      <c r="Q11" s="24">
        <f t="shared" si="0"/>
        <v>0.5427654758741326</v>
      </c>
      <c r="R11" s="24"/>
      <c r="S11" s="30" t="str">
        <f t="shared" si="7"/>
        <v>SENSIBILIDADE ALTA</v>
      </c>
    </row>
    <row r="12" spans="1:142">
      <c r="A12" s="146">
        <v>8</v>
      </c>
      <c r="B12" s="17">
        <v>3100807</v>
      </c>
      <c r="C12" s="17" t="s">
        <v>109</v>
      </c>
      <c r="D12" s="121">
        <v>26.370080057922866</v>
      </c>
      <c r="E12" s="111">
        <f t="shared" si="1"/>
        <v>0.55150641205321982</v>
      </c>
      <c r="F12" s="147">
        <v>49.139710942876803</v>
      </c>
      <c r="G12" s="111">
        <f t="shared" si="2"/>
        <v>0.60626089666368244</v>
      </c>
      <c r="H12" s="149">
        <v>74.22538443883407</v>
      </c>
      <c r="I12" s="111">
        <f t="shared" si="3"/>
        <v>0.44340736285185489</v>
      </c>
      <c r="J12" s="150">
        <v>18.77</v>
      </c>
      <c r="K12" s="111">
        <f t="shared" si="4"/>
        <v>0.2056986301369863</v>
      </c>
      <c r="L12" s="112">
        <v>16.77</v>
      </c>
      <c r="M12" s="111">
        <f t="shared" si="5"/>
        <v>0.77949442819105219</v>
      </c>
      <c r="N12" s="148">
        <v>0.31009999999999999</v>
      </c>
      <c r="O12" s="111">
        <f t="shared" si="6"/>
        <v>0.1654208536430862</v>
      </c>
      <c r="P12" s="24"/>
      <c r="Q12" s="24">
        <f t="shared" si="0"/>
        <v>0.45863143058998029</v>
      </c>
      <c r="R12" s="24"/>
      <c r="S12" s="30" t="str">
        <f t="shared" si="7"/>
        <v>SENSIBILIDADE ALTA</v>
      </c>
    </row>
    <row r="13" spans="1:142">
      <c r="A13" s="146">
        <v>9</v>
      </c>
      <c r="B13" s="17">
        <v>3100906</v>
      </c>
      <c r="C13" s="17" t="s">
        <v>110</v>
      </c>
      <c r="D13" s="121">
        <v>5.9959800436830886</v>
      </c>
      <c r="E13" s="111">
        <f t="shared" si="1"/>
        <v>0.1254005082036464</v>
      </c>
      <c r="F13" s="147">
        <v>51.966617088084611</v>
      </c>
      <c r="G13" s="111">
        <f t="shared" si="2"/>
        <v>0.74147975247114173</v>
      </c>
      <c r="H13" s="149">
        <v>76.322636600173468</v>
      </c>
      <c r="I13" s="111">
        <f t="shared" si="3"/>
        <v>0.42768073347741931</v>
      </c>
      <c r="J13" s="150">
        <v>22.5</v>
      </c>
      <c r="K13" s="111">
        <f t="shared" si="4"/>
        <v>0.24657534246575341</v>
      </c>
      <c r="L13" s="112">
        <v>44.76</v>
      </c>
      <c r="M13" s="111">
        <f t="shared" si="5"/>
        <v>0.4114591893757602</v>
      </c>
      <c r="N13" s="148">
        <v>0.31</v>
      </c>
      <c r="O13" s="111">
        <f t="shared" si="6"/>
        <v>0.16536750928525226</v>
      </c>
      <c r="P13" s="24"/>
      <c r="Q13" s="24">
        <f t="shared" si="0"/>
        <v>0.35299383921316224</v>
      </c>
      <c r="R13" s="24"/>
      <c r="S13" s="30" t="str">
        <f t="shared" si="7"/>
        <v>SENSIBILIDADE MODERADA</v>
      </c>
    </row>
    <row r="14" spans="1:142">
      <c r="A14" s="146">
        <v>10</v>
      </c>
      <c r="B14" s="17">
        <v>3101003</v>
      </c>
      <c r="C14" s="17" t="s">
        <v>111</v>
      </c>
      <c r="D14" s="121">
        <v>23.77792173117458</v>
      </c>
      <c r="E14" s="111">
        <f t="shared" si="1"/>
        <v>0.49729376138554371</v>
      </c>
      <c r="F14" s="147">
        <v>47.229800629590763</v>
      </c>
      <c r="G14" s="111">
        <f t="shared" si="2"/>
        <v>0.51490452542539344</v>
      </c>
      <c r="H14" s="149">
        <v>40.215145686400227</v>
      </c>
      <c r="I14" s="111">
        <f t="shared" si="3"/>
        <v>0.6984393659916226</v>
      </c>
      <c r="J14" s="150">
        <v>11.17</v>
      </c>
      <c r="K14" s="111">
        <f t="shared" si="4"/>
        <v>0.12241095890410959</v>
      </c>
      <c r="L14" s="112">
        <v>65.14</v>
      </c>
      <c r="M14" s="111">
        <f t="shared" si="5"/>
        <v>0.14348640741592977</v>
      </c>
      <c r="N14" s="148">
        <v>1.01</v>
      </c>
      <c r="O14" s="111">
        <f t="shared" si="6"/>
        <v>0.5387780141229187</v>
      </c>
      <c r="P14" s="24"/>
      <c r="Q14" s="24">
        <f t="shared" si="0"/>
        <v>0.41921883887425299</v>
      </c>
      <c r="R14" s="24"/>
      <c r="S14" s="30" t="str">
        <f t="shared" si="7"/>
        <v>SENSIBILIDADE ALTA</v>
      </c>
    </row>
    <row r="15" spans="1:142">
      <c r="A15" s="146">
        <v>11</v>
      </c>
      <c r="B15" s="17">
        <v>3101102</v>
      </c>
      <c r="C15" s="17" t="s">
        <v>112</v>
      </c>
      <c r="D15" s="121">
        <v>8.8194405495806585</v>
      </c>
      <c r="E15" s="111">
        <f t="shared" si="1"/>
        <v>0.18445063508081877</v>
      </c>
      <c r="F15" s="147">
        <v>49.919185872493266</v>
      </c>
      <c r="G15" s="111">
        <f t="shared" si="2"/>
        <v>0.64354537046625715</v>
      </c>
      <c r="H15" s="149">
        <v>77.969052989829436</v>
      </c>
      <c r="I15" s="111">
        <f t="shared" si="3"/>
        <v>0.4153347786926691</v>
      </c>
      <c r="J15" s="150">
        <v>18.73</v>
      </c>
      <c r="K15" s="111">
        <f t="shared" si="4"/>
        <v>0.20526027397260274</v>
      </c>
      <c r="L15" s="112">
        <v>16.899999999999999</v>
      </c>
      <c r="M15" s="111">
        <f t="shared" si="5"/>
        <v>0.77778508267315338</v>
      </c>
      <c r="N15" s="148">
        <v>0.31819999999999998</v>
      </c>
      <c r="O15" s="111">
        <f t="shared" si="6"/>
        <v>0.16974174662763636</v>
      </c>
      <c r="P15" s="24"/>
      <c r="Q15" s="24">
        <f t="shared" si="0"/>
        <v>0.3993529812521896</v>
      </c>
      <c r="R15" s="24"/>
      <c r="S15" s="30" t="str">
        <f t="shared" si="7"/>
        <v>SENSIBILIDADE MODERADA</v>
      </c>
    </row>
    <row r="16" spans="1:142">
      <c r="A16" s="146">
        <v>12</v>
      </c>
      <c r="B16" s="17">
        <v>3101201</v>
      </c>
      <c r="C16" s="17" t="s">
        <v>113</v>
      </c>
      <c r="D16" s="121">
        <v>24.068840275311114</v>
      </c>
      <c r="E16" s="111">
        <f t="shared" si="1"/>
        <v>0.50337806003477292</v>
      </c>
      <c r="F16" s="147">
        <v>44.749823819591263</v>
      </c>
      <c r="G16" s="111">
        <f t="shared" si="2"/>
        <v>0.3962802735217229</v>
      </c>
      <c r="H16" s="149">
        <v>39.435263917856574</v>
      </c>
      <c r="I16" s="111">
        <f t="shared" si="3"/>
        <v>0.70428745224269718</v>
      </c>
      <c r="J16" s="150">
        <v>9.59</v>
      </c>
      <c r="K16" s="111">
        <f t="shared" si="4"/>
        <v>0.1050958904109589</v>
      </c>
      <c r="L16" s="112">
        <v>42.92</v>
      </c>
      <c r="M16" s="111">
        <f t="shared" si="5"/>
        <v>0.43565300285986652</v>
      </c>
      <c r="N16" s="148">
        <v>0.1106</v>
      </c>
      <c r="O16" s="111">
        <f t="shared" si="6"/>
        <v>5.8998859764351291E-2</v>
      </c>
      <c r="P16" s="24"/>
      <c r="Q16" s="24">
        <f t="shared" si="0"/>
        <v>0.36728225647239493</v>
      </c>
      <c r="R16" s="24"/>
      <c r="S16" s="30" t="str">
        <f t="shared" si="7"/>
        <v>SENSIBILIDADE MODERADA</v>
      </c>
    </row>
    <row r="17" spans="1:19">
      <c r="A17" s="146">
        <v>13</v>
      </c>
      <c r="B17" s="17">
        <v>3101300</v>
      </c>
      <c r="C17" s="17" t="s">
        <v>114</v>
      </c>
      <c r="D17" s="121">
        <v>21.467252062764906</v>
      </c>
      <c r="E17" s="111">
        <f t="shared" si="1"/>
        <v>0.44896819182088304</v>
      </c>
      <c r="F17" s="147">
        <v>47.814355099838103</v>
      </c>
      <c r="G17" s="111">
        <f t="shared" si="2"/>
        <v>0.54286540653139514</v>
      </c>
      <c r="H17" s="149">
        <v>52.855583848672246</v>
      </c>
      <c r="I17" s="111">
        <f t="shared" si="3"/>
        <v>0.60365272575205942</v>
      </c>
      <c r="J17" s="150">
        <v>17.04</v>
      </c>
      <c r="K17" s="111">
        <f t="shared" si="4"/>
        <v>0.18673972602739725</v>
      </c>
      <c r="L17" s="112">
        <v>52.45</v>
      </c>
      <c r="M17" s="111">
        <f t="shared" si="5"/>
        <v>0.31034482758620685</v>
      </c>
      <c r="N17" s="148">
        <v>0.1106</v>
      </c>
      <c r="O17" s="111">
        <f t="shared" si="6"/>
        <v>5.8998859764351291E-2</v>
      </c>
      <c r="P17" s="24"/>
      <c r="Q17" s="24">
        <f t="shared" si="0"/>
        <v>0.35859495624704879</v>
      </c>
      <c r="R17" s="24"/>
      <c r="S17" s="30" t="str">
        <f t="shared" si="7"/>
        <v>SENSIBILIDADE MODERADA</v>
      </c>
    </row>
    <row r="18" spans="1:19">
      <c r="A18" s="146">
        <v>14</v>
      </c>
      <c r="B18" s="17">
        <v>3101409</v>
      </c>
      <c r="C18" s="17" t="s">
        <v>115</v>
      </c>
      <c r="D18" s="121">
        <v>11.266240402924652</v>
      </c>
      <c r="E18" s="111">
        <f t="shared" si="1"/>
        <v>0.23562324453691544</v>
      </c>
      <c r="F18" s="147">
        <v>47.182044887780549</v>
      </c>
      <c r="G18" s="111">
        <f t="shared" si="2"/>
        <v>0.51262023424835523</v>
      </c>
      <c r="H18" s="149">
        <v>70.697831978319783</v>
      </c>
      <c r="I18" s="111">
        <f t="shared" si="3"/>
        <v>0.46985936093202696</v>
      </c>
      <c r="J18" s="150">
        <v>50.89</v>
      </c>
      <c r="K18" s="111">
        <f t="shared" si="4"/>
        <v>0.55769863013698628</v>
      </c>
      <c r="L18" s="112">
        <v>23.08</v>
      </c>
      <c r="M18" s="111">
        <f t="shared" si="5"/>
        <v>0.69652542651457883</v>
      </c>
      <c r="N18" s="148">
        <v>0.35580000000000001</v>
      </c>
      <c r="O18" s="111">
        <f t="shared" si="6"/>
        <v>0.18979922517320244</v>
      </c>
      <c r="P18" s="24"/>
      <c r="Q18" s="24">
        <f t="shared" si="0"/>
        <v>0.44368768692367749</v>
      </c>
      <c r="R18" s="24"/>
      <c r="S18" s="30" t="str">
        <f t="shared" si="7"/>
        <v>SENSIBILIDADE ALTA</v>
      </c>
    </row>
    <row r="19" spans="1:19">
      <c r="A19" s="146">
        <v>15</v>
      </c>
      <c r="B19" s="17">
        <v>3101508</v>
      </c>
      <c r="C19" s="17" t="s">
        <v>116</v>
      </c>
      <c r="D19" s="121">
        <v>1.0454395779106349</v>
      </c>
      <c r="E19" s="111">
        <f t="shared" si="1"/>
        <v>2.1864424733086769E-2</v>
      </c>
      <c r="F19" s="147">
        <v>50.064033100187174</v>
      </c>
      <c r="G19" s="111">
        <f t="shared" si="2"/>
        <v>0.65047381994055442</v>
      </c>
      <c r="H19" s="149">
        <v>68.099098219227145</v>
      </c>
      <c r="I19" s="111">
        <f t="shared" si="3"/>
        <v>0.48934644189704679</v>
      </c>
      <c r="J19" s="150">
        <v>60.2</v>
      </c>
      <c r="K19" s="111">
        <f t="shared" si="4"/>
        <v>0.65972602739726027</v>
      </c>
      <c r="L19" s="112">
        <v>31.04</v>
      </c>
      <c r="M19" s="111">
        <f t="shared" si="5"/>
        <v>0.5918608855724663</v>
      </c>
      <c r="N19" s="148">
        <v>8.3650000000000002E-2</v>
      </c>
      <c r="O19" s="111">
        <f t="shared" si="6"/>
        <v>4.4622555328101138E-2</v>
      </c>
      <c r="P19" s="24"/>
      <c r="Q19" s="24">
        <f t="shared" si="0"/>
        <v>0.40964902581141932</v>
      </c>
      <c r="R19" s="24"/>
      <c r="S19" s="30" t="str">
        <f t="shared" si="7"/>
        <v>SENSIBILIDADE ALTA</v>
      </c>
    </row>
    <row r="20" spans="1:19">
      <c r="A20" s="146">
        <v>16</v>
      </c>
      <c r="B20" s="17">
        <v>3101607</v>
      </c>
      <c r="C20" s="17" t="s">
        <v>117</v>
      </c>
      <c r="D20" s="121">
        <v>6.7689656350060741</v>
      </c>
      <c r="E20" s="111">
        <f t="shared" si="1"/>
        <v>0.14156680383502021</v>
      </c>
      <c r="F20" s="147">
        <v>43.800472449596221</v>
      </c>
      <c r="G20" s="111">
        <f t="shared" si="2"/>
        <v>0.35087013274729789</v>
      </c>
      <c r="H20" s="149">
        <v>93.534253513992667</v>
      </c>
      <c r="I20" s="111">
        <f t="shared" si="3"/>
        <v>0.29861627230860455</v>
      </c>
      <c r="J20" s="150">
        <v>92.86</v>
      </c>
      <c r="K20" s="111">
        <f t="shared" si="4"/>
        <v>1</v>
      </c>
      <c r="L20" s="112">
        <v>8.3800000000000008</v>
      </c>
      <c r="M20" s="111">
        <f t="shared" si="5"/>
        <v>0.88981295815390682</v>
      </c>
      <c r="N20" s="148">
        <v>0.31009999999999999</v>
      </c>
      <c r="O20" s="111">
        <f t="shared" si="6"/>
        <v>0.1654208536430862</v>
      </c>
      <c r="P20" s="24"/>
      <c r="Q20" s="24">
        <f t="shared" si="0"/>
        <v>0.47438117011465258</v>
      </c>
      <c r="R20" s="24"/>
      <c r="S20" s="30" t="str">
        <f t="shared" si="7"/>
        <v>SENSIBILIDADE ALTA</v>
      </c>
    </row>
    <row r="21" spans="1:19">
      <c r="A21" s="146">
        <v>17</v>
      </c>
      <c r="B21" s="17">
        <v>3101631</v>
      </c>
      <c r="C21" s="17" t="s">
        <v>118</v>
      </c>
      <c r="D21" s="122">
        <v>25.18865966669339</v>
      </c>
      <c r="E21" s="111">
        <f t="shared" si="1"/>
        <v>0.5267980714011512</v>
      </c>
      <c r="F21" s="147">
        <v>39.850686037126714</v>
      </c>
      <c r="G21" s="111">
        <f t="shared" si="2"/>
        <v>0.16194076192847445</v>
      </c>
      <c r="H21" s="149">
        <v>69.585918337902172</v>
      </c>
      <c r="I21" s="111">
        <f t="shared" si="3"/>
        <v>0.47819724897504579</v>
      </c>
      <c r="J21" s="150">
        <v>52.98</v>
      </c>
      <c r="K21" s="111">
        <f t="shared" si="4"/>
        <v>0.58060273972602738</v>
      </c>
      <c r="L21" s="112">
        <v>27.67</v>
      </c>
      <c r="M21" s="111">
        <f t="shared" si="5"/>
        <v>0.6361723809210742</v>
      </c>
      <c r="N21" s="148">
        <v>0.1245</v>
      </c>
      <c r="O21" s="111">
        <f t="shared" si="6"/>
        <v>6.6413725503270668E-2</v>
      </c>
      <c r="P21" s="24"/>
      <c r="Q21" s="24">
        <f t="shared" si="0"/>
        <v>0.40835415474250719</v>
      </c>
      <c r="R21" s="24"/>
      <c r="S21" s="30" t="str">
        <f t="shared" si="7"/>
        <v>SENSIBILIDADE ALTA</v>
      </c>
    </row>
    <row r="22" spans="1:19">
      <c r="A22" s="146">
        <v>18</v>
      </c>
      <c r="B22" s="17">
        <v>3101706</v>
      </c>
      <c r="C22" s="17" t="s">
        <v>119</v>
      </c>
      <c r="D22" s="122">
        <v>3.0193848044699276</v>
      </c>
      <c r="E22" s="111">
        <f t="shared" si="1"/>
        <v>6.3147706660864375E-2</v>
      </c>
      <c r="F22" s="147">
        <v>50.12930549829467</v>
      </c>
      <c r="G22" s="111">
        <f t="shared" si="2"/>
        <v>0.65359598195603785</v>
      </c>
      <c r="H22" s="149">
        <v>81.899712615201665</v>
      </c>
      <c r="I22" s="111">
        <f t="shared" si="3"/>
        <v>0.38586000772101425</v>
      </c>
      <c r="J22" s="150">
        <v>17.59</v>
      </c>
      <c r="K22" s="111">
        <f t="shared" si="4"/>
        <v>0.19276712328767123</v>
      </c>
      <c r="L22" s="112">
        <v>57.04</v>
      </c>
      <c r="M22" s="111">
        <f t="shared" si="5"/>
        <v>0.24999178199270233</v>
      </c>
      <c r="N22" s="148">
        <v>1.0458000000000001</v>
      </c>
      <c r="O22" s="111">
        <f t="shared" si="6"/>
        <v>0.55787529422747362</v>
      </c>
      <c r="P22" s="24"/>
      <c r="Q22" s="24">
        <f t="shared" si="0"/>
        <v>0.35053964930762732</v>
      </c>
      <c r="R22" s="24"/>
      <c r="S22" s="30" t="str">
        <f t="shared" si="7"/>
        <v>SENSIBILIDADE MODERADA</v>
      </c>
    </row>
    <row r="23" spans="1:19">
      <c r="A23" s="146">
        <v>19</v>
      </c>
      <c r="B23" s="17">
        <v>3101805</v>
      </c>
      <c r="C23" s="17" t="s">
        <v>120</v>
      </c>
      <c r="D23" s="122">
        <v>8.1309452243341873</v>
      </c>
      <c r="E23" s="111">
        <f t="shared" si="1"/>
        <v>0.17005137706916124</v>
      </c>
      <c r="F23" s="147">
        <v>47.85050766904299</v>
      </c>
      <c r="G23" s="111">
        <f t="shared" si="2"/>
        <v>0.54459468539361411</v>
      </c>
      <c r="H23" s="149">
        <v>74.677676372591634</v>
      </c>
      <c r="I23" s="111">
        <f t="shared" si="3"/>
        <v>0.44001576896420846</v>
      </c>
      <c r="J23" s="150">
        <v>41.34</v>
      </c>
      <c r="K23" s="111">
        <f t="shared" si="4"/>
        <v>0.45304109589041097</v>
      </c>
      <c r="L23" s="112">
        <v>5.96</v>
      </c>
      <c r="M23" s="111">
        <f t="shared" si="5"/>
        <v>0.92163308241017716</v>
      </c>
      <c r="N23" s="148">
        <v>0.28039999999999998</v>
      </c>
      <c r="O23" s="111">
        <f t="shared" si="6"/>
        <v>0.14957757936640237</v>
      </c>
      <c r="P23" s="24"/>
      <c r="Q23" s="24">
        <f t="shared" si="0"/>
        <v>0.44648559818232902</v>
      </c>
      <c r="R23" s="24"/>
      <c r="S23" s="30" t="str">
        <f t="shared" si="7"/>
        <v>SENSIBILIDADE ALTA</v>
      </c>
    </row>
    <row r="24" spans="1:19">
      <c r="A24" s="146">
        <v>20</v>
      </c>
      <c r="B24" s="17">
        <v>3101904</v>
      </c>
      <c r="C24" s="17" t="s">
        <v>121</v>
      </c>
      <c r="D24" s="122">
        <v>23.023637687823644</v>
      </c>
      <c r="E24" s="111">
        <f t="shared" si="1"/>
        <v>0.48151859174238276</v>
      </c>
      <c r="F24" s="147">
        <v>43.192156862745101</v>
      </c>
      <c r="G24" s="111">
        <f t="shared" si="2"/>
        <v>0.32177269073872883</v>
      </c>
      <c r="H24" s="149">
        <v>82.284153005464475</v>
      </c>
      <c r="I24" s="111">
        <f t="shared" si="3"/>
        <v>0.38297721105703775</v>
      </c>
      <c r="J24" s="150">
        <v>39.72</v>
      </c>
      <c r="K24" s="111">
        <f t="shared" si="4"/>
        <v>0.43528767123287671</v>
      </c>
      <c r="L24" s="112">
        <v>18.16</v>
      </c>
      <c r="M24" s="111">
        <f t="shared" si="5"/>
        <v>0.76121757996121098</v>
      </c>
      <c r="N24" s="148">
        <v>0.3231</v>
      </c>
      <c r="O24" s="111">
        <f t="shared" si="6"/>
        <v>0.17235562016150002</v>
      </c>
      <c r="P24" s="24"/>
      <c r="Q24" s="24">
        <f t="shared" si="0"/>
        <v>0.42585489414895616</v>
      </c>
      <c r="R24" s="24"/>
      <c r="S24" s="30" t="str">
        <f t="shared" si="7"/>
        <v>SENSIBILIDADE ALTA</v>
      </c>
    </row>
    <row r="25" spans="1:19">
      <c r="A25" s="146">
        <v>21</v>
      </c>
      <c r="B25" s="17">
        <v>3102001</v>
      </c>
      <c r="C25" s="17" t="s">
        <v>122</v>
      </c>
      <c r="D25" s="122">
        <v>23.989988680344517</v>
      </c>
      <c r="E25" s="111">
        <f t="shared" si="1"/>
        <v>0.50172895012956298</v>
      </c>
      <c r="F25" s="147">
        <v>47.602812699765607</v>
      </c>
      <c r="G25" s="111">
        <f t="shared" si="2"/>
        <v>0.53274673975462317</v>
      </c>
      <c r="H25" s="149">
        <v>74.660438375853403</v>
      </c>
      <c r="I25" s="111">
        <f t="shared" si="3"/>
        <v>0.44014503123932114</v>
      </c>
      <c r="J25" s="150">
        <v>38.44</v>
      </c>
      <c r="K25" s="111">
        <f t="shared" si="4"/>
        <v>0.42126027397260274</v>
      </c>
      <c r="L25" s="112">
        <v>11.79</v>
      </c>
      <c r="M25" s="111">
        <f t="shared" si="5"/>
        <v>0.84497551033825324</v>
      </c>
      <c r="N25" s="148">
        <v>0.31009999999999999</v>
      </c>
      <c r="O25" s="111">
        <f t="shared" si="6"/>
        <v>0.1654208536430862</v>
      </c>
      <c r="P25" s="24"/>
      <c r="Q25" s="24">
        <f t="shared" si="0"/>
        <v>0.48437955984624165</v>
      </c>
      <c r="R25" s="24"/>
      <c r="S25" s="30" t="str">
        <f t="shared" si="7"/>
        <v>SENSIBILIDADE ALTA</v>
      </c>
    </row>
    <row r="26" spans="1:19">
      <c r="A26" s="146">
        <v>22</v>
      </c>
      <c r="B26" s="17">
        <v>3102050</v>
      </c>
      <c r="C26" s="17" t="s">
        <v>123</v>
      </c>
      <c r="D26" s="122">
        <v>18.008695971565928</v>
      </c>
      <c r="E26" s="111">
        <f t="shared" si="1"/>
        <v>0.37663561427268272</v>
      </c>
      <c r="F26" s="147">
        <v>46.138211382113823</v>
      </c>
      <c r="G26" s="111">
        <f t="shared" si="2"/>
        <v>0.46269074772153307</v>
      </c>
      <c r="H26" s="149">
        <v>66.626402070750643</v>
      </c>
      <c r="I26" s="111">
        <f t="shared" si="3"/>
        <v>0.50038972364217438</v>
      </c>
      <c r="J26" s="150">
        <v>55.89</v>
      </c>
      <c r="K26" s="111">
        <f t="shared" si="4"/>
        <v>0.61249315068493149</v>
      </c>
      <c r="L26" s="112">
        <v>53.96</v>
      </c>
      <c r="M26" s="111">
        <f t="shared" si="5"/>
        <v>0.29049012195522828</v>
      </c>
      <c r="N26" s="148">
        <v>0.29799999999999999</v>
      </c>
      <c r="O26" s="111">
        <f t="shared" si="6"/>
        <v>0.15896618634517798</v>
      </c>
      <c r="P26" s="24"/>
      <c r="Q26" s="24">
        <f t="shared" si="0"/>
        <v>0.40027759077028796</v>
      </c>
      <c r="R26" s="24"/>
      <c r="S26" s="30" t="str">
        <f t="shared" si="7"/>
        <v>SENSIBILIDADE ALTA</v>
      </c>
    </row>
    <row r="27" spans="1:19">
      <c r="A27" s="146">
        <v>23</v>
      </c>
      <c r="B27" s="17">
        <v>3102100</v>
      </c>
      <c r="C27" s="17" t="s">
        <v>125</v>
      </c>
      <c r="D27" s="122">
        <v>39.235694605806671</v>
      </c>
      <c r="E27" s="111">
        <f t="shared" si="1"/>
        <v>0.82057912258643184</v>
      </c>
      <c r="F27" s="147">
        <v>48.466593647316536</v>
      </c>
      <c r="G27" s="111">
        <f t="shared" si="2"/>
        <v>0.57406380703473747</v>
      </c>
      <c r="H27" s="149">
        <v>45.578918372968509</v>
      </c>
      <c r="I27" s="111">
        <f t="shared" si="3"/>
        <v>0.65821813430315079</v>
      </c>
      <c r="J27" s="150">
        <v>21.02</v>
      </c>
      <c r="K27" s="111">
        <f t="shared" si="4"/>
        <v>0.23035616438356163</v>
      </c>
      <c r="L27" s="112">
        <v>27.93</v>
      </c>
      <c r="M27" s="111">
        <f t="shared" si="5"/>
        <v>0.63275368988527658</v>
      </c>
      <c r="N27" s="148">
        <v>0.13819999999999999</v>
      </c>
      <c r="O27" s="111">
        <f t="shared" si="6"/>
        <v>7.3721902526522137E-2</v>
      </c>
      <c r="P27" s="24"/>
      <c r="Q27" s="24">
        <f t="shared" si="0"/>
        <v>0.49828213678661343</v>
      </c>
      <c r="R27" s="24"/>
      <c r="S27" s="30" t="str">
        <f t="shared" si="7"/>
        <v>SENSIBILIDADE ALTA</v>
      </c>
    </row>
    <row r="28" spans="1:19">
      <c r="A28" s="146">
        <v>24</v>
      </c>
      <c r="B28" s="17">
        <v>3102209</v>
      </c>
      <c r="C28" s="17" t="s">
        <v>126</v>
      </c>
      <c r="D28" s="122">
        <v>15.078360399398333</v>
      </c>
      <c r="E28" s="111">
        <f t="shared" si="1"/>
        <v>0.31535029189337072</v>
      </c>
      <c r="F28" s="147">
        <v>52.857142857142854</v>
      </c>
      <c r="G28" s="111">
        <f t="shared" si="2"/>
        <v>0.78407609963436242</v>
      </c>
      <c r="H28" s="149">
        <v>44.654088050314463</v>
      </c>
      <c r="I28" s="111">
        <f t="shared" si="3"/>
        <v>0.66515314382977397</v>
      </c>
      <c r="J28" s="150">
        <v>14.29</v>
      </c>
      <c r="K28" s="111">
        <f t="shared" si="4"/>
        <v>0.1566027397260274</v>
      </c>
      <c r="L28" s="112">
        <v>27.66</v>
      </c>
      <c r="M28" s="111">
        <f t="shared" si="5"/>
        <v>0.63630386903783576</v>
      </c>
      <c r="N28" s="148">
        <v>0.28920000000000001</v>
      </c>
      <c r="O28" s="111">
        <f t="shared" si="6"/>
        <v>0.15427188285579019</v>
      </c>
      <c r="P28" s="24"/>
      <c r="Q28" s="24">
        <f t="shared" si="0"/>
        <v>0.45195967116286012</v>
      </c>
      <c r="R28" s="24"/>
      <c r="S28" s="30" t="str">
        <f t="shared" si="7"/>
        <v>SENSIBILIDADE ALTA</v>
      </c>
    </row>
    <row r="29" spans="1:19">
      <c r="A29" s="146">
        <v>25</v>
      </c>
      <c r="B29" s="17">
        <v>3102308</v>
      </c>
      <c r="C29" s="17" t="s">
        <v>127</v>
      </c>
      <c r="D29" s="122">
        <v>10.371312189766746</v>
      </c>
      <c r="E29" s="111">
        <f t="shared" si="1"/>
        <v>0.21690662908486541</v>
      </c>
      <c r="F29" s="147">
        <v>46.727237202032043</v>
      </c>
      <c r="G29" s="111">
        <f t="shared" si="2"/>
        <v>0.49086550603298645</v>
      </c>
      <c r="H29" s="149">
        <v>71.120260309449506</v>
      </c>
      <c r="I29" s="111">
        <f t="shared" si="3"/>
        <v>0.46669170473722021</v>
      </c>
      <c r="J29" s="150">
        <v>25.12</v>
      </c>
      <c r="K29" s="111">
        <f t="shared" si="4"/>
        <v>0.27528767123287673</v>
      </c>
      <c r="L29" s="112">
        <v>36.19</v>
      </c>
      <c r="M29" s="111">
        <f t="shared" si="5"/>
        <v>0.52414450544032087</v>
      </c>
      <c r="N29" s="148">
        <v>0.26900000000000002</v>
      </c>
      <c r="O29" s="111">
        <f t="shared" si="6"/>
        <v>0.14349632257333181</v>
      </c>
      <c r="P29" s="24"/>
      <c r="Q29" s="24">
        <f t="shared" si="0"/>
        <v>0.35289872318360022</v>
      </c>
      <c r="R29" s="24"/>
      <c r="S29" s="30" t="str">
        <f t="shared" si="7"/>
        <v>SENSIBILIDADE MODERADA</v>
      </c>
    </row>
    <row r="30" spans="1:19">
      <c r="A30" s="146">
        <v>26</v>
      </c>
      <c r="B30" s="17">
        <v>3102407</v>
      </c>
      <c r="C30" s="17" t="s">
        <v>128</v>
      </c>
      <c r="D30" s="122">
        <v>15.398093485471644</v>
      </c>
      <c r="E30" s="111">
        <f t="shared" si="1"/>
        <v>0.32203722066748403</v>
      </c>
      <c r="F30" s="147">
        <v>44.190079778009022</v>
      </c>
      <c r="G30" s="111">
        <f t="shared" si="2"/>
        <v>0.36950614485951017</v>
      </c>
      <c r="H30" s="149">
        <v>36.715556624188508</v>
      </c>
      <c r="I30" s="111">
        <f t="shared" si="3"/>
        <v>0.72468167540904782</v>
      </c>
      <c r="J30" s="150">
        <v>11.12</v>
      </c>
      <c r="K30" s="111">
        <f t="shared" si="4"/>
        <v>0.12186301369863013</v>
      </c>
      <c r="L30" s="112">
        <v>59.39</v>
      </c>
      <c r="M30" s="111">
        <f t="shared" si="5"/>
        <v>0.21909207455376212</v>
      </c>
      <c r="N30" s="148">
        <v>0.1414</v>
      </c>
      <c r="O30" s="111">
        <f t="shared" si="6"/>
        <v>7.5428921977208616E-2</v>
      </c>
      <c r="P30" s="24"/>
      <c r="Q30" s="24">
        <f t="shared" si="0"/>
        <v>0.30543484186094044</v>
      </c>
      <c r="R30" s="24"/>
      <c r="S30" s="30" t="str">
        <f t="shared" si="7"/>
        <v>SENSIBILIDADE MODERADA</v>
      </c>
    </row>
    <row r="31" spans="1:19">
      <c r="A31" s="146">
        <v>27</v>
      </c>
      <c r="B31" s="17">
        <v>3102506</v>
      </c>
      <c r="C31" s="17" t="s">
        <v>975</v>
      </c>
      <c r="D31" s="122">
        <v>15.46501444159499</v>
      </c>
      <c r="E31" s="111">
        <f t="shared" si="1"/>
        <v>0.3234368120347339</v>
      </c>
      <c r="F31" s="147">
        <v>49.651972157772619</v>
      </c>
      <c r="G31" s="111">
        <f t="shared" si="2"/>
        <v>0.63076378844527681</v>
      </c>
      <c r="H31" s="149">
        <v>56.507377229685098</v>
      </c>
      <c r="I31" s="111">
        <f t="shared" si="3"/>
        <v>0.57626908437889779</v>
      </c>
      <c r="J31" s="150">
        <v>33.340000000000003</v>
      </c>
      <c r="K31" s="111">
        <f t="shared" si="4"/>
        <v>0.36536986301369867</v>
      </c>
      <c r="L31" s="112">
        <v>23.15</v>
      </c>
      <c r="M31" s="111">
        <f t="shared" si="5"/>
        <v>0.69560500969724859</v>
      </c>
      <c r="N31" s="148">
        <v>0.13819999999999999</v>
      </c>
      <c r="O31" s="111">
        <f t="shared" si="6"/>
        <v>7.3721902526522137E-2</v>
      </c>
      <c r="P31" s="24"/>
      <c r="Q31" s="24">
        <f t="shared" si="0"/>
        <v>0.44419441001606308</v>
      </c>
      <c r="R31" s="24"/>
      <c r="S31" s="30" t="str">
        <f t="shared" si="7"/>
        <v>SENSIBILIDADE ALTA</v>
      </c>
    </row>
    <row r="32" spans="1:19">
      <c r="A32" s="146">
        <v>28</v>
      </c>
      <c r="B32" s="17">
        <v>3102605</v>
      </c>
      <c r="C32" s="17" t="s">
        <v>129</v>
      </c>
      <c r="D32" s="122">
        <v>10.479537645419262</v>
      </c>
      <c r="E32" s="111">
        <f t="shared" si="1"/>
        <v>0.21917006676152923</v>
      </c>
      <c r="F32" s="147">
        <v>43.019912682355447</v>
      </c>
      <c r="G32" s="111">
        <f t="shared" si="2"/>
        <v>0.3135337681161065</v>
      </c>
      <c r="H32" s="149">
        <v>77.964638867654685</v>
      </c>
      <c r="I32" s="111">
        <f t="shared" si="3"/>
        <v>0.41536787879609749</v>
      </c>
      <c r="J32" s="150">
        <v>86.39</v>
      </c>
      <c r="K32" s="111">
        <f t="shared" si="4"/>
        <v>0.94673972602739731</v>
      </c>
      <c r="L32" s="112">
        <v>19.39</v>
      </c>
      <c r="M32" s="111">
        <f t="shared" si="5"/>
        <v>0.74504454159955291</v>
      </c>
      <c r="N32" s="148">
        <v>0.35580000000000001</v>
      </c>
      <c r="O32" s="111">
        <f t="shared" si="6"/>
        <v>0.18979922517320244</v>
      </c>
      <c r="P32" s="24"/>
      <c r="Q32" s="24">
        <f t="shared" si="0"/>
        <v>0.47160920107898097</v>
      </c>
      <c r="R32" s="24"/>
      <c r="S32" s="30" t="str">
        <f t="shared" si="7"/>
        <v>SENSIBILIDADE ALTA</v>
      </c>
    </row>
    <row r="33" spans="1:19">
      <c r="A33" s="146">
        <v>29</v>
      </c>
      <c r="B33" s="17">
        <v>3102704</v>
      </c>
      <c r="C33" s="17" t="s">
        <v>205</v>
      </c>
      <c r="D33" s="122">
        <v>4.6915513265127435</v>
      </c>
      <c r="E33" s="111">
        <f t="shared" si="1"/>
        <v>9.8119559491863559E-2</v>
      </c>
      <c r="F33" s="147">
        <v>45.737678600096324</v>
      </c>
      <c r="G33" s="111">
        <f t="shared" si="2"/>
        <v>0.44353214049660045</v>
      </c>
      <c r="H33" s="149">
        <v>47.003293084522504</v>
      </c>
      <c r="I33" s="111">
        <f t="shared" si="3"/>
        <v>0.64753719970126566</v>
      </c>
      <c r="J33" s="150">
        <v>13.1</v>
      </c>
      <c r="K33" s="111">
        <f t="shared" si="4"/>
        <v>0.14356164383561643</v>
      </c>
      <c r="L33" s="112">
        <v>63.02</v>
      </c>
      <c r="M33" s="111">
        <f t="shared" si="5"/>
        <v>0.1713618881693566</v>
      </c>
      <c r="N33" s="148">
        <v>1.0458000000000001</v>
      </c>
      <c r="O33" s="111">
        <f t="shared" si="6"/>
        <v>0.55787529422747362</v>
      </c>
      <c r="P33" s="24"/>
      <c r="Q33" s="24">
        <f t="shared" si="0"/>
        <v>0.34366462098702932</v>
      </c>
      <c r="R33" s="24"/>
      <c r="S33" s="30" t="str">
        <f t="shared" si="7"/>
        <v>SENSIBILIDADE MODERADA</v>
      </c>
    </row>
    <row r="34" spans="1:19">
      <c r="A34" s="146">
        <v>30</v>
      </c>
      <c r="B34" s="17">
        <v>3102803</v>
      </c>
      <c r="C34" s="17" t="s">
        <v>130</v>
      </c>
      <c r="D34" s="122">
        <v>22.097257125664985</v>
      </c>
      <c r="E34" s="111">
        <f t="shared" si="1"/>
        <v>0.46214417881266295</v>
      </c>
      <c r="F34" s="147">
        <v>46.759030183077684</v>
      </c>
      <c r="G34" s="111">
        <f t="shared" si="2"/>
        <v>0.49238625355656007</v>
      </c>
      <c r="H34" s="149">
        <v>81.059780330342917</v>
      </c>
      <c r="I34" s="111">
        <f t="shared" si="3"/>
        <v>0.3921583937649511</v>
      </c>
      <c r="J34" s="150">
        <v>11.86</v>
      </c>
      <c r="K34" s="111">
        <f t="shared" si="4"/>
        <v>0.12997260273972602</v>
      </c>
      <c r="L34" s="112">
        <v>40.119999999999997</v>
      </c>
      <c r="M34" s="111">
        <f t="shared" si="5"/>
        <v>0.47246967555307184</v>
      </c>
      <c r="N34" s="148">
        <v>7.8899999999999998E-2</v>
      </c>
      <c r="O34" s="111">
        <f t="shared" si="6"/>
        <v>4.2088698330988397E-2</v>
      </c>
      <c r="P34" s="24"/>
      <c r="Q34" s="24">
        <f t="shared" si="0"/>
        <v>0.33186996712632671</v>
      </c>
      <c r="R34" s="24"/>
      <c r="S34" s="30" t="str">
        <f t="shared" si="7"/>
        <v>SENSIBILIDADE MODERADA</v>
      </c>
    </row>
    <row r="35" spans="1:19">
      <c r="A35" s="146">
        <v>31</v>
      </c>
      <c r="B35" s="17">
        <v>3102852</v>
      </c>
      <c r="C35" s="17" t="s">
        <v>131</v>
      </c>
      <c r="D35" s="122">
        <v>26.80890444501226</v>
      </c>
      <c r="E35" s="111">
        <f t="shared" si="1"/>
        <v>0.5606840278478451</v>
      </c>
      <c r="F35" s="147">
        <v>48.441708349365143</v>
      </c>
      <c r="G35" s="111">
        <f t="shared" si="2"/>
        <v>0.57287347338283356</v>
      </c>
      <c r="H35" s="149">
        <v>56.556102617258354</v>
      </c>
      <c r="I35" s="111">
        <f t="shared" si="3"/>
        <v>0.57590370813773029</v>
      </c>
      <c r="J35" s="150">
        <v>41.67</v>
      </c>
      <c r="K35" s="111">
        <f t="shared" si="4"/>
        <v>0.45665753424657535</v>
      </c>
      <c r="L35" s="112">
        <v>38.79</v>
      </c>
      <c r="M35" s="111">
        <f t="shared" si="5"/>
        <v>0.48995759508234438</v>
      </c>
      <c r="N35" s="148">
        <v>0.56440000000000001</v>
      </c>
      <c r="O35" s="111">
        <f t="shared" si="6"/>
        <v>0.30107555561482702</v>
      </c>
      <c r="P35" s="24"/>
      <c r="Q35" s="24">
        <f t="shared" si="0"/>
        <v>0.49285864905202592</v>
      </c>
      <c r="R35" s="24"/>
      <c r="S35" s="30" t="str">
        <f t="shared" si="7"/>
        <v>SENSIBILIDADE ALTA</v>
      </c>
    </row>
    <row r="36" spans="1:19">
      <c r="A36" s="146">
        <v>32</v>
      </c>
      <c r="B36" s="17">
        <v>3102902</v>
      </c>
      <c r="C36" s="17" t="s">
        <v>132</v>
      </c>
      <c r="D36" s="122">
        <v>15.155436100842451</v>
      </c>
      <c r="E36" s="111">
        <f t="shared" si="1"/>
        <v>0.31696226058920179</v>
      </c>
      <c r="F36" s="147">
        <v>41.91854508196721</v>
      </c>
      <c r="G36" s="111">
        <f t="shared" si="2"/>
        <v>0.26085226434550401</v>
      </c>
      <c r="H36" s="149">
        <v>63.632266786840916</v>
      </c>
      <c r="I36" s="111">
        <f t="shared" si="3"/>
        <v>0.52284179534579656</v>
      </c>
      <c r="J36" s="150">
        <v>20.94</v>
      </c>
      <c r="K36" s="111">
        <f t="shared" si="4"/>
        <v>0.22947945205479453</v>
      </c>
      <c r="L36" s="112">
        <v>37.92</v>
      </c>
      <c r="M36" s="111">
        <f t="shared" si="5"/>
        <v>0.50139706124059025</v>
      </c>
      <c r="N36" s="148">
        <v>9.7266666666666654E-2</v>
      </c>
      <c r="O36" s="111">
        <f t="shared" si="6"/>
        <v>5.1886278719824305E-2</v>
      </c>
      <c r="P36" s="24"/>
      <c r="Q36" s="24">
        <f t="shared" si="0"/>
        <v>0.31390318538261858</v>
      </c>
      <c r="R36" s="24"/>
      <c r="S36" s="30" t="str">
        <f t="shared" si="7"/>
        <v>SENSIBILIDADE MODERADA</v>
      </c>
    </row>
    <row r="37" spans="1:19">
      <c r="A37" s="146">
        <v>33</v>
      </c>
      <c r="B37" s="17">
        <v>3103009</v>
      </c>
      <c r="C37" s="17" t="s">
        <v>133</v>
      </c>
      <c r="D37" s="122">
        <v>6.1232567570311547</v>
      </c>
      <c r="E37" s="111">
        <f t="shared" si="1"/>
        <v>0.12806238573159984</v>
      </c>
      <c r="F37" s="147">
        <v>44.369510664993726</v>
      </c>
      <c r="G37" s="111">
        <f t="shared" si="2"/>
        <v>0.37808882783104042</v>
      </c>
      <c r="H37" s="149">
        <v>43.323570886213254</v>
      </c>
      <c r="I37" s="111">
        <f t="shared" si="3"/>
        <v>0.67513027042516705</v>
      </c>
      <c r="J37" s="150">
        <v>11.71</v>
      </c>
      <c r="K37" s="111">
        <f t="shared" si="4"/>
        <v>0.12832876712328767</v>
      </c>
      <c r="L37" s="112">
        <v>54.55</v>
      </c>
      <c r="M37" s="111">
        <f t="shared" si="5"/>
        <v>0.28273232306630292</v>
      </c>
      <c r="N37" s="148">
        <v>0.27060000000000001</v>
      </c>
      <c r="O37" s="111">
        <f t="shared" si="6"/>
        <v>0.14434983229867504</v>
      </c>
      <c r="P37" s="24"/>
      <c r="Q37" s="24">
        <f t="shared" si="0"/>
        <v>0.28944873441267882</v>
      </c>
      <c r="R37" s="24"/>
      <c r="S37" s="30" t="str">
        <f t="shared" si="7"/>
        <v>SENSIBILIDADE MODERADA</v>
      </c>
    </row>
    <row r="38" spans="1:19">
      <c r="A38" s="146">
        <v>34</v>
      </c>
      <c r="B38" s="17">
        <v>3103108</v>
      </c>
      <c r="C38" s="17" t="s">
        <v>134</v>
      </c>
      <c r="D38" s="122">
        <v>11.954801316340138</v>
      </c>
      <c r="E38" s="111">
        <f t="shared" si="1"/>
        <v>0.25002387426590134</v>
      </c>
      <c r="F38" s="147">
        <v>49.805068226120859</v>
      </c>
      <c r="G38" s="111">
        <f t="shared" si="2"/>
        <v>0.63808680312185639</v>
      </c>
      <c r="H38" s="149">
        <v>72.496749024707412</v>
      </c>
      <c r="I38" s="111">
        <f t="shared" si="3"/>
        <v>0.45636985204730385</v>
      </c>
      <c r="J38" s="150">
        <v>18.350000000000001</v>
      </c>
      <c r="K38" s="111">
        <f t="shared" si="4"/>
        <v>0.20109589041095893</v>
      </c>
      <c r="L38" s="112">
        <v>26.1</v>
      </c>
      <c r="M38" s="111">
        <f t="shared" si="5"/>
        <v>0.65681601525262145</v>
      </c>
      <c r="N38" s="148">
        <v>0.1026</v>
      </c>
      <c r="O38" s="111">
        <f t="shared" si="6"/>
        <v>5.4731311137635102E-2</v>
      </c>
      <c r="P38" s="24"/>
      <c r="Q38" s="24">
        <f t="shared" si="0"/>
        <v>0.37618729103937953</v>
      </c>
      <c r="R38" s="24"/>
      <c r="S38" s="30" t="str">
        <f t="shared" si="7"/>
        <v>SENSIBILIDADE MODERADA</v>
      </c>
    </row>
    <row r="39" spans="1:19">
      <c r="A39" s="146">
        <v>35</v>
      </c>
      <c r="B39" s="17">
        <v>3103207</v>
      </c>
      <c r="C39" s="17" t="s">
        <v>135</v>
      </c>
      <c r="D39" s="122">
        <v>20.176494056702346</v>
      </c>
      <c r="E39" s="111">
        <f t="shared" si="1"/>
        <v>0.42197315368717619</v>
      </c>
      <c r="F39" s="147">
        <v>46.999325691166554</v>
      </c>
      <c r="G39" s="111">
        <f t="shared" si="2"/>
        <v>0.5038802621972539</v>
      </c>
      <c r="H39" s="149">
        <v>70.609812012838148</v>
      </c>
      <c r="I39" s="111">
        <f t="shared" si="3"/>
        <v>0.47051939476114757</v>
      </c>
      <c r="J39" s="150">
        <v>11.63</v>
      </c>
      <c r="K39" s="111">
        <f t="shared" si="4"/>
        <v>0.12745205479452057</v>
      </c>
      <c r="L39" s="112">
        <v>22.61</v>
      </c>
      <c r="M39" s="111">
        <f t="shared" si="5"/>
        <v>0.70270536800236671</v>
      </c>
      <c r="N39" s="148">
        <v>0.39479999999999998</v>
      </c>
      <c r="O39" s="111">
        <f t="shared" si="6"/>
        <v>0.21060352472844385</v>
      </c>
      <c r="P39" s="24"/>
      <c r="Q39" s="24">
        <f t="shared" si="0"/>
        <v>0.4061889596951514</v>
      </c>
      <c r="R39" s="24"/>
      <c r="S39" s="30" t="str">
        <f t="shared" si="7"/>
        <v>SENSIBILIDADE ALTA</v>
      </c>
    </row>
    <row r="40" spans="1:19">
      <c r="A40" s="146">
        <v>36</v>
      </c>
      <c r="B40" s="17">
        <v>3103306</v>
      </c>
      <c r="C40" s="17" t="s">
        <v>136</v>
      </c>
      <c r="D40" s="122">
        <v>12.90499917880088</v>
      </c>
      <c r="E40" s="111">
        <f t="shared" si="1"/>
        <v>0.26989640452425812</v>
      </c>
      <c r="F40" s="147">
        <v>51.331360946745562</v>
      </c>
      <c r="G40" s="111">
        <f t="shared" si="2"/>
        <v>0.71109366812159802</v>
      </c>
      <c r="H40" s="149">
        <v>82.186432406051736</v>
      </c>
      <c r="I40" s="111">
        <f t="shared" si="3"/>
        <v>0.3837099868660423</v>
      </c>
      <c r="J40" s="150">
        <v>19.22</v>
      </c>
      <c r="K40" s="111">
        <f t="shared" si="4"/>
        <v>0.21063013698630137</v>
      </c>
      <c r="L40" s="112">
        <v>19.21</v>
      </c>
      <c r="M40" s="111">
        <f t="shared" si="5"/>
        <v>0.74741132770125895</v>
      </c>
      <c r="N40" s="148">
        <v>0.1026</v>
      </c>
      <c r="O40" s="111">
        <f t="shared" si="6"/>
        <v>5.4731311137635102E-2</v>
      </c>
      <c r="P40" s="24"/>
      <c r="Q40" s="24">
        <f t="shared" si="0"/>
        <v>0.39624547255618231</v>
      </c>
      <c r="R40" s="24"/>
      <c r="S40" s="30" t="str">
        <f t="shared" si="7"/>
        <v>SENSIBILIDADE MODERADA</v>
      </c>
    </row>
    <row r="41" spans="1:19">
      <c r="A41" s="146">
        <v>37</v>
      </c>
      <c r="B41" s="17">
        <v>3103405</v>
      </c>
      <c r="C41" s="17" t="s">
        <v>137</v>
      </c>
      <c r="D41" s="122">
        <v>3.8889638854592756</v>
      </c>
      <c r="E41" s="111">
        <f t="shared" si="1"/>
        <v>8.1334167904044519E-2</v>
      </c>
      <c r="F41" s="147">
        <v>46.469375483205908</v>
      </c>
      <c r="G41" s="111">
        <f t="shared" si="2"/>
        <v>0.47853125622588805</v>
      </c>
      <c r="H41" s="149">
        <v>54.771554363355392</v>
      </c>
      <c r="I41" s="111">
        <f t="shared" si="3"/>
        <v>0.58928547000083631</v>
      </c>
      <c r="J41" s="150">
        <v>15.34</v>
      </c>
      <c r="K41" s="111">
        <f t="shared" si="4"/>
        <v>0.16810958904109588</v>
      </c>
      <c r="L41" s="112">
        <v>46.98</v>
      </c>
      <c r="M41" s="111">
        <f t="shared" si="5"/>
        <v>0.3822688274547188</v>
      </c>
      <c r="N41" s="148">
        <v>0.80510000000000004</v>
      </c>
      <c r="O41" s="111">
        <f t="shared" si="6"/>
        <v>0.42947542492115032</v>
      </c>
      <c r="P41" s="24"/>
      <c r="Q41" s="24">
        <f t="shared" si="0"/>
        <v>0.35483412259128899</v>
      </c>
      <c r="R41" s="24"/>
      <c r="S41" s="30" t="str">
        <f t="shared" si="7"/>
        <v>SENSIBILIDADE MODERADA</v>
      </c>
    </row>
    <row r="42" spans="1:19">
      <c r="A42" s="146">
        <v>38</v>
      </c>
      <c r="B42" s="17">
        <v>3103504</v>
      </c>
      <c r="C42" s="17" t="s">
        <v>138</v>
      </c>
      <c r="D42" s="122">
        <v>6.7749380935972301</v>
      </c>
      <c r="E42" s="111">
        <f t="shared" si="1"/>
        <v>0.14169171241328429</v>
      </c>
      <c r="F42" s="147">
        <v>44.651381365783678</v>
      </c>
      <c r="G42" s="111">
        <f t="shared" si="2"/>
        <v>0.39157149463661356</v>
      </c>
      <c r="H42" s="149">
        <v>91.290065190818964</v>
      </c>
      <c r="I42" s="111">
        <f t="shared" si="3"/>
        <v>0.31544472939907131</v>
      </c>
      <c r="J42" s="150">
        <v>43.16</v>
      </c>
      <c r="K42" s="111">
        <f t="shared" si="4"/>
        <v>0.47298630136986297</v>
      </c>
      <c r="L42" s="112">
        <v>18.84</v>
      </c>
      <c r="M42" s="111">
        <f t="shared" si="5"/>
        <v>0.75227638802143248</v>
      </c>
      <c r="N42" s="148">
        <v>1.4466999999999999</v>
      </c>
      <c r="O42" s="111">
        <f t="shared" si="6"/>
        <v>0.77173282478378846</v>
      </c>
      <c r="P42" s="24"/>
      <c r="Q42" s="24">
        <f t="shared" si="0"/>
        <v>0.47428390843734219</v>
      </c>
      <c r="R42" s="24"/>
      <c r="S42" s="30" t="str">
        <f t="shared" si="7"/>
        <v>SENSIBILIDADE ALTA</v>
      </c>
    </row>
    <row r="43" spans="1:19">
      <c r="A43" s="146">
        <v>39</v>
      </c>
      <c r="B43" s="17">
        <v>3103603</v>
      </c>
      <c r="C43" s="17" t="s">
        <v>139</v>
      </c>
      <c r="D43" s="122">
        <v>41.526286427827351</v>
      </c>
      <c r="E43" s="111">
        <f t="shared" si="1"/>
        <v>0.86848478212429603</v>
      </c>
      <c r="F43" s="147">
        <v>46.482412060301506</v>
      </c>
      <c r="G43" s="111">
        <f t="shared" si="2"/>
        <v>0.47915483230092004</v>
      </c>
      <c r="H43" s="149">
        <v>89.090909090909093</v>
      </c>
      <c r="I43" s="111">
        <f t="shared" si="3"/>
        <v>0.33193550411722639</v>
      </c>
      <c r="J43" s="150">
        <v>32.6</v>
      </c>
      <c r="K43" s="111">
        <f t="shared" si="4"/>
        <v>0.35726027397260274</v>
      </c>
      <c r="L43" s="112">
        <v>37.51</v>
      </c>
      <c r="M43" s="111">
        <f t="shared" si="5"/>
        <v>0.50678807402780968</v>
      </c>
      <c r="N43" s="148">
        <v>7.8899999999999998E-2</v>
      </c>
      <c r="O43" s="111">
        <f t="shared" si="6"/>
        <v>4.2088698330988397E-2</v>
      </c>
      <c r="P43" s="24"/>
      <c r="Q43" s="24">
        <f t="shared" si="0"/>
        <v>0.43095202747897393</v>
      </c>
      <c r="R43" s="24"/>
      <c r="S43" s="30" t="str">
        <f t="shared" si="7"/>
        <v>SENSIBILIDADE ALTA</v>
      </c>
    </row>
    <row r="44" spans="1:19">
      <c r="A44" s="146">
        <v>40</v>
      </c>
      <c r="B44" s="17">
        <v>3103702</v>
      </c>
      <c r="C44" s="17" t="s">
        <v>140</v>
      </c>
      <c r="D44" s="122">
        <v>31.378754553447642</v>
      </c>
      <c r="E44" s="111">
        <f t="shared" si="1"/>
        <v>0.65625831626063258</v>
      </c>
      <c r="F44" s="147">
        <v>42.228116710875334</v>
      </c>
      <c r="G44" s="111">
        <f t="shared" si="2"/>
        <v>0.27565994429708968</v>
      </c>
      <c r="H44" s="149">
        <v>34.16998011928429</v>
      </c>
      <c r="I44" s="111">
        <f t="shared" si="3"/>
        <v>0.74377014696953614</v>
      </c>
      <c r="J44" s="150">
        <v>26.49</v>
      </c>
      <c r="K44" s="111">
        <f t="shared" si="4"/>
        <v>0.29030136986301369</v>
      </c>
      <c r="L44" s="112">
        <v>41.14</v>
      </c>
      <c r="M44" s="111">
        <f t="shared" si="5"/>
        <v>0.45905788764340416</v>
      </c>
      <c r="N44" s="148">
        <v>0.13819999999999999</v>
      </c>
      <c r="O44" s="111">
        <f t="shared" si="6"/>
        <v>7.3721902526522137E-2</v>
      </c>
      <c r="P44" s="24"/>
      <c r="Q44" s="24">
        <f t="shared" si="0"/>
        <v>0.41646159459336646</v>
      </c>
      <c r="R44" s="24"/>
      <c r="S44" s="30" t="str">
        <f t="shared" si="7"/>
        <v>SENSIBILIDADE ALTA</v>
      </c>
    </row>
    <row r="45" spans="1:19">
      <c r="A45" s="146">
        <v>41</v>
      </c>
      <c r="B45" s="17">
        <v>3103751</v>
      </c>
      <c r="C45" s="17" t="s">
        <v>141</v>
      </c>
      <c r="D45" s="122">
        <v>3.7532005825891495</v>
      </c>
      <c r="E45" s="111">
        <f t="shared" si="1"/>
        <v>7.8494801019684146E-2</v>
      </c>
      <c r="F45" s="147">
        <v>45.107112253641816</v>
      </c>
      <c r="G45" s="111">
        <f t="shared" si="2"/>
        <v>0.41337038220023481</v>
      </c>
      <c r="H45" s="149">
        <v>95.129142587569291</v>
      </c>
      <c r="I45" s="111">
        <f t="shared" si="3"/>
        <v>0.28665670453900549</v>
      </c>
      <c r="J45" s="150">
        <v>28.81</v>
      </c>
      <c r="K45" s="111">
        <f t="shared" si="4"/>
        <v>0.31572602739726024</v>
      </c>
      <c r="L45" s="112">
        <v>9.4499999999999993</v>
      </c>
      <c r="M45" s="111">
        <f t="shared" si="5"/>
        <v>0.8757437296604319</v>
      </c>
      <c r="N45" s="148">
        <v>1.5596000000000001</v>
      </c>
      <c r="O45" s="111">
        <f t="shared" si="6"/>
        <v>0.83195860477832084</v>
      </c>
      <c r="P45" s="24"/>
      <c r="Q45" s="24">
        <f t="shared" si="0"/>
        <v>0.46699170826582287</v>
      </c>
      <c r="R45" s="24"/>
      <c r="S45" s="30" t="str">
        <f t="shared" si="7"/>
        <v>SENSIBILIDADE ALTA</v>
      </c>
    </row>
    <row r="46" spans="1:19">
      <c r="A46" s="146">
        <v>42</v>
      </c>
      <c r="B46" s="17">
        <v>3103801</v>
      </c>
      <c r="C46" s="17" t="s">
        <v>142</v>
      </c>
      <c r="D46" s="122">
        <v>14.111691304140834</v>
      </c>
      <c r="E46" s="111">
        <f t="shared" si="1"/>
        <v>0.2951332806747029</v>
      </c>
      <c r="F46" s="147">
        <v>48.022598870056498</v>
      </c>
      <c r="G46" s="111">
        <f t="shared" si="2"/>
        <v>0.55282629058327548</v>
      </c>
      <c r="H46" s="149">
        <v>77.385024705435185</v>
      </c>
      <c r="I46" s="111">
        <f t="shared" si="3"/>
        <v>0.41971422172873685</v>
      </c>
      <c r="J46" s="150">
        <v>15.13</v>
      </c>
      <c r="K46" s="111">
        <f t="shared" si="4"/>
        <v>0.16580821917808219</v>
      </c>
      <c r="L46" s="112">
        <v>9.1</v>
      </c>
      <c r="M46" s="111">
        <f t="shared" si="5"/>
        <v>0.88034581374708265</v>
      </c>
      <c r="N46" s="148">
        <v>1.0589</v>
      </c>
      <c r="O46" s="111">
        <f t="shared" si="6"/>
        <v>0.56486340510372135</v>
      </c>
      <c r="P46" s="24"/>
      <c r="Q46" s="24">
        <f t="shared" si="0"/>
        <v>0.47978187183593352</v>
      </c>
      <c r="R46" s="24"/>
      <c r="S46" s="30" t="str">
        <f t="shared" si="7"/>
        <v>SENSIBILIDADE ALTA</v>
      </c>
    </row>
    <row r="47" spans="1:19">
      <c r="A47" s="146">
        <v>43</v>
      </c>
      <c r="B47" s="17">
        <v>3103900</v>
      </c>
      <c r="C47" s="17" t="s">
        <v>143</v>
      </c>
      <c r="D47" s="122">
        <v>43.781539949986673</v>
      </c>
      <c r="E47" s="111">
        <f t="shared" si="1"/>
        <v>0.9156513730312803</v>
      </c>
      <c r="F47" s="147">
        <v>44.5916114790287</v>
      </c>
      <c r="G47" s="111">
        <f t="shared" si="2"/>
        <v>0.38871253318419663</v>
      </c>
      <c r="H47" s="149">
        <v>83.530818567235571</v>
      </c>
      <c r="I47" s="111">
        <f t="shared" si="3"/>
        <v>0.37362886105637527</v>
      </c>
      <c r="J47" s="150">
        <v>37.47</v>
      </c>
      <c r="K47" s="111">
        <f t="shared" si="4"/>
        <v>0.41063013698630135</v>
      </c>
      <c r="L47" s="112">
        <v>14.86</v>
      </c>
      <c r="M47" s="111">
        <f t="shared" si="5"/>
        <v>0.80460865849248875</v>
      </c>
      <c r="N47" s="148">
        <v>0.49730000000000002</v>
      </c>
      <c r="O47" s="111">
        <f t="shared" si="6"/>
        <v>0.26528149150824504</v>
      </c>
      <c r="P47" s="24"/>
      <c r="Q47" s="24">
        <f t="shared" si="0"/>
        <v>0.52641884237648118</v>
      </c>
      <c r="R47" s="24"/>
      <c r="S47" s="30" t="str">
        <f t="shared" si="7"/>
        <v>SENSIBILIDADE ALTA</v>
      </c>
    </row>
    <row r="48" spans="1:19">
      <c r="A48" s="146">
        <v>44</v>
      </c>
      <c r="B48" s="17">
        <v>3104007</v>
      </c>
      <c r="C48" s="17" t="s">
        <v>144</v>
      </c>
      <c r="D48" s="122">
        <v>2.0532471929072744</v>
      </c>
      <c r="E48" s="111">
        <f t="shared" si="1"/>
        <v>4.2941810943740923E-2</v>
      </c>
      <c r="F48" s="147">
        <v>42.865963467970154</v>
      </c>
      <c r="G48" s="111">
        <f t="shared" si="2"/>
        <v>0.30616994506986728</v>
      </c>
      <c r="H48" s="149">
        <v>96.741008675721403</v>
      </c>
      <c r="I48" s="111">
        <f t="shared" si="3"/>
        <v>0.27456983151683134</v>
      </c>
      <c r="J48" s="150">
        <v>95.95</v>
      </c>
      <c r="K48" s="111">
        <f t="shared" si="4"/>
        <v>1</v>
      </c>
      <c r="L48" s="112">
        <v>18.559999999999999</v>
      </c>
      <c r="M48" s="111">
        <f t="shared" si="5"/>
        <v>0.75595805529075311</v>
      </c>
      <c r="N48" s="148">
        <v>0.96909999999999996</v>
      </c>
      <c r="O48" s="111">
        <f t="shared" si="6"/>
        <v>0.51696017176883213</v>
      </c>
      <c r="P48" s="24"/>
      <c r="Q48" s="24">
        <f t="shared" si="0"/>
        <v>0.48276663576500417</v>
      </c>
      <c r="R48" s="24"/>
      <c r="S48" s="30" t="str">
        <f t="shared" si="7"/>
        <v>SENSIBILIDADE ALTA</v>
      </c>
    </row>
    <row r="49" spans="1:19">
      <c r="A49" s="146">
        <v>45</v>
      </c>
      <c r="B49" s="17">
        <v>3104106</v>
      </c>
      <c r="C49" s="17" t="s">
        <v>145</v>
      </c>
      <c r="D49" s="122">
        <v>7.0178517657235862</v>
      </c>
      <c r="E49" s="111">
        <f t="shared" si="1"/>
        <v>0.14677203251314033</v>
      </c>
      <c r="F49" s="147">
        <v>44.972200158856232</v>
      </c>
      <c r="G49" s="111">
        <f t="shared" si="2"/>
        <v>0.40691715802000539</v>
      </c>
      <c r="H49" s="149">
        <v>87.076386618720719</v>
      </c>
      <c r="I49" s="111">
        <f t="shared" si="3"/>
        <v>0.34704176976834633</v>
      </c>
      <c r="J49" s="150">
        <v>56.34</v>
      </c>
      <c r="K49" s="111">
        <f t="shared" si="4"/>
        <v>0.61742465753424658</v>
      </c>
      <c r="L49" s="112">
        <v>13.89</v>
      </c>
      <c r="M49" s="111">
        <f t="shared" si="5"/>
        <v>0.8173630058183492</v>
      </c>
      <c r="N49" s="148">
        <v>0.35580000000000001</v>
      </c>
      <c r="O49" s="111">
        <f t="shared" si="6"/>
        <v>0.18979922517320244</v>
      </c>
      <c r="P49" s="24"/>
      <c r="Q49" s="24">
        <f t="shared" si="0"/>
        <v>0.42088630813788175</v>
      </c>
      <c r="R49" s="24"/>
      <c r="S49" s="30" t="str">
        <f t="shared" si="7"/>
        <v>SENSIBILIDADE ALTA</v>
      </c>
    </row>
    <row r="50" spans="1:19">
      <c r="A50" s="146">
        <v>46</v>
      </c>
      <c r="B50" s="17">
        <v>3104205</v>
      </c>
      <c r="C50" s="17" t="s">
        <v>146</v>
      </c>
      <c r="D50" s="122">
        <v>3.666678446805955</v>
      </c>
      <c r="E50" s="111">
        <f t="shared" si="1"/>
        <v>7.6685268679844529E-2</v>
      </c>
      <c r="F50" s="147">
        <v>42.634098952189298</v>
      </c>
      <c r="G50" s="111">
        <f t="shared" si="2"/>
        <v>0.29507921445633528</v>
      </c>
      <c r="H50" s="149">
        <v>93.154819393471115</v>
      </c>
      <c r="I50" s="111">
        <f t="shared" si="3"/>
        <v>0.30146152854219277</v>
      </c>
      <c r="J50" s="150">
        <v>81.23</v>
      </c>
      <c r="K50" s="111">
        <f t="shared" si="4"/>
        <v>0.89019178082191786</v>
      </c>
      <c r="L50" s="112">
        <v>19.149999999999999</v>
      </c>
      <c r="M50" s="111">
        <f t="shared" si="5"/>
        <v>0.74820025640182775</v>
      </c>
      <c r="N50" s="148">
        <v>0.59960000000000002</v>
      </c>
      <c r="O50" s="111">
        <f t="shared" si="6"/>
        <v>0.31985276957237824</v>
      </c>
      <c r="P50" s="24"/>
      <c r="Q50" s="24">
        <f t="shared" si="0"/>
        <v>0.43857846974574938</v>
      </c>
      <c r="R50" s="24"/>
      <c r="S50" s="30" t="str">
        <f t="shared" si="7"/>
        <v>SENSIBILIDADE ALTA</v>
      </c>
    </row>
    <row r="51" spans="1:19">
      <c r="A51" s="146">
        <v>47</v>
      </c>
      <c r="B51" s="17">
        <v>3104304</v>
      </c>
      <c r="C51" s="17" t="s">
        <v>147</v>
      </c>
      <c r="D51" s="122">
        <v>15.951274013452824</v>
      </c>
      <c r="E51" s="111">
        <f t="shared" si="1"/>
        <v>0.3336064918845027</v>
      </c>
      <c r="F51" s="147">
        <v>45.47659215520877</v>
      </c>
      <c r="G51" s="111">
        <f t="shared" si="2"/>
        <v>0.43104364299045594</v>
      </c>
      <c r="H51" s="149">
        <v>86.967797709098775</v>
      </c>
      <c r="I51" s="111">
        <f t="shared" si="3"/>
        <v>0.34785604359162736</v>
      </c>
      <c r="J51" s="150">
        <v>49.03</v>
      </c>
      <c r="K51" s="111">
        <f t="shared" si="4"/>
        <v>0.53731506849315069</v>
      </c>
      <c r="L51" s="112">
        <v>8.08</v>
      </c>
      <c r="M51" s="111">
        <f t="shared" si="5"/>
        <v>0.89375760165675022</v>
      </c>
      <c r="N51" s="148">
        <v>0.31009999999999999</v>
      </c>
      <c r="O51" s="111">
        <f t="shared" si="6"/>
        <v>0.1654208536430862</v>
      </c>
      <c r="P51" s="24"/>
      <c r="Q51" s="24">
        <f t="shared" si="0"/>
        <v>0.45149995037659552</v>
      </c>
      <c r="R51" s="24"/>
      <c r="S51" s="30" t="str">
        <f t="shared" si="7"/>
        <v>SENSIBILIDADE ALTA</v>
      </c>
    </row>
    <row r="52" spans="1:19">
      <c r="A52" s="146">
        <v>48</v>
      </c>
      <c r="B52" s="17">
        <v>3104403</v>
      </c>
      <c r="C52" s="17" t="s">
        <v>148</v>
      </c>
      <c r="D52" s="122">
        <v>14.03751645648682</v>
      </c>
      <c r="E52" s="111">
        <f t="shared" si="1"/>
        <v>0.29358198071640151</v>
      </c>
      <c r="F52" s="147">
        <v>54.870317002881848</v>
      </c>
      <c r="G52" s="111">
        <f t="shared" si="2"/>
        <v>0.88037186983156335</v>
      </c>
      <c r="H52" s="149">
        <v>78.90625</v>
      </c>
      <c r="I52" s="111">
        <f t="shared" si="3"/>
        <v>0.40830703529515189</v>
      </c>
      <c r="J52" s="150">
        <v>16.87</v>
      </c>
      <c r="K52" s="111">
        <f t="shared" si="4"/>
        <v>0.18487671232876712</v>
      </c>
      <c r="L52" s="112">
        <v>28.47</v>
      </c>
      <c r="M52" s="111">
        <f t="shared" si="5"/>
        <v>0.62565333158015846</v>
      </c>
      <c r="N52" s="148">
        <v>0.1026</v>
      </c>
      <c r="O52" s="111">
        <f t="shared" si="6"/>
        <v>5.4731311137635102E-2</v>
      </c>
      <c r="P52" s="24"/>
      <c r="Q52" s="24">
        <f t="shared" si="0"/>
        <v>0.40792037348161286</v>
      </c>
      <c r="R52" s="24"/>
      <c r="S52" s="30" t="str">
        <f t="shared" si="7"/>
        <v>SENSIBILIDADE ALTA</v>
      </c>
    </row>
    <row r="53" spans="1:19">
      <c r="A53" s="146">
        <v>49</v>
      </c>
      <c r="B53" s="17">
        <v>3104452</v>
      </c>
      <c r="C53" s="17" t="s">
        <v>149</v>
      </c>
      <c r="D53" s="122">
        <v>27.444344188416114</v>
      </c>
      <c r="E53" s="111">
        <f t="shared" si="1"/>
        <v>0.57397367627480866</v>
      </c>
      <c r="F53" s="147">
        <v>48.70417193426043</v>
      </c>
      <c r="G53" s="111">
        <f t="shared" si="2"/>
        <v>0.58542784336106135</v>
      </c>
      <c r="H53" s="149">
        <v>49.671540580631493</v>
      </c>
      <c r="I53" s="111">
        <f t="shared" si="3"/>
        <v>0.62752885725007812</v>
      </c>
      <c r="J53" s="150">
        <v>19.39</v>
      </c>
      <c r="K53" s="111">
        <f t="shared" si="4"/>
        <v>0.21249315068493152</v>
      </c>
      <c r="L53" s="112">
        <v>45.05</v>
      </c>
      <c r="M53" s="111">
        <f t="shared" si="5"/>
        <v>0.40764603398967814</v>
      </c>
      <c r="N53" s="148">
        <v>0.56440000000000001</v>
      </c>
      <c r="O53" s="111">
        <f t="shared" si="6"/>
        <v>0.30107555561482702</v>
      </c>
      <c r="P53" s="24"/>
      <c r="Q53" s="24">
        <f t="shared" si="0"/>
        <v>0.45135751952923081</v>
      </c>
      <c r="R53" s="24"/>
      <c r="S53" s="30" t="str">
        <f t="shared" si="7"/>
        <v>SENSIBILIDADE ALTA</v>
      </c>
    </row>
    <row r="54" spans="1:19">
      <c r="A54" s="146">
        <v>50</v>
      </c>
      <c r="B54" s="17">
        <v>3104502</v>
      </c>
      <c r="C54" s="17" t="s">
        <v>150</v>
      </c>
      <c r="D54" s="122">
        <v>24.80760813158475</v>
      </c>
      <c r="E54" s="111">
        <f t="shared" si="1"/>
        <v>0.51882872263643265</v>
      </c>
      <c r="F54" s="147">
        <v>49.180612156420707</v>
      </c>
      <c r="G54" s="111">
        <f t="shared" si="2"/>
        <v>0.60821731651367239</v>
      </c>
      <c r="H54" s="149">
        <v>46.219314497452523</v>
      </c>
      <c r="I54" s="111">
        <f t="shared" si="3"/>
        <v>0.65341600669625732</v>
      </c>
      <c r="J54" s="150">
        <v>3.27</v>
      </c>
      <c r="K54" s="111">
        <f t="shared" si="4"/>
        <v>3.5835616438356165E-2</v>
      </c>
      <c r="L54" s="112">
        <v>63.32</v>
      </c>
      <c r="M54" s="111">
        <f t="shared" si="5"/>
        <v>0.1674172446665132</v>
      </c>
      <c r="N54" s="148">
        <v>5.2435</v>
      </c>
      <c r="O54" s="111">
        <f t="shared" si="6"/>
        <v>1</v>
      </c>
      <c r="P54" s="24"/>
      <c r="Q54" s="24">
        <f t="shared" si="0"/>
        <v>0.49728581782520526</v>
      </c>
      <c r="R54" s="24"/>
      <c r="S54" s="30" t="str">
        <f t="shared" si="7"/>
        <v>SENSIBILIDADE ALTA</v>
      </c>
    </row>
    <row r="55" spans="1:19">
      <c r="A55" s="146">
        <v>51</v>
      </c>
      <c r="B55" s="17">
        <v>3104601</v>
      </c>
      <c r="C55" s="17" t="s">
        <v>151</v>
      </c>
      <c r="D55" s="122">
        <v>8.4556465561057799</v>
      </c>
      <c r="E55" s="111">
        <f t="shared" si="1"/>
        <v>0.17684221221569507</v>
      </c>
      <c r="F55" s="147">
        <v>43.511450381679388</v>
      </c>
      <c r="G55" s="111">
        <f t="shared" si="2"/>
        <v>0.3370453959787742</v>
      </c>
      <c r="H55" s="149">
        <v>85.584948366105522</v>
      </c>
      <c r="I55" s="111">
        <f t="shared" si="3"/>
        <v>0.35822559261335674</v>
      </c>
      <c r="J55" s="150">
        <v>88.98</v>
      </c>
      <c r="K55" s="111">
        <f t="shared" si="4"/>
        <v>0.97512328767123291</v>
      </c>
      <c r="L55" s="112">
        <v>15.56</v>
      </c>
      <c r="M55" s="111">
        <f t="shared" si="5"/>
        <v>0.79540449031918736</v>
      </c>
      <c r="N55" s="148">
        <v>0.1026</v>
      </c>
      <c r="O55" s="111">
        <f t="shared" si="6"/>
        <v>5.4731311137635102E-2</v>
      </c>
      <c r="P55" s="24"/>
      <c r="Q55" s="24">
        <f t="shared" si="0"/>
        <v>0.44956204832264685</v>
      </c>
      <c r="R55" s="24"/>
      <c r="S55" s="30" t="str">
        <f t="shared" si="7"/>
        <v>SENSIBILIDADE ALTA</v>
      </c>
    </row>
    <row r="56" spans="1:19">
      <c r="A56" s="146">
        <v>52</v>
      </c>
      <c r="B56" s="17">
        <v>3104700</v>
      </c>
      <c r="C56" s="17" t="s">
        <v>152</v>
      </c>
      <c r="D56" s="122">
        <v>22.676211907781688</v>
      </c>
      <c r="E56" s="111">
        <f t="shared" si="1"/>
        <v>0.4742524952806027</v>
      </c>
      <c r="F56" s="147">
        <v>50.59870372404702</v>
      </c>
      <c r="G56" s="111">
        <f t="shared" si="2"/>
        <v>0.67604861665418003</v>
      </c>
      <c r="H56" s="149">
        <v>49.417588817705301</v>
      </c>
      <c r="I56" s="111">
        <f t="shared" si="3"/>
        <v>0.62943316104727831</v>
      </c>
      <c r="J56" s="150">
        <v>7.48</v>
      </c>
      <c r="K56" s="111">
        <f t="shared" si="4"/>
        <v>8.1972602739726036E-2</v>
      </c>
      <c r="L56" s="112">
        <v>16.54</v>
      </c>
      <c r="M56" s="111">
        <f t="shared" si="5"/>
        <v>0.78251865487656547</v>
      </c>
      <c r="N56" s="148">
        <v>0.50080000000000002</v>
      </c>
      <c r="O56" s="111">
        <f t="shared" si="6"/>
        <v>0.26714854403243332</v>
      </c>
      <c r="P56" s="24"/>
      <c r="Q56" s="24">
        <f t="shared" si="0"/>
        <v>0.48522901243846434</v>
      </c>
      <c r="R56" s="24"/>
      <c r="S56" s="30" t="str">
        <f t="shared" si="7"/>
        <v>SENSIBILIDADE ALTA</v>
      </c>
    </row>
    <row r="57" spans="1:19">
      <c r="A57" s="146">
        <v>53</v>
      </c>
      <c r="B57" s="17">
        <v>3104809</v>
      </c>
      <c r="C57" s="17" t="s">
        <v>153</v>
      </c>
      <c r="D57" s="122">
        <v>17.660442508797082</v>
      </c>
      <c r="E57" s="111">
        <f t="shared" si="1"/>
        <v>0.36935220757407278</v>
      </c>
      <c r="F57" s="147">
        <v>50</v>
      </c>
      <c r="G57" s="111">
        <f t="shared" si="2"/>
        <v>0.64741093702320252</v>
      </c>
      <c r="H57" s="149">
        <v>7.7567210224768619</v>
      </c>
      <c r="I57" s="111">
        <f t="shared" si="3"/>
        <v>0.94183480702507394</v>
      </c>
      <c r="J57" s="150">
        <v>3.62</v>
      </c>
      <c r="K57" s="111">
        <f t="shared" si="4"/>
        <v>3.9671232876712328E-2</v>
      </c>
      <c r="L57" s="112">
        <v>38.57</v>
      </c>
      <c r="M57" s="111">
        <f t="shared" si="5"/>
        <v>0.49285033365109621</v>
      </c>
      <c r="N57" s="148">
        <v>0.39479999999999998</v>
      </c>
      <c r="O57" s="111">
        <f t="shared" si="6"/>
        <v>0.21060352472844385</v>
      </c>
      <c r="P57" s="24"/>
      <c r="Q57" s="24">
        <f t="shared" si="0"/>
        <v>0.45028717381310024</v>
      </c>
      <c r="R57" s="24"/>
      <c r="S57" s="30" t="str">
        <f t="shared" si="7"/>
        <v>SENSIBILIDADE ALTA</v>
      </c>
    </row>
    <row r="58" spans="1:19">
      <c r="A58" s="146">
        <v>54</v>
      </c>
      <c r="B58" s="17">
        <v>3104908</v>
      </c>
      <c r="C58" s="17" t="s">
        <v>154</v>
      </c>
      <c r="D58" s="122">
        <v>8.7962684814590446</v>
      </c>
      <c r="E58" s="111">
        <f t="shared" si="1"/>
        <v>0.18396601220058734</v>
      </c>
      <c r="F58" s="147">
        <v>44.544012688342583</v>
      </c>
      <c r="G58" s="111">
        <f t="shared" si="2"/>
        <v>0.38643574941997222</v>
      </c>
      <c r="H58" s="149">
        <v>78.313187411521284</v>
      </c>
      <c r="I58" s="111">
        <f t="shared" si="3"/>
        <v>0.41275422371473214</v>
      </c>
      <c r="J58" s="150">
        <v>24.47</v>
      </c>
      <c r="K58" s="111">
        <f t="shared" si="4"/>
        <v>0.26816438356164385</v>
      </c>
      <c r="L58" s="112">
        <v>39.619999999999997</v>
      </c>
      <c r="M58" s="111">
        <f t="shared" si="5"/>
        <v>0.47904408139114429</v>
      </c>
      <c r="N58" s="148">
        <v>0.1106</v>
      </c>
      <c r="O58" s="111">
        <f t="shared" si="6"/>
        <v>5.8998859764351291E-2</v>
      </c>
      <c r="P58" s="24"/>
      <c r="Q58" s="24">
        <f t="shared" si="0"/>
        <v>0.29822721834207183</v>
      </c>
      <c r="R58" s="24"/>
      <c r="S58" s="30" t="str">
        <f t="shared" si="7"/>
        <v>SENSIBILIDADE MODERADA</v>
      </c>
    </row>
    <row r="59" spans="1:19">
      <c r="A59" s="146">
        <v>55</v>
      </c>
      <c r="B59" s="17">
        <v>3105004</v>
      </c>
      <c r="C59" s="17" t="s">
        <v>155</v>
      </c>
      <c r="D59" s="122">
        <v>11.744027941657036</v>
      </c>
      <c r="E59" s="111">
        <f t="shared" si="1"/>
        <v>0.24561573946416793</v>
      </c>
      <c r="F59" s="147">
        <v>50.414727898037626</v>
      </c>
      <c r="G59" s="111">
        <f t="shared" si="2"/>
        <v>0.66724853649184634</v>
      </c>
      <c r="H59" s="149">
        <v>55.218900160170847</v>
      </c>
      <c r="I59" s="111">
        <f t="shared" si="3"/>
        <v>0.58593096562677227</v>
      </c>
      <c r="J59" s="150">
        <v>13.47</v>
      </c>
      <c r="K59" s="111">
        <f t="shared" si="4"/>
        <v>0.14761643835616439</v>
      </c>
      <c r="L59" s="112">
        <v>30.36</v>
      </c>
      <c r="M59" s="111">
        <f t="shared" si="5"/>
        <v>0.60080207751224479</v>
      </c>
      <c r="N59" s="148">
        <v>0.39479999999999998</v>
      </c>
      <c r="O59" s="111">
        <f t="shared" si="6"/>
        <v>0.21060352472844385</v>
      </c>
      <c r="P59" s="24"/>
      <c r="Q59" s="24">
        <f t="shared" si="0"/>
        <v>0.40963621369660658</v>
      </c>
      <c r="R59" s="24"/>
      <c r="S59" s="30" t="str">
        <f t="shared" si="7"/>
        <v>SENSIBILIDADE ALTA</v>
      </c>
    </row>
    <row r="60" spans="1:19">
      <c r="A60" s="146">
        <v>56</v>
      </c>
      <c r="B60" s="17">
        <v>3105103</v>
      </c>
      <c r="C60" s="17" t="s">
        <v>156</v>
      </c>
      <c r="D60" s="122">
        <v>25.950318244070537</v>
      </c>
      <c r="E60" s="111">
        <f t="shared" si="1"/>
        <v>0.54272747276421707</v>
      </c>
      <c r="F60" s="147">
        <v>44.215511409065748</v>
      </c>
      <c r="G60" s="111">
        <f t="shared" si="2"/>
        <v>0.37072261115735222</v>
      </c>
      <c r="H60" s="149">
        <v>87.768623120699914</v>
      </c>
      <c r="I60" s="111">
        <f t="shared" si="3"/>
        <v>0.34185090759794812</v>
      </c>
      <c r="J60" s="150">
        <v>16.170000000000002</v>
      </c>
      <c r="K60" s="111">
        <f t="shared" si="4"/>
        <v>0.17720547945205481</v>
      </c>
      <c r="L60" s="112">
        <v>13.87</v>
      </c>
      <c r="M60" s="111">
        <f t="shared" si="5"/>
        <v>0.81762598205187209</v>
      </c>
      <c r="N60" s="148">
        <v>0.59960000000000002</v>
      </c>
      <c r="O60" s="111">
        <f t="shared" si="6"/>
        <v>0.31985276957237824</v>
      </c>
      <c r="P60" s="24"/>
      <c r="Q60" s="24">
        <f t="shared" si="0"/>
        <v>0.42833087043263712</v>
      </c>
      <c r="R60" s="24"/>
      <c r="S60" s="30" t="str">
        <f t="shared" si="7"/>
        <v>SENSIBILIDADE ALTA</v>
      </c>
    </row>
    <row r="61" spans="1:19">
      <c r="A61" s="146">
        <v>57</v>
      </c>
      <c r="B61" s="17">
        <v>3105202</v>
      </c>
      <c r="C61" s="17" t="s">
        <v>157</v>
      </c>
      <c r="D61" s="122">
        <v>18.913592854461776</v>
      </c>
      <c r="E61" s="111">
        <f t="shared" si="1"/>
        <v>0.39556071545052651</v>
      </c>
      <c r="F61" s="147">
        <v>46.56938838869916</v>
      </c>
      <c r="G61" s="111">
        <f t="shared" si="2"/>
        <v>0.4833151542232455</v>
      </c>
      <c r="H61" s="149">
        <v>62.623919004429439</v>
      </c>
      <c r="I61" s="111">
        <f t="shared" si="3"/>
        <v>0.53040307583788193</v>
      </c>
      <c r="J61" s="150">
        <v>9.8000000000000007</v>
      </c>
      <c r="K61" s="111">
        <f t="shared" si="4"/>
        <v>0.10739726027397262</v>
      </c>
      <c r="L61" s="112">
        <v>51.74</v>
      </c>
      <c r="M61" s="111">
        <f t="shared" si="5"/>
        <v>0.31968048387626957</v>
      </c>
      <c r="N61" s="148">
        <v>1.0458000000000001</v>
      </c>
      <c r="O61" s="111">
        <f t="shared" si="6"/>
        <v>0.55787529422747362</v>
      </c>
      <c r="P61" s="24"/>
      <c r="Q61" s="24">
        <f t="shared" si="0"/>
        <v>0.39903866398156157</v>
      </c>
      <c r="R61" s="24"/>
      <c r="S61" s="30" t="str">
        <f t="shared" si="7"/>
        <v>SENSIBILIDADE MODERADA</v>
      </c>
    </row>
    <row r="62" spans="1:19">
      <c r="A62" s="146">
        <v>58</v>
      </c>
      <c r="B62" s="17">
        <v>3105301</v>
      </c>
      <c r="C62" s="17" t="s">
        <v>158</v>
      </c>
      <c r="D62" s="122">
        <v>5.1819276267354049</v>
      </c>
      <c r="E62" s="111">
        <f t="shared" si="1"/>
        <v>0.10837533699794956</v>
      </c>
      <c r="F62" s="147">
        <v>45.24566120752872</v>
      </c>
      <c r="G62" s="111">
        <f t="shared" si="2"/>
        <v>0.41999756755963075</v>
      </c>
      <c r="H62" s="149">
        <v>86.151775197711586</v>
      </c>
      <c r="I62" s="111">
        <f t="shared" si="3"/>
        <v>0.35397513782090051</v>
      </c>
      <c r="J62" s="150">
        <v>125.74</v>
      </c>
      <c r="K62" s="111">
        <f t="shared" si="4"/>
        <v>1</v>
      </c>
      <c r="L62" s="112">
        <v>18.89</v>
      </c>
      <c r="M62" s="111">
        <f t="shared" si="5"/>
        <v>0.75161894743762536</v>
      </c>
      <c r="N62" s="148">
        <v>0.35580000000000001</v>
      </c>
      <c r="O62" s="111">
        <f t="shared" si="6"/>
        <v>0.18979922517320244</v>
      </c>
      <c r="P62" s="24"/>
      <c r="Q62" s="24">
        <f t="shared" si="0"/>
        <v>0.47062770249821817</v>
      </c>
      <c r="R62" s="24"/>
      <c r="S62" s="30" t="str">
        <f t="shared" si="7"/>
        <v>SENSIBILIDADE ALTA</v>
      </c>
    </row>
    <row r="63" spans="1:19">
      <c r="A63" s="146">
        <v>59</v>
      </c>
      <c r="B63" s="17">
        <v>3105400</v>
      </c>
      <c r="C63" s="17" t="s">
        <v>159</v>
      </c>
      <c r="D63" s="122">
        <v>1.3461291008924119</v>
      </c>
      <c r="E63" s="111">
        <f t="shared" si="1"/>
        <v>2.8153074581605143E-2</v>
      </c>
      <c r="F63" s="147">
        <v>42.324998840283897</v>
      </c>
      <c r="G63" s="111">
        <f t="shared" si="2"/>
        <v>0.28029408848649751</v>
      </c>
      <c r="H63" s="149">
        <v>85.827539151341867</v>
      </c>
      <c r="I63" s="111">
        <f t="shared" si="3"/>
        <v>0.35640648118775264</v>
      </c>
      <c r="J63" s="150">
        <v>90.49</v>
      </c>
      <c r="K63" s="111">
        <f t="shared" si="4"/>
        <v>0.99167123287671233</v>
      </c>
      <c r="L63" s="112">
        <v>62.88</v>
      </c>
      <c r="M63" s="111">
        <f t="shared" si="5"/>
        <v>0.17320272180401686</v>
      </c>
      <c r="N63" s="148">
        <v>0.39979999999999999</v>
      </c>
      <c r="O63" s="111">
        <f t="shared" si="6"/>
        <v>0.21327074262014145</v>
      </c>
      <c r="P63" s="24"/>
      <c r="Q63" s="24">
        <f t="shared" si="0"/>
        <v>0.34049972359278763</v>
      </c>
      <c r="R63" s="24"/>
      <c r="S63" s="30" t="str">
        <f t="shared" si="7"/>
        <v>SENSIBILIDADE MODERADA</v>
      </c>
    </row>
    <row r="64" spans="1:19">
      <c r="A64" s="146">
        <v>60</v>
      </c>
      <c r="B64" s="17">
        <v>3105509</v>
      </c>
      <c r="C64" s="17" t="s">
        <v>976</v>
      </c>
      <c r="D64" s="122">
        <v>13.757561121071351</v>
      </c>
      <c r="E64" s="111">
        <f t="shared" si="1"/>
        <v>0.28772696767772277</v>
      </c>
      <c r="F64" s="147">
        <v>55.385097056981841</v>
      </c>
      <c r="G64" s="111">
        <f t="shared" si="2"/>
        <v>0.90499524476245841</v>
      </c>
      <c r="H64" s="149">
        <v>81.003223207091054</v>
      </c>
      <c r="I64" s="111">
        <f t="shared" si="3"/>
        <v>0.39258249771022879</v>
      </c>
      <c r="J64" s="150">
        <v>25.03</v>
      </c>
      <c r="K64" s="111">
        <f t="shared" si="4"/>
        <v>0.27430136986301373</v>
      </c>
      <c r="L64" s="112">
        <v>23.18</v>
      </c>
      <c r="M64" s="111">
        <f t="shared" si="5"/>
        <v>0.69521054534696425</v>
      </c>
      <c r="N64" s="148">
        <v>0.1026</v>
      </c>
      <c r="O64" s="111">
        <f t="shared" si="6"/>
        <v>5.4731311137635102E-2</v>
      </c>
      <c r="P64" s="24"/>
      <c r="Q64" s="24">
        <f t="shared" si="0"/>
        <v>0.43492465608300385</v>
      </c>
      <c r="R64" s="24"/>
      <c r="S64" s="30" t="str">
        <f t="shared" si="7"/>
        <v>SENSIBILIDADE ALTA</v>
      </c>
    </row>
    <row r="65" spans="1:19">
      <c r="A65" s="146">
        <v>61</v>
      </c>
      <c r="B65" s="17">
        <v>3105608</v>
      </c>
      <c r="C65" s="17" t="s">
        <v>160</v>
      </c>
      <c r="D65" s="122">
        <v>4.2221650922958069</v>
      </c>
      <c r="E65" s="111">
        <f t="shared" si="1"/>
        <v>8.8302770262117636E-2</v>
      </c>
      <c r="F65" s="147">
        <v>42.141935189098426</v>
      </c>
      <c r="G65" s="111">
        <f t="shared" si="2"/>
        <v>0.27153764020638826</v>
      </c>
      <c r="H65" s="149">
        <v>87.180510226066701</v>
      </c>
      <c r="I65" s="111">
        <f t="shared" si="3"/>
        <v>0.34626097983185444</v>
      </c>
      <c r="J65" s="150">
        <v>165.07</v>
      </c>
      <c r="K65" s="111">
        <f t="shared" si="4"/>
        <v>1</v>
      </c>
      <c r="L65" s="112">
        <v>32.92</v>
      </c>
      <c r="M65" s="111">
        <f t="shared" si="5"/>
        <v>0.56714111962131419</v>
      </c>
      <c r="N65" s="148">
        <v>0.11355</v>
      </c>
      <c r="O65" s="111">
        <f t="shared" si="6"/>
        <v>6.0572518320452885E-2</v>
      </c>
      <c r="P65" s="24"/>
      <c r="Q65" s="24">
        <f t="shared" si="0"/>
        <v>0.38896917137368786</v>
      </c>
      <c r="R65" s="24"/>
      <c r="S65" s="30" t="str">
        <f t="shared" si="7"/>
        <v>SENSIBILIDADE MODERADA</v>
      </c>
    </row>
    <row r="66" spans="1:19">
      <c r="A66" s="146">
        <v>62</v>
      </c>
      <c r="B66" s="17">
        <v>3105707</v>
      </c>
      <c r="C66" s="17" t="s">
        <v>161</v>
      </c>
      <c r="D66" s="122">
        <v>17.907330382402943</v>
      </c>
      <c r="E66" s="111">
        <f t="shared" si="1"/>
        <v>0.37451564450914221</v>
      </c>
      <c r="F66" s="147">
        <v>54.7469220246238</v>
      </c>
      <c r="G66" s="111">
        <f t="shared" si="2"/>
        <v>0.87446954166240043</v>
      </c>
      <c r="H66" s="149">
        <v>39.163430991881398</v>
      </c>
      <c r="I66" s="111">
        <f t="shared" si="3"/>
        <v>0.7063258412153659</v>
      </c>
      <c r="J66" s="150">
        <v>14.77</v>
      </c>
      <c r="K66" s="111">
        <f t="shared" si="4"/>
        <v>0.16186301369863013</v>
      </c>
      <c r="L66" s="112">
        <v>26.17</v>
      </c>
      <c r="M66" s="111">
        <f t="shared" si="5"/>
        <v>0.65589559843529144</v>
      </c>
      <c r="N66" s="148">
        <v>0.13819999999999999</v>
      </c>
      <c r="O66" s="111">
        <f t="shared" si="6"/>
        <v>7.3721902526522137E-2</v>
      </c>
      <c r="P66" s="24"/>
      <c r="Q66" s="24">
        <f t="shared" si="0"/>
        <v>0.47446525700789216</v>
      </c>
      <c r="R66" s="24"/>
      <c r="S66" s="30" t="str">
        <f t="shared" si="7"/>
        <v>SENSIBILIDADE ALTA</v>
      </c>
    </row>
    <row r="67" spans="1:19">
      <c r="A67" s="146">
        <v>63</v>
      </c>
      <c r="B67" s="17">
        <v>3105905</v>
      </c>
      <c r="C67" s="17" t="s">
        <v>162</v>
      </c>
      <c r="D67" s="122">
        <v>0.89144803964263142</v>
      </c>
      <c r="E67" s="111">
        <f t="shared" si="1"/>
        <v>1.8643830765597981E-2</v>
      </c>
      <c r="F67" s="147">
        <v>41.590041024190128</v>
      </c>
      <c r="G67" s="111">
        <f t="shared" si="2"/>
        <v>0.24513899317941823</v>
      </c>
      <c r="H67" s="149">
        <v>93.017928286852595</v>
      </c>
      <c r="I67" s="111">
        <f t="shared" si="3"/>
        <v>0.30248803157226756</v>
      </c>
      <c r="J67" s="150">
        <v>244.67</v>
      </c>
      <c r="K67" s="111">
        <f t="shared" si="4"/>
        <v>1</v>
      </c>
      <c r="L67" s="112">
        <v>24.9</v>
      </c>
      <c r="M67" s="111">
        <f t="shared" si="5"/>
        <v>0.67259458926399529</v>
      </c>
      <c r="N67" s="148">
        <v>0.1245</v>
      </c>
      <c r="O67" s="111">
        <f t="shared" si="6"/>
        <v>6.6413725503270668E-2</v>
      </c>
      <c r="P67" s="24"/>
      <c r="Q67" s="24">
        <f t="shared" si="0"/>
        <v>0.38421319504742496</v>
      </c>
      <c r="R67" s="24"/>
      <c r="S67" s="30" t="str">
        <f t="shared" si="7"/>
        <v>SENSIBILIDADE MODERADA</v>
      </c>
    </row>
    <row r="68" spans="1:19">
      <c r="A68" s="146">
        <v>64</v>
      </c>
      <c r="B68" s="17">
        <v>3106002</v>
      </c>
      <c r="C68" s="17" t="s">
        <v>163</v>
      </c>
      <c r="D68" s="122">
        <v>2.1351545438384982</v>
      </c>
      <c r="E68" s="111">
        <f t="shared" si="1"/>
        <v>4.465482922558308E-2</v>
      </c>
      <c r="F68" s="147">
        <v>45.4974946313529</v>
      </c>
      <c r="G68" s="111">
        <f t="shared" si="2"/>
        <v>0.43204346709588065</v>
      </c>
      <c r="H68" s="149">
        <v>76.99419691157668</v>
      </c>
      <c r="I68" s="111">
        <f t="shared" si="3"/>
        <v>0.42264491550821814</v>
      </c>
      <c r="J68" s="150">
        <v>93.15</v>
      </c>
      <c r="K68" s="111">
        <f t="shared" si="4"/>
        <v>1</v>
      </c>
      <c r="L68" s="112">
        <v>60.16</v>
      </c>
      <c r="M68" s="111">
        <f t="shared" si="5"/>
        <v>0.20896748956313071</v>
      </c>
      <c r="N68" s="148">
        <v>0.39979999999999999</v>
      </c>
      <c r="O68" s="111">
        <f t="shared" si="6"/>
        <v>0.21327074262014145</v>
      </c>
      <c r="P68" s="24"/>
      <c r="Q68" s="24">
        <f t="shared" si="0"/>
        <v>0.3869302406688257</v>
      </c>
      <c r="R68" s="24"/>
      <c r="S68" s="30" t="str">
        <f t="shared" si="7"/>
        <v>SENSIBILIDADE MODERADA</v>
      </c>
    </row>
    <row r="69" spans="1:19">
      <c r="A69" s="146">
        <v>65</v>
      </c>
      <c r="B69" s="17">
        <v>3106101</v>
      </c>
      <c r="C69" s="17" t="s">
        <v>164</v>
      </c>
      <c r="D69" s="122">
        <v>18.879496633914417</v>
      </c>
      <c r="E69" s="111">
        <f t="shared" si="1"/>
        <v>0.3948476237868932</v>
      </c>
      <c r="F69" s="147">
        <v>51.612903225806448</v>
      </c>
      <c r="G69" s="111">
        <f t="shared" si="2"/>
        <v>0.72456062559401846</v>
      </c>
      <c r="H69" s="149">
        <v>42.940813810110974</v>
      </c>
      <c r="I69" s="111">
        <f t="shared" si="3"/>
        <v>0.67800044444966723</v>
      </c>
      <c r="J69" s="150">
        <v>8.25</v>
      </c>
      <c r="K69" s="111">
        <f t="shared" si="4"/>
        <v>9.0410958904109592E-2</v>
      </c>
      <c r="L69" s="112">
        <v>38.31</v>
      </c>
      <c r="M69" s="111">
        <f t="shared" si="5"/>
        <v>0.49626902468689382</v>
      </c>
      <c r="N69" s="148">
        <v>6.4699999999999994E-2</v>
      </c>
      <c r="O69" s="111">
        <f t="shared" si="6"/>
        <v>3.4513799518567166E-2</v>
      </c>
      <c r="P69" s="24"/>
      <c r="Q69" s="24">
        <f t="shared" ref="Q69:Q132" si="8">(E69+G69+I69+K69+M69+O69)/N$2</f>
        <v>0.40310041282335823</v>
      </c>
      <c r="R69" s="24"/>
      <c r="S69" s="30" t="str">
        <f t="shared" si="7"/>
        <v>SENSIBILIDADE ALTA</v>
      </c>
    </row>
    <row r="70" spans="1:19">
      <c r="A70" s="146">
        <v>66</v>
      </c>
      <c r="B70" s="17">
        <v>3106200</v>
      </c>
      <c r="C70" s="17" t="s">
        <v>165</v>
      </c>
      <c r="D70" s="122">
        <v>3.3514845523602843E-3</v>
      </c>
      <c r="E70" s="111">
        <f t="shared" ref="E70:E133" si="9">IF(((D70-$E$860)/($D$860-$E$860))&gt;1,1,IF(((D70-$E$860)/($D$860-$E$860))&lt;0,0,(D70-$E$860)/($D$860-$E$860)))</f>
        <v>7.0093272999703025E-5</v>
      </c>
      <c r="F70" s="147">
        <v>41.958285166267174</v>
      </c>
      <c r="G70" s="111">
        <f t="shared" ref="G70:G133" si="10">IF(((F70-$G$860)/($F$860-$G$860))&gt;1,1,IF(((F70-$G$860)/($F$860-$G$860))&lt;0,0,(F70-$G$860)/($F$860-$G$860)))</f>
        <v>0.26275314412456657</v>
      </c>
      <c r="H70" s="149">
        <v>96.577113095752225</v>
      </c>
      <c r="I70" s="111">
        <f t="shared" ref="I70:I133" si="11">IF((1-(H70-$I$860)/($H$860-$I$860))&gt;1,1,IF((1-(H70-$I$860)/($H$860-$I$860))&lt;0,0,1-(H70-$I$860)/($H$860-$I$860)))</f>
        <v>0.27579883253530557</v>
      </c>
      <c r="J70" s="150">
        <v>6988.18</v>
      </c>
      <c r="K70" s="111">
        <f t="shared" ref="K70:K133" si="12">IF(((J70-$K$860)/($J$860-$K$860))&gt;1,1,IF(((J70-$K$860)/($J$860-$K$860))&lt;0,0,(J70-$K$860)/($J$860-$K$860)))</f>
        <v>1</v>
      </c>
      <c r="L70" s="112">
        <v>12.59</v>
      </c>
      <c r="M70" s="111">
        <f t="shared" ref="M70:M133" si="13">IF((1-(L70-$M$860)/($L$860-$M$860))&gt;1,1,IF((1-(L70-$M$860)/($L$860-$M$860))&lt;0,0,1-(L70-$M$860)/($L$860-$M$860)))</f>
        <v>0.83445646099733739</v>
      </c>
      <c r="N70" s="148">
        <v>0.39479999999999998</v>
      </c>
      <c r="O70" s="111">
        <f t="shared" ref="O70:O133" si="14">IF(((N70-$O$860)/($N$860-$O$860))&gt;1,1,IF(((N70-$O$860)/($N$860-$O$860))&lt;0,0,(N70-$O$860)/($N$860-$O$860)))</f>
        <v>0.21060352472844385</v>
      </c>
      <c r="P70" s="24"/>
      <c r="Q70" s="24">
        <f t="shared" si="8"/>
        <v>0.43061367594310879</v>
      </c>
      <c r="R70" s="24"/>
      <c r="S70" s="30" t="str">
        <f t="shared" ref="S70:S133" si="15">IF(AND(Q70&gt;$V$5,Q70&lt;$W$5)," SENSIBILIDADE RELATIVAMENTE BAIXA",IF(AND(Q70&gt;$V$6,Q70&lt;$W$6),"SENSIBILIDADE MODERADA",IF(AND(Q70&gt;$V$7,Q70&lt;$W$7),"SENSIBILIDADE ALTA",IF(AND(Q70&gt;$V$8,Q70&lt;$W$8),"SENSIBILIDADE MUITO ALTA","SENSIBILIDADE EXTREMA"))))</f>
        <v>SENSIBILIDADE ALTA</v>
      </c>
    </row>
    <row r="71" spans="1:19">
      <c r="A71" s="146">
        <v>67</v>
      </c>
      <c r="B71" s="17">
        <v>3106309</v>
      </c>
      <c r="C71" s="17" t="s">
        <v>166</v>
      </c>
      <c r="D71" s="122">
        <v>0.73859703412616973</v>
      </c>
      <c r="E71" s="111">
        <f t="shared" si="9"/>
        <v>1.544709001069901E-2</v>
      </c>
      <c r="F71" s="147">
        <v>46.471020708246542</v>
      </c>
      <c r="G71" s="111">
        <f t="shared" si="10"/>
        <v>0.4786099519575866</v>
      </c>
      <c r="H71" s="149">
        <v>82.744065529923105</v>
      </c>
      <c r="I71" s="111">
        <f t="shared" si="11"/>
        <v>0.37952847277455937</v>
      </c>
      <c r="J71" s="150">
        <v>71.45</v>
      </c>
      <c r="K71" s="111">
        <f t="shared" si="12"/>
        <v>0.78301369863013703</v>
      </c>
      <c r="L71" s="112">
        <v>40.14</v>
      </c>
      <c r="M71" s="111">
        <f t="shared" si="13"/>
        <v>0.47220669931954895</v>
      </c>
      <c r="N71" s="148">
        <v>0.1414</v>
      </c>
      <c r="O71" s="111">
        <f t="shared" si="14"/>
        <v>7.5428921977208616E-2</v>
      </c>
      <c r="P71" s="24"/>
      <c r="Q71" s="24">
        <f t="shared" si="8"/>
        <v>0.36737247244495652</v>
      </c>
      <c r="R71" s="24"/>
      <c r="S71" s="30" t="str">
        <f t="shared" si="15"/>
        <v>SENSIBILIDADE MODERADA</v>
      </c>
    </row>
    <row r="72" spans="1:19">
      <c r="A72" s="146">
        <v>68</v>
      </c>
      <c r="B72" s="17">
        <v>3106408</v>
      </c>
      <c r="C72" s="17" t="s">
        <v>167</v>
      </c>
      <c r="D72" s="122">
        <v>10.753328363251002</v>
      </c>
      <c r="E72" s="111">
        <f t="shared" si="9"/>
        <v>0.22489615239013511</v>
      </c>
      <c r="F72" s="147">
        <v>48.320413436692505</v>
      </c>
      <c r="G72" s="111">
        <f t="shared" si="10"/>
        <v>0.56707159724532408</v>
      </c>
      <c r="H72" s="149">
        <v>40.929639503883159</v>
      </c>
      <c r="I72" s="111">
        <f t="shared" si="11"/>
        <v>0.69308160326522561</v>
      </c>
      <c r="J72" s="150">
        <v>23.58</v>
      </c>
      <c r="K72" s="111">
        <f t="shared" si="12"/>
        <v>0.25841095890410959</v>
      </c>
      <c r="L72" s="112">
        <v>25.43</v>
      </c>
      <c r="M72" s="111">
        <f t="shared" si="13"/>
        <v>0.6656257190756385</v>
      </c>
      <c r="N72" s="148">
        <v>1.5089999999999999</v>
      </c>
      <c r="O72" s="111">
        <f t="shared" si="14"/>
        <v>0.80496635971434083</v>
      </c>
      <c r="P72" s="24"/>
      <c r="Q72" s="24">
        <f t="shared" si="8"/>
        <v>0.53567539843246226</v>
      </c>
      <c r="R72" s="24"/>
      <c r="S72" s="30" t="str">
        <f t="shared" si="15"/>
        <v>SENSIBILIDADE ALTA</v>
      </c>
    </row>
    <row r="73" spans="1:19">
      <c r="A73" s="146">
        <v>69</v>
      </c>
      <c r="B73" s="17">
        <v>3106507</v>
      </c>
      <c r="C73" s="17" t="s">
        <v>168</v>
      </c>
      <c r="D73" s="122">
        <v>5.2578076733972248</v>
      </c>
      <c r="E73" s="111">
        <f t="shared" si="9"/>
        <v>0.10996229965369311</v>
      </c>
      <c r="F73" s="147">
        <v>41.501008354940936</v>
      </c>
      <c r="G73" s="111">
        <f t="shared" si="10"/>
        <v>0.24088031070219196</v>
      </c>
      <c r="H73" s="149">
        <v>38.530429472827194</v>
      </c>
      <c r="I73" s="111">
        <f t="shared" si="11"/>
        <v>0.71107251901936563</v>
      </c>
      <c r="J73" s="150">
        <v>16.739999999999998</v>
      </c>
      <c r="K73" s="111">
        <f t="shared" si="12"/>
        <v>0.18345205479452054</v>
      </c>
      <c r="L73" s="112">
        <v>34.520000000000003</v>
      </c>
      <c r="M73" s="111">
        <f t="shared" si="13"/>
        <v>0.5461030209394826</v>
      </c>
      <c r="N73" s="148">
        <v>0.60050000000000003</v>
      </c>
      <c r="O73" s="111">
        <f t="shared" si="14"/>
        <v>0.32033286879288386</v>
      </c>
      <c r="P73" s="24"/>
      <c r="Q73" s="24">
        <f t="shared" si="8"/>
        <v>0.35196717898368962</v>
      </c>
      <c r="R73" s="24"/>
      <c r="S73" s="30" t="str">
        <f t="shared" si="15"/>
        <v>SENSIBILIDADE MODERADA</v>
      </c>
    </row>
    <row r="74" spans="1:19">
      <c r="A74" s="146">
        <v>70</v>
      </c>
      <c r="B74" s="17">
        <v>3106606</v>
      </c>
      <c r="C74" s="17" t="s">
        <v>170</v>
      </c>
      <c r="D74" s="122">
        <v>18.952891475972717</v>
      </c>
      <c r="E74" s="111">
        <f t="shared" si="9"/>
        <v>0.3963826106325104</v>
      </c>
      <c r="F74" s="147">
        <v>60.897900072411296</v>
      </c>
      <c r="G74" s="111">
        <f t="shared" si="10"/>
        <v>1</v>
      </c>
      <c r="H74" s="149">
        <v>56.998427319703438</v>
      </c>
      <c r="I74" s="111">
        <f t="shared" si="11"/>
        <v>0.57258685535925058</v>
      </c>
      <c r="J74" s="150">
        <v>10.4</v>
      </c>
      <c r="K74" s="111">
        <f t="shared" si="12"/>
        <v>0.11397260273972604</v>
      </c>
      <c r="L74" s="112">
        <v>16.07</v>
      </c>
      <c r="M74" s="111">
        <f t="shared" si="13"/>
        <v>0.78869859636435358</v>
      </c>
      <c r="N74" s="148">
        <v>0.31</v>
      </c>
      <c r="O74" s="111">
        <f t="shared" si="14"/>
        <v>0.16536750928525226</v>
      </c>
      <c r="P74" s="24"/>
      <c r="Q74" s="24">
        <f t="shared" si="8"/>
        <v>0.50616802906351543</v>
      </c>
      <c r="R74" s="24"/>
      <c r="S74" s="30" t="str">
        <f t="shared" si="15"/>
        <v>SENSIBILIDADE ALTA</v>
      </c>
    </row>
    <row r="75" spans="1:19">
      <c r="A75" s="146">
        <v>71</v>
      </c>
      <c r="B75" s="17">
        <v>3106655</v>
      </c>
      <c r="C75" s="17" t="s">
        <v>169</v>
      </c>
      <c r="D75" s="122">
        <v>15.16195657379216</v>
      </c>
      <c r="E75" s="111">
        <f t="shared" si="9"/>
        <v>0.31709863039291436</v>
      </c>
      <c r="F75" s="147">
        <v>46.790599789547528</v>
      </c>
      <c r="G75" s="111">
        <f t="shared" si="10"/>
        <v>0.49389631644718013</v>
      </c>
      <c r="H75" s="149">
        <v>17.662461318733634</v>
      </c>
      <c r="I75" s="111">
        <f t="shared" si="11"/>
        <v>0.86755479950363623</v>
      </c>
      <c r="J75" s="150">
        <v>8.6</v>
      </c>
      <c r="K75" s="111">
        <f t="shared" si="12"/>
        <v>9.4246575342465749E-2</v>
      </c>
      <c r="L75" s="112">
        <v>64.06</v>
      </c>
      <c r="M75" s="111">
        <f t="shared" si="13"/>
        <v>0.15768712402616603</v>
      </c>
      <c r="N75" s="148">
        <v>1.01</v>
      </c>
      <c r="O75" s="111">
        <f t="shared" si="14"/>
        <v>0.5387780141229187</v>
      </c>
      <c r="P75" s="24"/>
      <c r="Q75" s="24">
        <f t="shared" si="8"/>
        <v>0.41154357663921348</v>
      </c>
      <c r="R75" s="24"/>
      <c r="S75" s="30" t="str">
        <f t="shared" si="15"/>
        <v>SENSIBILIDADE ALTA</v>
      </c>
    </row>
    <row r="76" spans="1:19">
      <c r="A76" s="146">
        <v>72</v>
      </c>
      <c r="B76" s="17">
        <v>3106705</v>
      </c>
      <c r="C76" s="17" t="s">
        <v>171</v>
      </c>
      <c r="D76" s="122">
        <v>6.2566303605720103E-2</v>
      </c>
      <c r="E76" s="111">
        <f t="shared" si="9"/>
        <v>1.3085177421240295E-3</v>
      </c>
      <c r="F76" s="147">
        <v>39.739407038864648</v>
      </c>
      <c r="G76" s="111">
        <f t="shared" si="10"/>
        <v>0.1566179750910322</v>
      </c>
      <c r="H76" s="149">
        <v>90.633149283955646</v>
      </c>
      <c r="I76" s="111">
        <f t="shared" si="11"/>
        <v>0.32037073361918988</v>
      </c>
      <c r="J76" s="150">
        <v>1197.01</v>
      </c>
      <c r="K76" s="111">
        <f t="shared" si="12"/>
        <v>1</v>
      </c>
      <c r="L76" s="112">
        <v>27.27</v>
      </c>
      <c r="M76" s="111">
        <f t="shared" si="13"/>
        <v>0.64143190559153207</v>
      </c>
      <c r="N76" s="148">
        <v>1.5089999999999999</v>
      </c>
      <c r="O76" s="111">
        <f t="shared" si="14"/>
        <v>0.80496635971434083</v>
      </c>
      <c r="P76" s="24"/>
      <c r="Q76" s="24">
        <f t="shared" si="8"/>
        <v>0.4874492486263699</v>
      </c>
      <c r="R76" s="24"/>
      <c r="S76" s="30" t="str">
        <f t="shared" si="15"/>
        <v>SENSIBILIDADE ALTA</v>
      </c>
    </row>
    <row r="77" spans="1:19">
      <c r="A77" s="146">
        <v>73</v>
      </c>
      <c r="B77" s="17">
        <v>3106804</v>
      </c>
      <c r="C77" s="17" t="s">
        <v>172</v>
      </c>
      <c r="D77" s="122">
        <v>17.434746220477091</v>
      </c>
      <c r="E77" s="111">
        <f t="shared" si="9"/>
        <v>0.36463197350911442</v>
      </c>
      <c r="F77" s="147">
        <v>51.058081945069787</v>
      </c>
      <c r="G77" s="111">
        <f t="shared" si="10"/>
        <v>0.69802196640081571</v>
      </c>
      <c r="H77" s="149">
        <v>25.647128830705146</v>
      </c>
      <c r="I77" s="111">
        <f t="shared" si="11"/>
        <v>0.8076803080363455</v>
      </c>
      <c r="J77" s="150">
        <v>11.85</v>
      </c>
      <c r="K77" s="111">
        <f t="shared" si="12"/>
        <v>0.12986301369863013</v>
      </c>
      <c r="L77" s="112">
        <v>35.450000000000003</v>
      </c>
      <c r="M77" s="111">
        <f t="shared" si="13"/>
        <v>0.53387462608066794</v>
      </c>
      <c r="N77" s="148">
        <v>6.4699999999999994E-2</v>
      </c>
      <c r="O77" s="111">
        <f t="shared" si="14"/>
        <v>3.4513799518567166E-2</v>
      </c>
      <c r="P77" s="24"/>
      <c r="Q77" s="24">
        <f t="shared" si="8"/>
        <v>0.42809761454069023</v>
      </c>
      <c r="R77" s="24"/>
      <c r="S77" s="30" t="str">
        <f t="shared" si="15"/>
        <v>SENSIBILIDADE ALTA</v>
      </c>
    </row>
    <row r="78" spans="1:19">
      <c r="A78" s="146">
        <v>74</v>
      </c>
      <c r="B78" s="17">
        <v>3106903</v>
      </c>
      <c r="C78" s="17" t="s">
        <v>173</v>
      </c>
      <c r="D78" s="122">
        <v>2.3292086763391731</v>
      </c>
      <c r="E78" s="111">
        <f t="shared" si="9"/>
        <v>4.8713296174658291E-2</v>
      </c>
      <c r="F78" s="147">
        <v>50.259515570934255</v>
      </c>
      <c r="G78" s="111">
        <f t="shared" si="10"/>
        <v>0.65982429521885277</v>
      </c>
      <c r="H78" s="149">
        <v>87.04392616969524</v>
      </c>
      <c r="I78" s="111">
        <f t="shared" si="11"/>
        <v>0.34728518038942557</v>
      </c>
      <c r="J78" s="150">
        <v>99.78</v>
      </c>
      <c r="K78" s="111">
        <f t="shared" si="12"/>
        <v>1</v>
      </c>
      <c r="L78" s="112">
        <v>15.22</v>
      </c>
      <c r="M78" s="111">
        <f t="shared" si="13"/>
        <v>0.79987508628907666</v>
      </c>
      <c r="N78" s="148">
        <v>8.3650000000000002E-2</v>
      </c>
      <c r="O78" s="111">
        <f t="shared" si="14"/>
        <v>4.4622555328101138E-2</v>
      </c>
      <c r="P78" s="24"/>
      <c r="Q78" s="24">
        <f t="shared" si="8"/>
        <v>0.48338673556668582</v>
      </c>
      <c r="R78" s="24"/>
      <c r="S78" s="30" t="str">
        <f t="shared" si="15"/>
        <v>SENSIBILIDADE ALTA</v>
      </c>
    </row>
    <row r="79" spans="1:19">
      <c r="A79" s="146">
        <v>75</v>
      </c>
      <c r="B79" s="17">
        <v>3107000</v>
      </c>
      <c r="C79" s="17" t="s">
        <v>174</v>
      </c>
      <c r="D79" s="122">
        <v>32.042601295566797</v>
      </c>
      <c r="E79" s="111">
        <f t="shared" si="9"/>
        <v>0.67014207141401727</v>
      </c>
      <c r="F79" s="147">
        <v>55.853499018966644</v>
      </c>
      <c r="G79" s="111">
        <f t="shared" si="10"/>
        <v>0.92740022536817224</v>
      </c>
      <c r="H79" s="149">
        <v>3.2312211498111623</v>
      </c>
      <c r="I79" s="111">
        <f t="shared" si="11"/>
        <v>0.97577009651645119</v>
      </c>
      <c r="J79" s="150">
        <v>5.19</v>
      </c>
      <c r="K79" s="111">
        <f t="shared" si="12"/>
        <v>5.6876712328767128E-2</v>
      </c>
      <c r="L79" s="112">
        <v>22.32</v>
      </c>
      <c r="M79" s="111">
        <f t="shared" si="13"/>
        <v>0.70651852338844878</v>
      </c>
      <c r="N79" s="148">
        <v>1.0589</v>
      </c>
      <c r="O79" s="111">
        <f t="shared" si="14"/>
        <v>0.56486340510372135</v>
      </c>
      <c r="P79" s="24"/>
      <c r="Q79" s="24">
        <f t="shared" si="8"/>
        <v>0.65026183901992962</v>
      </c>
      <c r="R79" s="24"/>
      <c r="S79" s="30" t="str">
        <f t="shared" si="15"/>
        <v>SENSIBILIDADE MUITO ALTA</v>
      </c>
    </row>
    <row r="80" spans="1:19">
      <c r="A80" s="146">
        <v>76</v>
      </c>
      <c r="B80" s="17">
        <v>3107109</v>
      </c>
      <c r="C80" s="17" t="s">
        <v>175</v>
      </c>
      <c r="D80" s="122">
        <v>18.378744684896478</v>
      </c>
      <c r="E80" s="111">
        <f t="shared" si="9"/>
        <v>0.38437484895553403</v>
      </c>
      <c r="F80" s="147">
        <v>46.756557074251937</v>
      </c>
      <c r="G80" s="111">
        <f t="shared" si="10"/>
        <v>0.49226795781962107</v>
      </c>
      <c r="H80" s="149">
        <v>89.178879743023487</v>
      </c>
      <c r="I80" s="111">
        <f t="shared" si="11"/>
        <v>0.33127584007342015</v>
      </c>
      <c r="J80" s="150">
        <v>46.3</v>
      </c>
      <c r="K80" s="111">
        <f t="shared" si="12"/>
        <v>0.50739726027397258</v>
      </c>
      <c r="L80" s="112">
        <v>16.399999999999999</v>
      </c>
      <c r="M80" s="111">
        <f t="shared" si="13"/>
        <v>0.78435948851122583</v>
      </c>
      <c r="N80" s="148">
        <v>0.31009999999999999</v>
      </c>
      <c r="O80" s="111">
        <f t="shared" si="14"/>
        <v>0.1654208536430862</v>
      </c>
      <c r="P80" s="24"/>
      <c r="Q80" s="24">
        <f t="shared" si="8"/>
        <v>0.44418270821280997</v>
      </c>
      <c r="R80" s="24"/>
      <c r="S80" s="30" t="str">
        <f t="shared" si="15"/>
        <v>SENSIBILIDADE ALTA</v>
      </c>
    </row>
    <row r="81" spans="1:19">
      <c r="A81" s="146">
        <v>77</v>
      </c>
      <c r="B81" s="17">
        <v>3107208</v>
      </c>
      <c r="C81" s="17" t="s">
        <v>176</v>
      </c>
      <c r="D81" s="122">
        <v>17.102803040472196</v>
      </c>
      <c r="E81" s="111">
        <f t="shared" si="9"/>
        <v>0.35768968164621834</v>
      </c>
      <c r="F81" s="147">
        <v>42.033626901521217</v>
      </c>
      <c r="G81" s="111">
        <f t="shared" si="10"/>
        <v>0.26635695079953181</v>
      </c>
      <c r="H81" s="149">
        <v>29.880329094988785</v>
      </c>
      <c r="I81" s="111">
        <f t="shared" si="11"/>
        <v>0.77593688068346367</v>
      </c>
      <c r="J81" s="150">
        <v>10.62</v>
      </c>
      <c r="K81" s="111">
        <f t="shared" si="12"/>
        <v>0.11638356164383561</v>
      </c>
      <c r="L81" s="112">
        <v>66.150000000000006</v>
      </c>
      <c r="M81" s="111">
        <f t="shared" si="13"/>
        <v>0.13020610762302343</v>
      </c>
      <c r="N81" s="148">
        <v>7.1800000000000003E-2</v>
      </c>
      <c r="O81" s="111">
        <f t="shared" si="14"/>
        <v>3.8301248924777785E-2</v>
      </c>
      <c r="P81" s="24"/>
      <c r="Q81" s="24">
        <f t="shared" si="8"/>
        <v>0.28081240522014178</v>
      </c>
      <c r="R81" s="24"/>
      <c r="S81" s="30" t="str">
        <f t="shared" si="15"/>
        <v>SENSIBILIDADE MODERADA</v>
      </c>
    </row>
    <row r="82" spans="1:19">
      <c r="A82" s="146">
        <v>78</v>
      </c>
      <c r="B82" s="17">
        <v>3107307</v>
      </c>
      <c r="C82" s="17" t="s">
        <v>177</v>
      </c>
      <c r="D82" s="122">
        <v>9.976466045707145</v>
      </c>
      <c r="E82" s="111">
        <f t="shared" si="9"/>
        <v>0.20864877853056141</v>
      </c>
      <c r="F82" s="147">
        <v>44.021297716812562</v>
      </c>
      <c r="G82" s="111">
        <f t="shared" si="10"/>
        <v>0.3614328251157688</v>
      </c>
      <c r="H82" s="149">
        <v>80.812791472351762</v>
      </c>
      <c r="I82" s="111">
        <f t="shared" si="11"/>
        <v>0.39401048494446922</v>
      </c>
      <c r="J82" s="150">
        <v>14.98</v>
      </c>
      <c r="K82" s="111">
        <f t="shared" si="12"/>
        <v>0.16416438356164384</v>
      </c>
      <c r="L82" s="112">
        <v>56.54</v>
      </c>
      <c r="M82" s="111">
        <f t="shared" si="13"/>
        <v>0.25656618783077478</v>
      </c>
      <c r="N82" s="148">
        <v>3.3458666666666672</v>
      </c>
      <c r="O82" s="111">
        <f t="shared" si="14"/>
        <v>1</v>
      </c>
      <c r="P82" s="24"/>
      <c r="Q82" s="24">
        <f t="shared" si="8"/>
        <v>0.39747044333053633</v>
      </c>
      <c r="R82" s="24"/>
      <c r="S82" s="30" t="str">
        <f t="shared" si="15"/>
        <v>SENSIBILIDADE MODERADA</v>
      </c>
    </row>
    <row r="83" spans="1:19">
      <c r="A83" s="146">
        <v>79</v>
      </c>
      <c r="B83" s="17">
        <v>3107406</v>
      </c>
      <c r="C83" s="17" t="s">
        <v>178</v>
      </c>
      <c r="D83" s="122">
        <v>10.062439955910792</v>
      </c>
      <c r="E83" s="111">
        <f t="shared" si="9"/>
        <v>0.21044684522745613</v>
      </c>
      <c r="F83" s="147">
        <v>44.462800660823788</v>
      </c>
      <c r="G83" s="111">
        <f t="shared" si="10"/>
        <v>0.38255115018857888</v>
      </c>
      <c r="H83" s="149">
        <v>92.747936679745635</v>
      </c>
      <c r="I83" s="111">
        <f t="shared" si="11"/>
        <v>0.30451261307822608</v>
      </c>
      <c r="J83" s="150">
        <v>42.63</v>
      </c>
      <c r="K83" s="111">
        <f t="shared" si="12"/>
        <v>0.46717808219178086</v>
      </c>
      <c r="L83" s="112">
        <v>19.68</v>
      </c>
      <c r="M83" s="111">
        <f t="shared" si="13"/>
        <v>0.74123138621347096</v>
      </c>
      <c r="N83" s="148">
        <v>0.54844999999999999</v>
      </c>
      <c r="O83" s="111">
        <f t="shared" si="14"/>
        <v>0.29256713054031164</v>
      </c>
      <c r="P83" s="24"/>
      <c r="Q83" s="24">
        <f t="shared" si="8"/>
        <v>0.39974786790663736</v>
      </c>
      <c r="R83" s="24"/>
      <c r="S83" s="30" t="str">
        <f t="shared" si="15"/>
        <v>SENSIBILIDADE MODERADA</v>
      </c>
    </row>
    <row r="84" spans="1:19">
      <c r="A84" s="146">
        <v>80</v>
      </c>
      <c r="B84" s="17">
        <v>3107505</v>
      </c>
      <c r="C84" s="17" t="s">
        <v>179</v>
      </c>
      <c r="D84" s="122">
        <v>24.613523860932155</v>
      </c>
      <c r="E84" s="111">
        <f t="shared" si="9"/>
        <v>0.51476962537512494</v>
      </c>
      <c r="F84" s="147">
        <v>45</v>
      </c>
      <c r="G84" s="111">
        <f t="shared" si="10"/>
        <v>0.40824690245367251</v>
      </c>
      <c r="H84" s="149">
        <v>81.26197847560077</v>
      </c>
      <c r="I84" s="111">
        <f t="shared" si="11"/>
        <v>0.39064217394680689</v>
      </c>
      <c r="J84" s="150">
        <v>16.46</v>
      </c>
      <c r="K84" s="111">
        <f t="shared" si="12"/>
        <v>0.18038356164383562</v>
      </c>
      <c r="L84" s="112">
        <v>63.76</v>
      </c>
      <c r="M84" s="111">
        <f t="shared" si="13"/>
        <v>0.16163176752900954</v>
      </c>
      <c r="N84" s="148">
        <v>7.1800000000000003E-2</v>
      </c>
      <c r="O84" s="111">
        <f t="shared" si="14"/>
        <v>3.8301248924777785E-2</v>
      </c>
      <c r="P84" s="24"/>
      <c r="Q84" s="24">
        <f t="shared" si="8"/>
        <v>0.28232921331220456</v>
      </c>
      <c r="R84" s="24"/>
      <c r="S84" s="30" t="str">
        <f t="shared" si="15"/>
        <v>SENSIBILIDADE MODERADA</v>
      </c>
    </row>
    <row r="85" spans="1:19">
      <c r="A85" s="146">
        <v>81</v>
      </c>
      <c r="B85" s="17">
        <v>3107604</v>
      </c>
      <c r="C85" s="17" t="s">
        <v>180</v>
      </c>
      <c r="D85" s="122">
        <v>35.948148094115204</v>
      </c>
      <c r="E85" s="111">
        <f t="shared" si="9"/>
        <v>0.75182305597083987</v>
      </c>
      <c r="F85" s="147">
        <v>46.282894736842103</v>
      </c>
      <c r="G85" s="111">
        <f t="shared" si="10"/>
        <v>0.46961135869190707</v>
      </c>
      <c r="H85" s="149">
        <v>72.016092981671889</v>
      </c>
      <c r="I85" s="111">
        <f t="shared" si="11"/>
        <v>0.45997413940232312</v>
      </c>
      <c r="J85" s="150">
        <v>21.47</v>
      </c>
      <c r="K85" s="111">
        <f t="shared" si="12"/>
        <v>0.23528767123287669</v>
      </c>
      <c r="L85" s="112">
        <v>14.97</v>
      </c>
      <c r="M85" s="111">
        <f t="shared" si="13"/>
        <v>0.80316228920811283</v>
      </c>
      <c r="N85" s="148">
        <v>0.33610000000000001</v>
      </c>
      <c r="O85" s="111">
        <f t="shared" si="14"/>
        <v>0.17929038667991384</v>
      </c>
      <c r="P85" s="24"/>
      <c r="Q85" s="24">
        <f t="shared" si="8"/>
        <v>0.48319148353099556</v>
      </c>
      <c r="R85" s="24"/>
      <c r="S85" s="30" t="str">
        <f t="shared" si="15"/>
        <v>SENSIBILIDADE ALTA</v>
      </c>
    </row>
    <row r="86" spans="1:19">
      <c r="A86" s="146">
        <v>82</v>
      </c>
      <c r="B86" s="17">
        <v>3107703</v>
      </c>
      <c r="C86" s="17" t="s">
        <v>181</v>
      </c>
      <c r="D86" s="122">
        <v>8.4043820636669242</v>
      </c>
      <c r="E86" s="111">
        <f t="shared" si="9"/>
        <v>0.17577006164851511</v>
      </c>
      <c r="F86" s="147">
        <v>49.627659574468083</v>
      </c>
      <c r="G86" s="111">
        <f t="shared" si="10"/>
        <v>0.62960084934249272</v>
      </c>
      <c r="H86" s="149">
        <v>50.204226602734856</v>
      </c>
      <c r="I86" s="111">
        <f t="shared" si="11"/>
        <v>0.62353441356944228</v>
      </c>
      <c r="J86" s="150">
        <v>28.79</v>
      </c>
      <c r="K86" s="111">
        <f t="shared" si="12"/>
        <v>0.3155068493150685</v>
      </c>
      <c r="L86" s="112">
        <v>35.15</v>
      </c>
      <c r="M86" s="111">
        <f t="shared" si="13"/>
        <v>0.53781926958351134</v>
      </c>
      <c r="N86" s="148">
        <v>0.39979999999999999</v>
      </c>
      <c r="O86" s="111">
        <f t="shared" si="14"/>
        <v>0.21327074262014145</v>
      </c>
      <c r="P86" s="24"/>
      <c r="Q86" s="24">
        <f t="shared" si="8"/>
        <v>0.41591703101319522</v>
      </c>
      <c r="R86" s="24"/>
      <c r="S86" s="30" t="str">
        <f t="shared" si="15"/>
        <v>SENSIBILIDADE ALTA</v>
      </c>
    </row>
    <row r="87" spans="1:19">
      <c r="A87" s="146">
        <v>83</v>
      </c>
      <c r="B87" s="17">
        <v>3107802</v>
      </c>
      <c r="C87" s="17" t="s">
        <v>182</v>
      </c>
      <c r="D87" s="122">
        <v>17.842418883034192</v>
      </c>
      <c r="E87" s="111">
        <f t="shared" si="9"/>
        <v>0.37315807911536181</v>
      </c>
      <c r="F87" s="147">
        <v>50.759467332501039</v>
      </c>
      <c r="G87" s="111">
        <f t="shared" si="10"/>
        <v>0.683738391296144</v>
      </c>
      <c r="H87" s="149">
        <v>62.176664832140894</v>
      </c>
      <c r="I87" s="111">
        <f t="shared" si="11"/>
        <v>0.53375689314865293</v>
      </c>
      <c r="J87" s="150">
        <v>24.54</v>
      </c>
      <c r="K87" s="111">
        <f t="shared" si="12"/>
        <v>0.26893150684931505</v>
      </c>
      <c r="L87" s="112">
        <v>23.69</v>
      </c>
      <c r="M87" s="111">
        <f t="shared" si="13"/>
        <v>0.68850465139213046</v>
      </c>
      <c r="N87" s="148">
        <v>0.20929999999999999</v>
      </c>
      <c r="O87" s="111">
        <f t="shared" si="14"/>
        <v>0.11164974094646225</v>
      </c>
      <c r="P87" s="24"/>
      <c r="Q87" s="24">
        <f t="shared" si="8"/>
        <v>0.44328987712467777</v>
      </c>
      <c r="R87" s="24"/>
      <c r="S87" s="30" t="str">
        <f t="shared" si="15"/>
        <v>SENSIBILIDADE ALTA</v>
      </c>
    </row>
    <row r="88" spans="1:19">
      <c r="A88" s="146">
        <v>84</v>
      </c>
      <c r="B88" s="17">
        <v>3107901</v>
      </c>
      <c r="C88" s="17" t="s">
        <v>183</v>
      </c>
      <c r="D88" s="122">
        <v>19.598086013342328</v>
      </c>
      <c r="E88" s="111">
        <f t="shared" si="9"/>
        <v>0.40987627176662378</v>
      </c>
      <c r="F88" s="147">
        <v>41.226404557131687</v>
      </c>
      <c r="G88" s="111">
        <f t="shared" si="10"/>
        <v>0.22774524026375689</v>
      </c>
      <c r="H88" s="149">
        <v>59.206261364534754</v>
      </c>
      <c r="I88" s="111">
        <f t="shared" si="11"/>
        <v>0.55603100748202239</v>
      </c>
      <c r="J88" s="150">
        <v>55.03</v>
      </c>
      <c r="K88" s="111">
        <f t="shared" si="12"/>
        <v>0.60306849315068489</v>
      </c>
      <c r="L88" s="112">
        <v>17.72</v>
      </c>
      <c r="M88" s="111">
        <f t="shared" si="13"/>
        <v>0.76700305709871475</v>
      </c>
      <c r="N88" s="148">
        <v>0.35580000000000001</v>
      </c>
      <c r="O88" s="111">
        <f t="shared" si="14"/>
        <v>0.18979922517320244</v>
      </c>
      <c r="P88" s="24"/>
      <c r="Q88" s="24">
        <f t="shared" si="8"/>
        <v>0.45892054915583419</v>
      </c>
      <c r="R88" s="24"/>
      <c r="S88" s="30" t="str">
        <f t="shared" si="15"/>
        <v>SENSIBILIDADE ALTA</v>
      </c>
    </row>
    <row r="89" spans="1:19">
      <c r="A89" s="146">
        <v>85</v>
      </c>
      <c r="B89" s="17">
        <v>3108008</v>
      </c>
      <c r="C89" s="17" t="s">
        <v>184</v>
      </c>
      <c r="D89" s="122">
        <v>15.279860128081177</v>
      </c>
      <c r="E89" s="111">
        <f t="shared" si="9"/>
        <v>0.31956447676317296</v>
      </c>
      <c r="F89" s="147">
        <v>46.590712929397547</v>
      </c>
      <c r="G89" s="111">
        <f t="shared" si="10"/>
        <v>0.48433516686099914</v>
      </c>
      <c r="H89" s="149">
        <v>84.700600548072998</v>
      </c>
      <c r="I89" s="111">
        <f t="shared" si="11"/>
        <v>0.36485703666603864</v>
      </c>
      <c r="J89" s="150">
        <v>24.33</v>
      </c>
      <c r="K89" s="111">
        <f t="shared" si="12"/>
        <v>0.26663013698630134</v>
      </c>
      <c r="L89" s="112">
        <v>21.65</v>
      </c>
      <c r="M89" s="111">
        <f t="shared" si="13"/>
        <v>0.71532822721146583</v>
      </c>
      <c r="N89" s="148">
        <v>0.1245</v>
      </c>
      <c r="O89" s="111">
        <f t="shared" si="14"/>
        <v>6.6413725503270668E-2</v>
      </c>
      <c r="P89" s="24"/>
      <c r="Q89" s="24">
        <f t="shared" si="8"/>
        <v>0.36952146166520805</v>
      </c>
      <c r="R89" s="24"/>
      <c r="S89" s="30" t="str">
        <f t="shared" si="15"/>
        <v>SENSIBILIDADE MODERADA</v>
      </c>
    </row>
    <row r="90" spans="1:19">
      <c r="A90" s="146">
        <v>86</v>
      </c>
      <c r="B90" s="17">
        <v>3108107</v>
      </c>
      <c r="C90" s="17" t="s">
        <v>185</v>
      </c>
      <c r="D90" s="122">
        <v>17.197218509182012</v>
      </c>
      <c r="E90" s="111">
        <f t="shared" si="9"/>
        <v>0.35966429591648591</v>
      </c>
      <c r="F90" s="147">
        <v>47.819127651060427</v>
      </c>
      <c r="G90" s="111">
        <f t="shared" si="10"/>
        <v>0.54309369105249927</v>
      </c>
      <c r="H90" s="149">
        <v>44.417541027710513</v>
      </c>
      <c r="I90" s="111">
        <f t="shared" si="11"/>
        <v>0.66692693499456301</v>
      </c>
      <c r="J90" s="150">
        <v>24.63</v>
      </c>
      <c r="K90" s="111">
        <f t="shared" si="12"/>
        <v>0.26991780821917805</v>
      </c>
      <c r="L90" s="112">
        <v>15.99</v>
      </c>
      <c r="M90" s="111">
        <f t="shared" si="13"/>
        <v>0.78975050129844515</v>
      </c>
      <c r="N90" s="148">
        <v>1.5089999999999999</v>
      </c>
      <c r="O90" s="111">
        <f t="shared" si="14"/>
        <v>0.80496635971434083</v>
      </c>
      <c r="P90" s="24"/>
      <c r="Q90" s="24">
        <f t="shared" si="8"/>
        <v>0.57238659853258533</v>
      </c>
      <c r="R90" s="24"/>
      <c r="S90" s="30" t="str">
        <f t="shared" si="15"/>
        <v>SENSIBILIDADE ALTA</v>
      </c>
    </row>
    <row r="91" spans="1:19">
      <c r="A91" s="146">
        <v>87</v>
      </c>
      <c r="B91" s="17">
        <v>3108206</v>
      </c>
      <c r="C91" s="17" t="s">
        <v>186</v>
      </c>
      <c r="D91" s="122">
        <v>60.484203901939949</v>
      </c>
      <c r="E91" s="111">
        <f t="shared" si="9"/>
        <v>1</v>
      </c>
      <c r="F91" s="147">
        <v>48.449401523394997</v>
      </c>
      <c r="G91" s="111">
        <f t="shared" si="10"/>
        <v>0.57324145949075855</v>
      </c>
      <c r="H91" s="149">
        <v>67.61939218523878</v>
      </c>
      <c r="I91" s="111">
        <f t="shared" si="11"/>
        <v>0.49294360543526317</v>
      </c>
      <c r="J91" s="150">
        <v>2.99</v>
      </c>
      <c r="K91" s="111">
        <f t="shared" si="12"/>
        <v>3.2767123287671236E-2</v>
      </c>
      <c r="L91" s="112">
        <v>41.28</v>
      </c>
      <c r="M91" s="111">
        <f t="shared" si="13"/>
        <v>0.45721705400874391</v>
      </c>
      <c r="N91" s="148">
        <v>3.8011499999999998</v>
      </c>
      <c r="O91" s="111">
        <f t="shared" si="14"/>
        <v>1</v>
      </c>
      <c r="P91" s="24"/>
      <c r="Q91" s="24">
        <f t="shared" si="8"/>
        <v>0.59269487370373952</v>
      </c>
      <c r="R91" s="24"/>
      <c r="S91" s="30" t="str">
        <f t="shared" si="15"/>
        <v>SENSIBILIDADE ALTA</v>
      </c>
    </row>
    <row r="92" spans="1:19">
      <c r="A92" s="146">
        <v>88</v>
      </c>
      <c r="B92" s="17">
        <v>3108255</v>
      </c>
      <c r="C92" s="17" t="s">
        <v>187</v>
      </c>
      <c r="D92" s="122">
        <v>10.219753619448285</v>
      </c>
      <c r="E92" s="111">
        <f t="shared" si="9"/>
        <v>0.21373691844505502</v>
      </c>
      <c r="F92" s="147">
        <v>54.241645244215938</v>
      </c>
      <c r="G92" s="111">
        <f t="shared" si="10"/>
        <v>0.85030073498707115</v>
      </c>
      <c r="H92" s="149">
        <v>0.4214033712269698</v>
      </c>
      <c r="I92" s="111">
        <f t="shared" si="11"/>
        <v>0.99684002965471175</v>
      </c>
      <c r="J92" s="150">
        <v>2.59</v>
      </c>
      <c r="K92" s="111">
        <f t="shared" si="12"/>
        <v>2.8383561643835615E-2</v>
      </c>
      <c r="L92" s="112">
        <v>98.9</v>
      </c>
      <c r="M92" s="111">
        <f t="shared" si="13"/>
        <v>0</v>
      </c>
      <c r="N92" s="148">
        <v>1.768</v>
      </c>
      <c r="O92" s="111">
        <f t="shared" si="14"/>
        <v>0.9431282465042774</v>
      </c>
      <c r="P92" s="24"/>
      <c r="Q92" s="24">
        <f t="shared" si="8"/>
        <v>0.50539824853915849</v>
      </c>
      <c r="R92" s="24"/>
      <c r="S92" s="30" t="str">
        <f t="shared" si="15"/>
        <v>SENSIBILIDADE ALTA</v>
      </c>
    </row>
    <row r="93" spans="1:19">
      <c r="A93" s="146">
        <v>89</v>
      </c>
      <c r="B93" s="17">
        <v>3108305</v>
      </c>
      <c r="C93" s="17" t="s">
        <v>188</v>
      </c>
      <c r="D93" s="122">
        <v>5.717865992509684</v>
      </c>
      <c r="E93" s="111">
        <f t="shared" si="9"/>
        <v>0.11958400396219847</v>
      </c>
      <c r="F93" s="147">
        <v>45.008771197059559</v>
      </c>
      <c r="G93" s="111">
        <f t="shared" si="10"/>
        <v>0.40866645342902619</v>
      </c>
      <c r="H93" s="149">
        <v>81.820271202022525</v>
      </c>
      <c r="I93" s="111">
        <f t="shared" si="11"/>
        <v>0.38645571370481535</v>
      </c>
      <c r="J93" s="150">
        <v>57.8</v>
      </c>
      <c r="K93" s="111">
        <f t="shared" si="12"/>
        <v>0.63342465753424659</v>
      </c>
      <c r="L93" s="112">
        <v>16.510000000000002</v>
      </c>
      <c r="M93" s="111">
        <f t="shared" si="13"/>
        <v>0.78291311922684981</v>
      </c>
      <c r="N93" s="148">
        <v>0.33115</v>
      </c>
      <c r="O93" s="111">
        <f t="shared" si="14"/>
        <v>0.17664984096713318</v>
      </c>
      <c r="P93" s="24"/>
      <c r="Q93" s="24">
        <f t="shared" si="8"/>
        <v>0.41794896480404492</v>
      </c>
      <c r="R93" s="24"/>
      <c r="S93" s="30" t="str">
        <f t="shared" si="15"/>
        <v>SENSIBILIDADE ALTA</v>
      </c>
    </row>
    <row r="94" spans="1:19">
      <c r="A94" s="146">
        <v>90</v>
      </c>
      <c r="B94" s="17">
        <v>3108404</v>
      </c>
      <c r="C94" s="17" t="s">
        <v>189</v>
      </c>
      <c r="D94" s="122">
        <v>23.190956512818396</v>
      </c>
      <c r="E94" s="111">
        <f t="shared" si="9"/>
        <v>0.48501791387713261</v>
      </c>
      <c r="F94" s="147">
        <v>47.478907191643231</v>
      </c>
      <c r="G94" s="111">
        <f t="shared" si="10"/>
        <v>0.52681999150903613</v>
      </c>
      <c r="H94" s="149">
        <v>72.929592662530354</v>
      </c>
      <c r="I94" s="111">
        <f t="shared" si="11"/>
        <v>0.45312409476803772</v>
      </c>
      <c r="J94" s="150">
        <v>44.38</v>
      </c>
      <c r="K94" s="111">
        <f t="shared" si="12"/>
        <v>0.48635616438356166</v>
      </c>
      <c r="L94" s="112">
        <v>15.2</v>
      </c>
      <c r="M94" s="111">
        <f t="shared" si="13"/>
        <v>0.80013806252259956</v>
      </c>
      <c r="N94" s="148">
        <v>0.33294999999999997</v>
      </c>
      <c r="O94" s="111">
        <f t="shared" si="14"/>
        <v>0.17761003940814432</v>
      </c>
      <c r="P94" s="24"/>
      <c r="Q94" s="24">
        <f t="shared" si="8"/>
        <v>0.48817771107808539</v>
      </c>
      <c r="R94" s="24"/>
      <c r="S94" s="30" t="str">
        <f t="shared" si="15"/>
        <v>SENSIBILIDADE ALTA</v>
      </c>
    </row>
    <row r="95" spans="1:19">
      <c r="A95" s="146">
        <v>91</v>
      </c>
      <c r="B95" s="17">
        <v>3108503</v>
      </c>
      <c r="C95" s="17" t="s">
        <v>190</v>
      </c>
      <c r="D95" s="122">
        <v>14.288062052818404</v>
      </c>
      <c r="E95" s="111">
        <f t="shared" si="9"/>
        <v>0.29882191561933141</v>
      </c>
      <c r="F95" s="147">
        <v>48.598611468243767</v>
      </c>
      <c r="G95" s="111">
        <f t="shared" si="10"/>
        <v>0.58037858997234437</v>
      </c>
      <c r="H95" s="149">
        <v>26.407599309153714</v>
      </c>
      <c r="I95" s="111">
        <f t="shared" si="11"/>
        <v>0.80197778089858707</v>
      </c>
      <c r="J95" s="150">
        <v>3.69</v>
      </c>
      <c r="K95" s="111">
        <f t="shared" si="12"/>
        <v>4.0438356164383564E-2</v>
      </c>
      <c r="L95" s="112">
        <v>81.73</v>
      </c>
      <c r="M95" s="111">
        <f t="shared" si="13"/>
        <v>0</v>
      </c>
      <c r="N95" s="148">
        <v>0.63660000000000005</v>
      </c>
      <c r="O95" s="111">
        <f t="shared" si="14"/>
        <v>0.33959018197094065</v>
      </c>
      <c r="P95" s="24"/>
      <c r="Q95" s="24">
        <f t="shared" si="8"/>
        <v>0.34353447077093119</v>
      </c>
      <c r="R95" s="24"/>
      <c r="S95" s="30" t="str">
        <f t="shared" si="15"/>
        <v>SENSIBILIDADE MODERADA</v>
      </c>
    </row>
    <row r="96" spans="1:19">
      <c r="A96" s="146">
        <v>92</v>
      </c>
      <c r="B96" s="17">
        <v>3108552</v>
      </c>
      <c r="C96" s="17" t="s">
        <v>192</v>
      </c>
      <c r="D96" s="122">
        <v>33.944710109665024</v>
      </c>
      <c r="E96" s="111">
        <f t="shared" si="9"/>
        <v>0.70992295964393148</v>
      </c>
      <c r="F96" s="147">
        <v>45.385881669410281</v>
      </c>
      <c r="G96" s="111">
        <f t="shared" si="10"/>
        <v>0.4267047058381902</v>
      </c>
      <c r="H96" s="149">
        <v>40.778961384820242</v>
      </c>
      <c r="I96" s="111">
        <f t="shared" si="11"/>
        <v>0.69421149073275168</v>
      </c>
      <c r="J96" s="150">
        <v>5.98</v>
      </c>
      <c r="K96" s="111">
        <f t="shared" si="12"/>
        <v>6.5534246575342472E-2</v>
      </c>
      <c r="L96" s="112">
        <v>51.7</v>
      </c>
      <c r="M96" s="111">
        <f t="shared" si="13"/>
        <v>0.32020643634331536</v>
      </c>
      <c r="N96" s="148">
        <v>2.3588</v>
      </c>
      <c r="O96" s="111">
        <f t="shared" si="14"/>
        <v>1</v>
      </c>
      <c r="P96" s="24"/>
      <c r="Q96" s="24">
        <f t="shared" si="8"/>
        <v>0.53609663985558853</v>
      </c>
      <c r="R96" s="24"/>
      <c r="S96" s="30" t="str">
        <f t="shared" si="15"/>
        <v>SENSIBILIDADE ALTA</v>
      </c>
    </row>
    <row r="97" spans="1:19">
      <c r="A97" s="146">
        <v>93</v>
      </c>
      <c r="B97" s="17">
        <v>3108602</v>
      </c>
      <c r="C97" s="17" t="s">
        <v>193</v>
      </c>
      <c r="D97" s="122">
        <v>4.2529352575510941</v>
      </c>
      <c r="E97" s="111">
        <f t="shared" si="9"/>
        <v>8.8946300482767429E-2</v>
      </c>
      <c r="F97" s="147">
        <v>48.511725098676571</v>
      </c>
      <c r="G97" s="111">
        <f t="shared" si="10"/>
        <v>0.57622257103338648</v>
      </c>
      <c r="H97" s="149">
        <v>54.710382513661202</v>
      </c>
      <c r="I97" s="111">
        <f t="shared" si="11"/>
        <v>0.58974417831737691</v>
      </c>
      <c r="J97" s="150">
        <v>22.88</v>
      </c>
      <c r="K97" s="111">
        <f t="shared" si="12"/>
        <v>0.25073972602739725</v>
      </c>
      <c r="L97" s="112">
        <v>63.53</v>
      </c>
      <c r="M97" s="111">
        <f t="shared" si="13"/>
        <v>0.16465599421452282</v>
      </c>
      <c r="N97" s="148">
        <v>1.4497499999999999</v>
      </c>
      <c r="O97" s="111">
        <f t="shared" si="14"/>
        <v>0.77335982769772404</v>
      </c>
      <c r="P97" s="24"/>
      <c r="Q97" s="24">
        <f t="shared" si="8"/>
        <v>0.40727809962886247</v>
      </c>
      <c r="R97" s="24"/>
      <c r="S97" s="30" t="str">
        <f t="shared" si="15"/>
        <v>SENSIBILIDADE ALTA</v>
      </c>
    </row>
    <row r="98" spans="1:19">
      <c r="A98" s="146">
        <v>94</v>
      </c>
      <c r="B98" s="17">
        <v>3108701</v>
      </c>
      <c r="C98" s="17" t="s">
        <v>191</v>
      </c>
      <c r="D98" s="122">
        <v>11.562816209770101</v>
      </c>
      <c r="E98" s="111">
        <f t="shared" si="9"/>
        <v>0.24182585972715565</v>
      </c>
      <c r="F98" s="147">
        <v>48.311048557353978</v>
      </c>
      <c r="G98" s="111">
        <f t="shared" si="10"/>
        <v>0.56662364878015237</v>
      </c>
      <c r="H98" s="149">
        <v>49.061032863849761</v>
      </c>
      <c r="I98" s="111">
        <f t="shared" si="11"/>
        <v>0.63210686115873904</v>
      </c>
      <c r="J98" s="150">
        <v>19.07</v>
      </c>
      <c r="K98" s="111">
        <f t="shared" si="12"/>
        <v>0.20898630136986301</v>
      </c>
      <c r="L98" s="112">
        <v>32.46</v>
      </c>
      <c r="M98" s="111">
        <f t="shared" si="13"/>
        <v>0.57318957299234086</v>
      </c>
      <c r="N98" s="148">
        <v>0.13819999999999999</v>
      </c>
      <c r="O98" s="111">
        <f t="shared" si="14"/>
        <v>7.3721902526522137E-2</v>
      </c>
      <c r="P98" s="24"/>
      <c r="Q98" s="24">
        <f t="shared" si="8"/>
        <v>0.38274235775912885</v>
      </c>
      <c r="R98" s="24"/>
      <c r="S98" s="30" t="str">
        <f t="shared" si="15"/>
        <v>SENSIBILIDADE MODERADA</v>
      </c>
    </row>
    <row r="99" spans="1:19">
      <c r="A99" s="146">
        <v>95</v>
      </c>
      <c r="B99" s="17">
        <v>3108800</v>
      </c>
      <c r="C99" s="17" t="s">
        <v>194</v>
      </c>
      <c r="D99" s="122">
        <v>5.9569097981003258</v>
      </c>
      <c r="E99" s="111">
        <f t="shared" si="9"/>
        <v>0.12458338929797536</v>
      </c>
      <c r="F99" s="147">
        <v>52.264927934111185</v>
      </c>
      <c r="G99" s="111">
        <f t="shared" si="10"/>
        <v>0.75574879756945479</v>
      </c>
      <c r="H99" s="149">
        <v>38.302184192749387</v>
      </c>
      <c r="I99" s="111">
        <f t="shared" si="11"/>
        <v>0.71278405804763179</v>
      </c>
      <c r="J99" s="150">
        <v>11.74</v>
      </c>
      <c r="K99" s="111">
        <f t="shared" si="12"/>
        <v>0.12865753424657533</v>
      </c>
      <c r="L99" s="112">
        <v>51.6</v>
      </c>
      <c r="M99" s="111">
        <f t="shared" si="13"/>
        <v>0.32152131751092994</v>
      </c>
      <c r="N99" s="148">
        <v>0.1414</v>
      </c>
      <c r="O99" s="111">
        <f t="shared" si="14"/>
        <v>7.5428921977208616E-2</v>
      </c>
      <c r="P99" s="24"/>
      <c r="Q99" s="24">
        <f t="shared" si="8"/>
        <v>0.35312066977496265</v>
      </c>
      <c r="R99" s="24"/>
      <c r="S99" s="30" t="str">
        <f t="shared" si="15"/>
        <v>SENSIBILIDADE MODERADA</v>
      </c>
    </row>
    <row r="100" spans="1:19">
      <c r="A100" s="146">
        <v>96</v>
      </c>
      <c r="B100" s="17">
        <v>3108909</v>
      </c>
      <c r="C100" s="17" t="s">
        <v>977</v>
      </c>
      <c r="D100" s="122">
        <v>11.645814280294649</v>
      </c>
      <c r="E100" s="111">
        <f t="shared" si="9"/>
        <v>0.24356168942436512</v>
      </c>
      <c r="F100" s="147">
        <v>49.872935196950444</v>
      </c>
      <c r="G100" s="111">
        <f t="shared" si="10"/>
        <v>0.64133307083337954</v>
      </c>
      <c r="H100" s="149">
        <v>58.135617015302543</v>
      </c>
      <c r="I100" s="111">
        <f t="shared" si="11"/>
        <v>0.56405943018797655</v>
      </c>
      <c r="J100" s="150">
        <v>38.74</v>
      </c>
      <c r="K100" s="111">
        <f t="shared" si="12"/>
        <v>0.42454794520547945</v>
      </c>
      <c r="L100" s="112">
        <v>24.33</v>
      </c>
      <c r="M100" s="111">
        <f t="shared" si="13"/>
        <v>0.68008941191939787</v>
      </c>
      <c r="N100" s="148">
        <v>0.30649999999999999</v>
      </c>
      <c r="O100" s="111">
        <f t="shared" si="14"/>
        <v>0.16350045676106392</v>
      </c>
      <c r="P100" s="24"/>
      <c r="Q100" s="24">
        <f t="shared" si="8"/>
        <v>0.45284866738861046</v>
      </c>
      <c r="R100" s="24"/>
      <c r="S100" s="30" t="str">
        <f t="shared" si="15"/>
        <v>SENSIBILIDADE ALTA</v>
      </c>
    </row>
    <row r="101" spans="1:19">
      <c r="A101" s="146">
        <v>97</v>
      </c>
      <c r="B101" s="17">
        <v>3109006</v>
      </c>
      <c r="C101" s="17" t="s">
        <v>195</v>
      </c>
      <c r="D101" s="122">
        <v>0.9034292950440691</v>
      </c>
      <c r="E101" s="111">
        <f t="shared" si="9"/>
        <v>1.8894407903165485E-2</v>
      </c>
      <c r="F101" s="147">
        <v>42.444665414503</v>
      </c>
      <c r="G101" s="111">
        <f t="shared" si="10"/>
        <v>0.28601807662516843</v>
      </c>
      <c r="H101" s="149">
        <v>53.007837594757802</v>
      </c>
      <c r="I101" s="111">
        <f t="shared" si="11"/>
        <v>0.60251102315677973</v>
      </c>
      <c r="J101" s="150">
        <v>60.86</v>
      </c>
      <c r="K101" s="111">
        <f t="shared" si="12"/>
        <v>0.66695890410958902</v>
      </c>
      <c r="L101" s="112">
        <v>53.07</v>
      </c>
      <c r="M101" s="111">
        <f t="shared" si="13"/>
        <v>0.30219256434699704</v>
      </c>
      <c r="N101" s="148">
        <v>1.5089999999999999</v>
      </c>
      <c r="O101" s="111">
        <f t="shared" si="14"/>
        <v>0.80496635971434083</v>
      </c>
      <c r="P101" s="24"/>
      <c r="Q101" s="24">
        <f t="shared" si="8"/>
        <v>0.44692355597600675</v>
      </c>
      <c r="R101" s="24"/>
      <c r="S101" s="30" t="str">
        <f t="shared" si="15"/>
        <v>SENSIBILIDADE ALTA</v>
      </c>
    </row>
    <row r="102" spans="1:19">
      <c r="A102" s="146">
        <v>98</v>
      </c>
      <c r="B102" s="17">
        <v>3109105</v>
      </c>
      <c r="C102" s="17" t="s">
        <v>196</v>
      </c>
      <c r="D102" s="122">
        <v>19.394518095404493</v>
      </c>
      <c r="E102" s="111">
        <f t="shared" si="9"/>
        <v>0.40561883258614212</v>
      </c>
      <c r="F102" s="147">
        <v>43.836161187698835</v>
      </c>
      <c r="G102" s="111">
        <f t="shared" si="10"/>
        <v>0.35257722526596119</v>
      </c>
      <c r="H102" s="149">
        <v>48.895609934928054</v>
      </c>
      <c r="I102" s="111">
        <f t="shared" si="11"/>
        <v>0.63334731528301746</v>
      </c>
      <c r="J102" s="150">
        <v>30.64</v>
      </c>
      <c r="K102" s="111">
        <f t="shared" si="12"/>
        <v>0.33578082191780823</v>
      </c>
      <c r="L102" s="112">
        <v>16.95</v>
      </c>
      <c r="M102" s="111">
        <f t="shared" si="13"/>
        <v>0.77712764208934615</v>
      </c>
      <c r="N102" s="148">
        <v>0.35580000000000001</v>
      </c>
      <c r="O102" s="111">
        <f t="shared" si="14"/>
        <v>0.18979922517320244</v>
      </c>
      <c r="P102" s="24"/>
      <c r="Q102" s="24">
        <f t="shared" si="8"/>
        <v>0.44904184371924627</v>
      </c>
      <c r="R102" s="24"/>
      <c r="S102" s="30" t="str">
        <f t="shared" si="15"/>
        <v>SENSIBILIDADE ALTA</v>
      </c>
    </row>
    <row r="103" spans="1:19">
      <c r="A103" s="146">
        <v>99</v>
      </c>
      <c r="B103" s="17">
        <v>3109204</v>
      </c>
      <c r="C103" s="17" t="s">
        <v>197</v>
      </c>
      <c r="D103" s="122">
        <v>18.295414278205342</v>
      </c>
      <c r="E103" s="111">
        <f t="shared" si="9"/>
        <v>0.38263206874750216</v>
      </c>
      <c r="F103" s="147">
        <v>50.538168570955456</v>
      </c>
      <c r="G103" s="111">
        <f t="shared" si="10"/>
        <v>0.67315305036484752</v>
      </c>
      <c r="H103" s="149">
        <v>72.852459016393439</v>
      </c>
      <c r="I103" s="111">
        <f t="shared" si="11"/>
        <v>0.45370249553808129</v>
      </c>
      <c r="J103" s="150">
        <v>5.72</v>
      </c>
      <c r="K103" s="111">
        <f t="shared" si="12"/>
        <v>6.2684931506849312E-2</v>
      </c>
      <c r="L103" s="112">
        <v>52.13</v>
      </c>
      <c r="M103" s="111">
        <f t="shared" si="13"/>
        <v>0.31455244732257315</v>
      </c>
      <c r="N103" s="148">
        <v>0.76315</v>
      </c>
      <c r="O103" s="111">
        <f t="shared" si="14"/>
        <v>0.4070974668098073</v>
      </c>
      <c r="P103" s="24"/>
      <c r="Q103" s="24">
        <f t="shared" si="8"/>
        <v>0.38230374338161016</v>
      </c>
      <c r="R103" s="24"/>
      <c r="S103" s="30" t="str">
        <f t="shared" si="15"/>
        <v>SENSIBILIDADE MODERADA</v>
      </c>
    </row>
    <row r="104" spans="1:19">
      <c r="A104" s="146">
        <v>100</v>
      </c>
      <c r="B104" s="17">
        <v>3109253</v>
      </c>
      <c r="C104" s="17" t="s">
        <v>198</v>
      </c>
      <c r="D104" s="122">
        <v>22.80980366612728</v>
      </c>
      <c r="E104" s="111">
        <f t="shared" si="9"/>
        <v>0.47704644627215159</v>
      </c>
      <c r="F104" s="147">
        <v>49.297856614929785</v>
      </c>
      <c r="G104" s="111">
        <f t="shared" si="10"/>
        <v>0.61382544805926254</v>
      </c>
      <c r="H104" s="149">
        <v>58.351893095768368</v>
      </c>
      <c r="I104" s="111">
        <f t="shared" si="11"/>
        <v>0.5624376443947654</v>
      </c>
      <c r="J104" s="150">
        <v>25.02</v>
      </c>
      <c r="K104" s="111">
        <f t="shared" si="12"/>
        <v>0.27419178082191781</v>
      </c>
      <c r="L104" s="112">
        <v>22.82</v>
      </c>
      <c r="M104" s="111">
        <f t="shared" si="13"/>
        <v>0.69994411755037644</v>
      </c>
      <c r="N104" s="148">
        <v>0.28039999999999998</v>
      </c>
      <c r="O104" s="111">
        <f t="shared" si="14"/>
        <v>0.14957757936640237</v>
      </c>
      <c r="P104" s="24"/>
      <c r="Q104" s="24">
        <f t="shared" si="8"/>
        <v>0.46283716941081265</v>
      </c>
      <c r="R104" s="24"/>
      <c r="S104" s="30" t="str">
        <f t="shared" si="15"/>
        <v>SENSIBILIDADE ALTA</v>
      </c>
    </row>
    <row r="105" spans="1:19">
      <c r="A105" s="146">
        <v>101</v>
      </c>
      <c r="B105" s="17">
        <v>3109303</v>
      </c>
      <c r="C105" s="17" t="s">
        <v>199</v>
      </c>
      <c r="D105" s="122">
        <v>45.993944090810999</v>
      </c>
      <c r="E105" s="111">
        <f t="shared" si="9"/>
        <v>0.96192180782092052</v>
      </c>
      <c r="F105" s="147">
        <v>47.222565115417851</v>
      </c>
      <c r="G105" s="111">
        <f t="shared" si="10"/>
        <v>0.51455843047303773</v>
      </c>
      <c r="H105" s="149">
        <v>39.217644610903037</v>
      </c>
      <c r="I105" s="111">
        <f t="shared" si="11"/>
        <v>0.70591931046569401</v>
      </c>
      <c r="J105" s="150">
        <v>4.5999999999999996</v>
      </c>
      <c r="K105" s="111">
        <f t="shared" si="12"/>
        <v>5.0410958904109585E-2</v>
      </c>
      <c r="L105" s="112">
        <v>50.84</v>
      </c>
      <c r="M105" s="111">
        <f t="shared" si="13"/>
        <v>0.33151441438479989</v>
      </c>
      <c r="N105" s="148">
        <v>5.2435</v>
      </c>
      <c r="O105" s="111">
        <f t="shared" si="14"/>
        <v>1</v>
      </c>
      <c r="P105" s="24"/>
      <c r="Q105" s="24">
        <f t="shared" si="8"/>
        <v>0.59405415367476033</v>
      </c>
      <c r="R105" s="24"/>
      <c r="S105" s="30" t="str">
        <f t="shared" si="15"/>
        <v>SENSIBILIDADE ALTA</v>
      </c>
    </row>
    <row r="106" spans="1:19">
      <c r="A106" s="146">
        <v>102</v>
      </c>
      <c r="B106" s="17">
        <v>3109402</v>
      </c>
      <c r="C106" s="17" t="s">
        <v>200</v>
      </c>
      <c r="D106" s="122">
        <v>41.12715690677706</v>
      </c>
      <c r="E106" s="111">
        <f t="shared" si="9"/>
        <v>0.86013734860814972</v>
      </c>
      <c r="F106" s="147">
        <v>47.324239244491082</v>
      </c>
      <c r="G106" s="111">
        <f t="shared" si="10"/>
        <v>0.51942178945713724</v>
      </c>
      <c r="H106" s="149">
        <v>5.2153910497699707</v>
      </c>
      <c r="I106" s="111">
        <f t="shared" si="11"/>
        <v>0.96089143518626818</v>
      </c>
      <c r="J106" s="150">
        <v>3.31</v>
      </c>
      <c r="K106" s="111">
        <f t="shared" si="12"/>
        <v>3.6273972602739728E-2</v>
      </c>
      <c r="L106" s="112">
        <v>47.24</v>
      </c>
      <c r="M106" s="111">
        <f t="shared" si="13"/>
        <v>0.37885013641892107</v>
      </c>
      <c r="N106" s="148">
        <v>1.74515</v>
      </c>
      <c r="O106" s="111">
        <f t="shared" si="14"/>
        <v>0.93093906073921928</v>
      </c>
      <c r="P106" s="24"/>
      <c r="Q106" s="24">
        <f t="shared" si="8"/>
        <v>0.61441895716873918</v>
      </c>
      <c r="R106" s="24"/>
      <c r="S106" s="30" t="str">
        <f t="shared" si="15"/>
        <v>SENSIBILIDADE MUITO ALTA</v>
      </c>
    </row>
    <row r="107" spans="1:19">
      <c r="A107" s="146">
        <v>103</v>
      </c>
      <c r="B107" s="17">
        <v>3109451</v>
      </c>
      <c r="C107" s="17" t="s">
        <v>201</v>
      </c>
      <c r="D107" s="122">
        <v>33.269942732167856</v>
      </c>
      <c r="E107" s="111">
        <f t="shared" si="9"/>
        <v>0.69581080926302219</v>
      </c>
      <c r="F107" s="147">
        <v>46.162329069254518</v>
      </c>
      <c r="G107" s="111">
        <f t="shared" si="10"/>
        <v>0.46384436439374394</v>
      </c>
      <c r="H107" s="149">
        <v>0.75448921080428555</v>
      </c>
      <c r="I107" s="111">
        <f t="shared" si="11"/>
        <v>0.99434232449294435</v>
      </c>
      <c r="J107" s="150">
        <v>6.41</v>
      </c>
      <c r="K107" s="111">
        <f t="shared" si="12"/>
        <v>7.0246575342465756E-2</v>
      </c>
      <c r="L107" s="112">
        <v>24.21</v>
      </c>
      <c r="M107" s="111">
        <f t="shared" si="13"/>
        <v>0.68166726932053512</v>
      </c>
      <c r="N107" s="148">
        <v>2.3588</v>
      </c>
      <c r="O107" s="111">
        <f t="shared" si="14"/>
        <v>1</v>
      </c>
      <c r="P107" s="24"/>
      <c r="Q107" s="24">
        <f t="shared" si="8"/>
        <v>0.65098522380211854</v>
      </c>
      <c r="R107" s="24"/>
      <c r="S107" s="30" t="str">
        <f t="shared" si="15"/>
        <v>SENSIBILIDADE MUITO ALTA</v>
      </c>
    </row>
    <row r="108" spans="1:19">
      <c r="A108" s="146">
        <v>104</v>
      </c>
      <c r="B108" s="17">
        <v>3109501</v>
      </c>
      <c r="C108" s="17" t="s">
        <v>202</v>
      </c>
      <c r="D108" s="122">
        <v>28.804206485644439</v>
      </c>
      <c r="E108" s="111">
        <f t="shared" si="9"/>
        <v>0.60241396825661153</v>
      </c>
      <c r="F108" s="147">
        <v>46.122239342578325</v>
      </c>
      <c r="G108" s="111">
        <f t="shared" si="10"/>
        <v>0.46192676023841034</v>
      </c>
      <c r="H108" s="149">
        <v>62.410166520595965</v>
      </c>
      <c r="I108" s="111">
        <f t="shared" si="11"/>
        <v>0.5320059379796318</v>
      </c>
      <c r="J108" s="150">
        <v>30.99</v>
      </c>
      <c r="K108" s="111">
        <f t="shared" si="12"/>
        <v>0.33961643835616434</v>
      </c>
      <c r="L108" s="112">
        <v>16.350000000000001</v>
      </c>
      <c r="M108" s="111">
        <f t="shared" si="13"/>
        <v>0.78501692909503307</v>
      </c>
      <c r="N108" s="148">
        <v>0.33294999999999997</v>
      </c>
      <c r="O108" s="111">
        <f t="shared" si="14"/>
        <v>0.17761003940814432</v>
      </c>
      <c r="P108" s="24"/>
      <c r="Q108" s="24">
        <f t="shared" si="8"/>
        <v>0.48309834555566594</v>
      </c>
      <c r="R108" s="24"/>
      <c r="S108" s="30" t="str">
        <f t="shared" si="15"/>
        <v>SENSIBILIDADE ALTA</v>
      </c>
    </row>
    <row r="109" spans="1:19">
      <c r="A109" s="146">
        <v>105</v>
      </c>
      <c r="B109" s="17">
        <v>3109600</v>
      </c>
      <c r="C109" s="17" t="s">
        <v>203</v>
      </c>
      <c r="D109" s="122">
        <v>4.102547841359895</v>
      </c>
      <c r="E109" s="111">
        <f t="shared" si="9"/>
        <v>8.5801083473968726E-2</v>
      </c>
      <c r="F109" s="147">
        <v>51.187551187551186</v>
      </c>
      <c r="G109" s="111">
        <f t="shared" si="10"/>
        <v>0.70421484367771814</v>
      </c>
      <c r="H109" s="149">
        <v>86.97535878689412</v>
      </c>
      <c r="I109" s="111">
        <f t="shared" si="11"/>
        <v>0.34779934546521674</v>
      </c>
      <c r="J109" s="150">
        <v>60.17</v>
      </c>
      <c r="K109" s="111">
        <f t="shared" si="12"/>
        <v>0.65939726027397261</v>
      </c>
      <c r="L109" s="112">
        <v>35.369999999999997</v>
      </c>
      <c r="M109" s="111">
        <f t="shared" si="13"/>
        <v>0.53492653101475951</v>
      </c>
      <c r="N109" s="148">
        <v>1.5089999999999999</v>
      </c>
      <c r="O109" s="111">
        <f t="shared" si="14"/>
        <v>0.80496635971434083</v>
      </c>
      <c r="P109" s="24"/>
      <c r="Q109" s="24">
        <f t="shared" si="8"/>
        <v>0.52285090393666278</v>
      </c>
      <c r="R109" s="24"/>
      <c r="S109" s="30" t="str">
        <f t="shared" si="15"/>
        <v>SENSIBILIDADE ALTA</v>
      </c>
    </row>
    <row r="110" spans="1:19">
      <c r="A110" s="146">
        <v>106</v>
      </c>
      <c r="B110" s="17">
        <v>3109709</v>
      </c>
      <c r="C110" s="17" t="s">
        <v>204</v>
      </c>
      <c r="D110" s="122">
        <v>8.6764215634015098</v>
      </c>
      <c r="E110" s="111">
        <f t="shared" si="9"/>
        <v>0.18145952213198063</v>
      </c>
      <c r="F110" s="147">
        <v>49.050433907684571</v>
      </c>
      <c r="G110" s="111">
        <f t="shared" si="10"/>
        <v>0.60199052547748633</v>
      </c>
      <c r="H110" s="149">
        <v>68.568543297147187</v>
      </c>
      <c r="I110" s="111">
        <f t="shared" si="11"/>
        <v>0.48582622201686487</v>
      </c>
      <c r="J110" s="150">
        <v>39.06</v>
      </c>
      <c r="K110" s="111">
        <f t="shared" si="12"/>
        <v>0.42805479452054795</v>
      </c>
      <c r="L110" s="112">
        <v>14.3</v>
      </c>
      <c r="M110" s="111">
        <f t="shared" si="13"/>
        <v>0.81197199303112977</v>
      </c>
      <c r="N110" s="148">
        <v>0.30649999999999999</v>
      </c>
      <c r="O110" s="111">
        <f t="shared" si="14"/>
        <v>0.16350045676106392</v>
      </c>
      <c r="P110" s="24"/>
      <c r="Q110" s="24">
        <f t="shared" si="8"/>
        <v>0.44546725232317902</v>
      </c>
      <c r="R110" s="24"/>
      <c r="S110" s="30" t="str">
        <f t="shared" si="15"/>
        <v>SENSIBILIDADE ALTA</v>
      </c>
    </row>
    <row r="111" spans="1:19">
      <c r="A111" s="146">
        <v>107</v>
      </c>
      <c r="B111" s="17">
        <v>3109808</v>
      </c>
      <c r="C111" s="17" t="s">
        <v>206</v>
      </c>
      <c r="D111" s="122">
        <v>34.445194733674853</v>
      </c>
      <c r="E111" s="111">
        <f t="shared" si="9"/>
        <v>0.72039014361414222</v>
      </c>
      <c r="F111" s="147">
        <v>39.611178614823814</v>
      </c>
      <c r="G111" s="111">
        <f t="shared" si="10"/>
        <v>0.1504844496430125</v>
      </c>
      <c r="H111" s="149">
        <v>91.317494600431971</v>
      </c>
      <c r="I111" s="111">
        <f t="shared" si="11"/>
        <v>0.31523904494829558</v>
      </c>
      <c r="J111" s="150">
        <v>11.4</v>
      </c>
      <c r="K111" s="111">
        <f t="shared" si="12"/>
        <v>0.12493150684931507</v>
      </c>
      <c r="L111" s="112">
        <v>13.07</v>
      </c>
      <c r="M111" s="111">
        <f t="shared" si="13"/>
        <v>0.82814503139278783</v>
      </c>
      <c r="N111" s="148">
        <v>1.1949000000000001</v>
      </c>
      <c r="O111" s="111">
        <f t="shared" si="14"/>
        <v>0.63741173175789656</v>
      </c>
      <c r="P111" s="24"/>
      <c r="Q111" s="24">
        <f t="shared" si="8"/>
        <v>0.46276698470090832</v>
      </c>
      <c r="R111" s="24"/>
      <c r="S111" s="30" t="str">
        <f t="shared" si="15"/>
        <v>SENSIBILIDADE ALTA</v>
      </c>
    </row>
    <row r="112" spans="1:19">
      <c r="A112" s="146">
        <v>108</v>
      </c>
      <c r="B112" s="17">
        <v>3109907</v>
      </c>
      <c r="C112" s="17" t="s">
        <v>207</v>
      </c>
      <c r="D112" s="122">
        <v>11.922135140381569</v>
      </c>
      <c r="E112" s="111">
        <f t="shared" si="9"/>
        <v>0.24934069069350273</v>
      </c>
      <c r="F112" s="147">
        <v>44.163719050025264</v>
      </c>
      <c r="G112" s="111">
        <f t="shared" si="10"/>
        <v>0.3682452372477531</v>
      </c>
      <c r="H112" s="149">
        <v>70.319195452557935</v>
      </c>
      <c r="I112" s="111">
        <f t="shared" si="11"/>
        <v>0.47269863625525643</v>
      </c>
      <c r="J112" s="150">
        <v>73.28</v>
      </c>
      <c r="K112" s="111">
        <f t="shared" si="12"/>
        <v>0.80306849315068496</v>
      </c>
      <c r="L112" s="112">
        <v>15.96</v>
      </c>
      <c r="M112" s="111">
        <f t="shared" si="13"/>
        <v>0.79014496564872949</v>
      </c>
      <c r="N112" s="148">
        <v>1.5089999999999999</v>
      </c>
      <c r="O112" s="111">
        <f t="shared" si="14"/>
        <v>0.80496635971434083</v>
      </c>
      <c r="P112" s="24"/>
      <c r="Q112" s="24">
        <f t="shared" si="8"/>
        <v>0.58141073045171121</v>
      </c>
      <c r="R112" s="24"/>
      <c r="S112" s="30" t="str">
        <f t="shared" si="15"/>
        <v>SENSIBILIDADE ALTA</v>
      </c>
    </row>
    <row r="113" spans="1:19">
      <c r="A113" s="146">
        <v>109</v>
      </c>
      <c r="B113" s="17">
        <v>3110004</v>
      </c>
      <c r="C113" s="17" t="s">
        <v>208</v>
      </c>
      <c r="D113" s="122">
        <v>2.9414409266484465</v>
      </c>
      <c r="E113" s="111">
        <f t="shared" si="9"/>
        <v>6.1517580840069822E-2</v>
      </c>
      <c r="F113" s="147">
        <v>47.032172092137827</v>
      </c>
      <c r="G113" s="111">
        <f t="shared" si="10"/>
        <v>0.50545139775272963</v>
      </c>
      <c r="H113" s="149">
        <v>82.50206313183412</v>
      </c>
      <c r="I113" s="111">
        <f t="shared" si="11"/>
        <v>0.38134317207139512</v>
      </c>
      <c r="J113" s="150">
        <v>71.47</v>
      </c>
      <c r="K113" s="111">
        <f t="shared" si="12"/>
        <v>0.78323287671232877</v>
      </c>
      <c r="L113" s="112">
        <v>66.13</v>
      </c>
      <c r="M113" s="111">
        <f t="shared" si="13"/>
        <v>0.13046908385654643</v>
      </c>
      <c r="N113" s="148">
        <v>0.39479999999999998</v>
      </c>
      <c r="O113" s="111">
        <f t="shared" si="14"/>
        <v>0.21060352472844385</v>
      </c>
      <c r="P113" s="24"/>
      <c r="Q113" s="24">
        <f t="shared" si="8"/>
        <v>0.34543627266025223</v>
      </c>
      <c r="R113" s="24"/>
      <c r="S113" s="30" t="str">
        <f t="shared" si="15"/>
        <v>SENSIBILIDADE MODERADA</v>
      </c>
    </row>
    <row r="114" spans="1:19">
      <c r="A114" s="146">
        <v>110</v>
      </c>
      <c r="B114" s="17">
        <v>3110103</v>
      </c>
      <c r="C114" s="17" t="s">
        <v>209</v>
      </c>
      <c r="D114" s="122">
        <v>24.551321836498662</v>
      </c>
      <c r="E114" s="111">
        <f t="shared" si="9"/>
        <v>0.51346872620294159</v>
      </c>
      <c r="F114" s="147">
        <v>43.204539313699001</v>
      </c>
      <c r="G114" s="111">
        <f t="shared" si="10"/>
        <v>0.32236497812432768</v>
      </c>
      <c r="H114" s="149">
        <v>44.607843137254903</v>
      </c>
      <c r="I114" s="111">
        <f t="shared" si="11"/>
        <v>0.66549991977858325</v>
      </c>
      <c r="J114" s="150">
        <v>49.82</v>
      </c>
      <c r="K114" s="111">
        <f t="shared" si="12"/>
        <v>0.54597260273972603</v>
      </c>
      <c r="L114" s="112">
        <v>18.07</v>
      </c>
      <c r="M114" s="111">
        <f t="shared" si="13"/>
        <v>0.762400973012064</v>
      </c>
      <c r="N114" s="148">
        <v>0.1026</v>
      </c>
      <c r="O114" s="111">
        <f t="shared" si="14"/>
        <v>5.4731311137635102E-2</v>
      </c>
      <c r="P114" s="24"/>
      <c r="Q114" s="24">
        <f t="shared" si="8"/>
        <v>0.477406418499213</v>
      </c>
      <c r="R114" s="24"/>
      <c r="S114" s="30" t="str">
        <f t="shared" si="15"/>
        <v>SENSIBILIDADE ALTA</v>
      </c>
    </row>
    <row r="115" spans="1:19">
      <c r="A115" s="146">
        <v>111</v>
      </c>
      <c r="B115" s="17">
        <v>3110202</v>
      </c>
      <c r="C115" s="17" t="s">
        <v>210</v>
      </c>
      <c r="D115" s="122">
        <v>14.817974571922878</v>
      </c>
      <c r="E115" s="111">
        <f t="shared" si="9"/>
        <v>0.30990455744186113</v>
      </c>
      <c r="F115" s="147">
        <v>47.27927927927928</v>
      </c>
      <c r="G115" s="111">
        <f t="shared" si="10"/>
        <v>0.51727122812230508</v>
      </c>
      <c r="H115" s="149">
        <v>50.31800391389433</v>
      </c>
      <c r="I115" s="111">
        <f t="shared" si="11"/>
        <v>0.62268123356714722</v>
      </c>
      <c r="J115" s="150">
        <v>49.23</v>
      </c>
      <c r="K115" s="111">
        <f t="shared" si="12"/>
        <v>0.53950684931506843</v>
      </c>
      <c r="L115" s="112">
        <v>21.61</v>
      </c>
      <c r="M115" s="111">
        <f t="shared" si="13"/>
        <v>0.71585417967851162</v>
      </c>
      <c r="N115" s="148">
        <v>0.13819999999999999</v>
      </c>
      <c r="O115" s="111">
        <f t="shared" si="14"/>
        <v>7.3721902526522137E-2</v>
      </c>
      <c r="P115" s="24"/>
      <c r="Q115" s="24">
        <f t="shared" si="8"/>
        <v>0.46315665844190268</v>
      </c>
      <c r="R115" s="24"/>
      <c r="S115" s="30" t="str">
        <f t="shared" si="15"/>
        <v>SENSIBILIDADE ALTA</v>
      </c>
    </row>
    <row r="116" spans="1:19">
      <c r="A116" s="146">
        <v>112</v>
      </c>
      <c r="B116" s="17">
        <v>3110301</v>
      </c>
      <c r="C116" s="17" t="s">
        <v>211</v>
      </c>
      <c r="D116" s="122">
        <v>18.774491541231939</v>
      </c>
      <c r="E116" s="111">
        <f t="shared" si="9"/>
        <v>0.39265153709373846</v>
      </c>
      <c r="F116" s="147">
        <v>48.26214405360134</v>
      </c>
      <c r="G116" s="111">
        <f t="shared" si="10"/>
        <v>0.56428440909493205</v>
      </c>
      <c r="H116" s="149">
        <v>46.725750861644514</v>
      </c>
      <c r="I116" s="111">
        <f t="shared" si="11"/>
        <v>0.64961840088222988</v>
      </c>
      <c r="J116" s="150">
        <v>19.98</v>
      </c>
      <c r="K116" s="111">
        <f t="shared" si="12"/>
        <v>0.21895890410958904</v>
      </c>
      <c r="L116" s="112">
        <v>20.13</v>
      </c>
      <c r="M116" s="111">
        <f t="shared" si="13"/>
        <v>0.73531442095920574</v>
      </c>
      <c r="N116" s="148">
        <v>0.35580000000000001</v>
      </c>
      <c r="O116" s="111">
        <f t="shared" si="14"/>
        <v>0.18979922517320244</v>
      </c>
      <c r="P116" s="24"/>
      <c r="Q116" s="24">
        <f t="shared" si="8"/>
        <v>0.4584378162188163</v>
      </c>
      <c r="R116" s="24"/>
      <c r="S116" s="30" t="str">
        <f t="shared" si="15"/>
        <v>SENSIBILIDADE ALTA</v>
      </c>
    </row>
    <row r="117" spans="1:19">
      <c r="A117" s="146">
        <v>113</v>
      </c>
      <c r="B117" s="17">
        <v>3110400</v>
      </c>
      <c r="C117" s="17" t="s">
        <v>212</v>
      </c>
      <c r="D117" s="122">
        <v>34.638935165835044</v>
      </c>
      <c r="E117" s="111">
        <f t="shared" si="9"/>
        <v>0.72444204980386973</v>
      </c>
      <c r="F117" s="147">
        <v>43.835616438356162</v>
      </c>
      <c r="G117" s="111">
        <f t="shared" si="10"/>
        <v>0.35255116837583661</v>
      </c>
      <c r="H117" s="149">
        <v>57.36434108527132</v>
      </c>
      <c r="I117" s="111">
        <f t="shared" si="11"/>
        <v>0.56984298398308986</v>
      </c>
      <c r="J117" s="150">
        <v>12.73</v>
      </c>
      <c r="K117" s="111">
        <f t="shared" si="12"/>
        <v>0.13950684931506849</v>
      </c>
      <c r="L117" s="112">
        <v>18.59</v>
      </c>
      <c r="M117" s="111">
        <f t="shared" si="13"/>
        <v>0.75556359094046877</v>
      </c>
      <c r="N117" s="148">
        <v>0.21729999999999999</v>
      </c>
      <c r="O117" s="111">
        <f t="shared" si="14"/>
        <v>0.11591728957317844</v>
      </c>
      <c r="P117" s="24"/>
      <c r="Q117" s="24">
        <f t="shared" si="8"/>
        <v>0.44297065533191865</v>
      </c>
      <c r="R117" s="24"/>
      <c r="S117" s="30" t="str">
        <f t="shared" si="15"/>
        <v>SENSIBILIDADE ALTA</v>
      </c>
    </row>
    <row r="118" spans="1:19">
      <c r="A118" s="146">
        <v>114</v>
      </c>
      <c r="B118" s="17">
        <v>3110509</v>
      </c>
      <c r="C118" s="17" t="s">
        <v>213</v>
      </c>
      <c r="D118" s="122">
        <v>3.1570862863530142</v>
      </c>
      <c r="E118" s="111">
        <f t="shared" si="9"/>
        <v>6.6027608809092225E-2</v>
      </c>
      <c r="F118" s="147">
        <v>43.794365572315883</v>
      </c>
      <c r="G118" s="111">
        <f t="shared" si="10"/>
        <v>0.35057802366550056</v>
      </c>
      <c r="H118" s="149">
        <v>66.91573744108517</v>
      </c>
      <c r="I118" s="111">
        <f t="shared" si="11"/>
        <v>0.49822008938548101</v>
      </c>
      <c r="J118" s="150">
        <v>49.36</v>
      </c>
      <c r="K118" s="111">
        <f t="shared" si="12"/>
        <v>0.54093150684931501</v>
      </c>
      <c r="L118" s="112">
        <v>44.12</v>
      </c>
      <c r="M118" s="111">
        <f t="shared" si="13"/>
        <v>0.4198744288484928</v>
      </c>
      <c r="N118" s="148">
        <v>0.40810000000000002</v>
      </c>
      <c r="O118" s="111">
        <f t="shared" si="14"/>
        <v>0.21769832432035952</v>
      </c>
      <c r="P118" s="24"/>
      <c r="Q118" s="24">
        <f t="shared" si="8"/>
        <v>0.34888833031304017</v>
      </c>
      <c r="R118" s="24"/>
      <c r="S118" s="30" t="str">
        <f t="shared" si="15"/>
        <v>SENSIBILIDADE MODERADA</v>
      </c>
    </row>
    <row r="119" spans="1:19">
      <c r="A119" s="146">
        <v>115</v>
      </c>
      <c r="B119" s="17">
        <v>3110608</v>
      </c>
      <c r="C119" s="17" t="s">
        <v>214</v>
      </c>
      <c r="D119" s="122">
        <v>1.9648621530886812</v>
      </c>
      <c r="E119" s="111">
        <f t="shared" si="9"/>
        <v>4.1093317648215714E-2</v>
      </c>
      <c r="F119" s="147">
        <v>44.314897369323468</v>
      </c>
      <c r="G119" s="111">
        <f t="shared" si="10"/>
        <v>0.37547652060431291</v>
      </c>
      <c r="H119" s="149">
        <v>82.702464788732399</v>
      </c>
      <c r="I119" s="111">
        <f t="shared" si="11"/>
        <v>0.37984042355018288</v>
      </c>
      <c r="J119" s="150">
        <v>120.77</v>
      </c>
      <c r="K119" s="111">
        <f t="shared" si="12"/>
        <v>1</v>
      </c>
      <c r="L119" s="112">
        <v>16.39</v>
      </c>
      <c r="M119" s="111">
        <f t="shared" si="13"/>
        <v>0.78449097662798728</v>
      </c>
      <c r="N119" s="148">
        <v>0.30649999999999999</v>
      </c>
      <c r="O119" s="111">
        <f t="shared" si="14"/>
        <v>0.16350045676106392</v>
      </c>
      <c r="P119" s="24"/>
      <c r="Q119" s="24">
        <f t="shared" si="8"/>
        <v>0.45740028253196052</v>
      </c>
      <c r="R119" s="24"/>
      <c r="S119" s="30" t="str">
        <f t="shared" si="15"/>
        <v>SENSIBILIDADE ALTA</v>
      </c>
    </row>
    <row r="120" spans="1:19">
      <c r="A120" s="146">
        <v>116</v>
      </c>
      <c r="B120" s="17">
        <v>3110707</v>
      </c>
      <c r="C120" s="17" t="s">
        <v>215</v>
      </c>
      <c r="D120" s="122">
        <v>42.968701133940243</v>
      </c>
      <c r="E120" s="111">
        <f t="shared" si="9"/>
        <v>0.89865158319254357</v>
      </c>
      <c r="F120" s="147">
        <v>49.657617999510883</v>
      </c>
      <c r="G120" s="111">
        <f t="shared" si="10"/>
        <v>0.63103384490300973</v>
      </c>
      <c r="H120" s="149">
        <v>69.162673597011292</v>
      </c>
      <c r="I120" s="111">
        <f t="shared" si="11"/>
        <v>0.48137102716794511</v>
      </c>
      <c r="J120" s="150">
        <v>49.98</v>
      </c>
      <c r="K120" s="111">
        <f t="shared" si="12"/>
        <v>0.54772602739726028</v>
      </c>
      <c r="L120" s="112">
        <v>21.23</v>
      </c>
      <c r="M120" s="111">
        <f t="shared" si="13"/>
        <v>0.72085072811544659</v>
      </c>
      <c r="N120" s="148">
        <v>0.14230000000000001</v>
      </c>
      <c r="O120" s="111">
        <f t="shared" si="14"/>
        <v>7.5909021197714185E-2</v>
      </c>
      <c r="P120" s="24"/>
      <c r="Q120" s="24">
        <f t="shared" si="8"/>
        <v>0.55925703866231991</v>
      </c>
      <c r="R120" s="24"/>
      <c r="S120" s="30" t="str">
        <f t="shared" si="15"/>
        <v>SENSIBILIDADE ALTA</v>
      </c>
    </row>
    <row r="121" spans="1:19">
      <c r="A121" s="146">
        <v>117</v>
      </c>
      <c r="B121" s="17">
        <v>3110806</v>
      </c>
      <c r="C121" s="17" t="s">
        <v>216</v>
      </c>
      <c r="D121" s="122">
        <v>10.93019977048305</v>
      </c>
      <c r="E121" s="111">
        <f t="shared" si="9"/>
        <v>0.22859525815633253</v>
      </c>
      <c r="F121" s="147">
        <v>48.778004073319757</v>
      </c>
      <c r="G121" s="111">
        <f t="shared" si="10"/>
        <v>0.58895944181272675</v>
      </c>
      <c r="H121" s="149">
        <v>87.615463564830648</v>
      </c>
      <c r="I121" s="111">
        <f t="shared" si="11"/>
        <v>0.34299940257376005</v>
      </c>
      <c r="J121" s="150">
        <v>6.61</v>
      </c>
      <c r="K121" s="111">
        <f t="shared" si="12"/>
        <v>7.2438356164383572E-2</v>
      </c>
      <c r="L121" s="112">
        <v>30.99</v>
      </c>
      <c r="M121" s="111">
        <f t="shared" si="13"/>
        <v>0.59251832615627364</v>
      </c>
      <c r="N121" s="148">
        <v>0.33839999999999998</v>
      </c>
      <c r="O121" s="111">
        <f t="shared" si="14"/>
        <v>0.18051730691009471</v>
      </c>
      <c r="P121" s="24"/>
      <c r="Q121" s="24">
        <f t="shared" si="8"/>
        <v>0.33433801529559526</v>
      </c>
      <c r="R121" s="24"/>
      <c r="S121" s="30" t="str">
        <f t="shared" si="15"/>
        <v>SENSIBILIDADE MODERADA</v>
      </c>
    </row>
    <row r="122" spans="1:19">
      <c r="A122" s="146">
        <v>118</v>
      </c>
      <c r="B122" s="17">
        <v>3110905</v>
      </c>
      <c r="C122" s="17" t="s">
        <v>217</v>
      </c>
      <c r="D122" s="122">
        <v>17.427320295026057</v>
      </c>
      <c r="E122" s="111">
        <f t="shared" si="9"/>
        <v>0.36447666698396625</v>
      </c>
      <c r="F122" s="147">
        <v>47.022701898027542</v>
      </c>
      <c r="G122" s="111">
        <f t="shared" si="10"/>
        <v>0.50499841178641514</v>
      </c>
      <c r="H122" s="149">
        <v>85.390649513649194</v>
      </c>
      <c r="I122" s="111">
        <f t="shared" si="11"/>
        <v>0.35968257813793347</v>
      </c>
      <c r="J122" s="150">
        <v>47.48</v>
      </c>
      <c r="K122" s="111">
        <f t="shared" si="12"/>
        <v>0.52032876712328768</v>
      </c>
      <c r="L122" s="112">
        <v>17.57</v>
      </c>
      <c r="M122" s="111">
        <f t="shared" si="13"/>
        <v>0.76897537885013634</v>
      </c>
      <c r="N122" s="148">
        <v>0.14230000000000001</v>
      </c>
      <c r="O122" s="111">
        <f t="shared" si="14"/>
        <v>7.5909021197714185E-2</v>
      </c>
      <c r="P122" s="24"/>
      <c r="Q122" s="24">
        <f t="shared" si="8"/>
        <v>0.43239513734657548</v>
      </c>
      <c r="R122" s="24"/>
      <c r="S122" s="30" t="str">
        <f t="shared" si="15"/>
        <v>SENSIBILIDADE ALTA</v>
      </c>
    </row>
    <row r="123" spans="1:19">
      <c r="A123" s="146">
        <v>119</v>
      </c>
      <c r="B123" s="17">
        <v>3111002</v>
      </c>
      <c r="C123" s="17" t="s">
        <v>218</v>
      </c>
      <c r="D123" s="122">
        <v>24.787664153826071</v>
      </c>
      <c r="E123" s="111">
        <f t="shared" si="9"/>
        <v>0.51841161235115485</v>
      </c>
      <c r="F123" s="147">
        <v>43.556144141632394</v>
      </c>
      <c r="G123" s="111">
        <f t="shared" si="10"/>
        <v>0.3391832239688628</v>
      </c>
      <c r="H123" s="149">
        <v>59.417278701198292</v>
      </c>
      <c r="I123" s="111">
        <f t="shared" si="11"/>
        <v>0.55444865534217835</v>
      </c>
      <c r="J123" s="150">
        <v>35.82</v>
      </c>
      <c r="K123" s="111">
        <f t="shared" si="12"/>
        <v>0.39254794520547948</v>
      </c>
      <c r="L123" s="112">
        <v>15.06</v>
      </c>
      <c r="M123" s="111">
        <f t="shared" si="13"/>
        <v>0.80197889615725981</v>
      </c>
      <c r="N123" s="148">
        <v>0.33294999999999997</v>
      </c>
      <c r="O123" s="111">
        <f t="shared" si="14"/>
        <v>0.17761003940814432</v>
      </c>
      <c r="P123" s="24"/>
      <c r="Q123" s="24">
        <f t="shared" si="8"/>
        <v>0.46403006207217995</v>
      </c>
      <c r="R123" s="24"/>
      <c r="S123" s="30" t="str">
        <f t="shared" si="15"/>
        <v>SENSIBILIDADE ALTA</v>
      </c>
    </row>
    <row r="124" spans="1:19">
      <c r="A124" s="146">
        <v>120</v>
      </c>
      <c r="B124" s="17">
        <v>3111101</v>
      </c>
      <c r="C124" s="17" t="s">
        <v>219</v>
      </c>
      <c r="D124" s="122">
        <v>26.675742245087214</v>
      </c>
      <c r="E124" s="111">
        <f t="shared" si="9"/>
        <v>0.55789906068276773</v>
      </c>
      <c r="F124" s="147">
        <v>48.577117730025719</v>
      </c>
      <c r="G124" s="111">
        <f t="shared" si="10"/>
        <v>0.5793504841423025</v>
      </c>
      <c r="H124" s="149">
        <v>77.935705957470432</v>
      </c>
      <c r="I124" s="111">
        <f t="shared" si="11"/>
        <v>0.41558483752122333</v>
      </c>
      <c r="J124" s="150">
        <v>4.93</v>
      </c>
      <c r="K124" s="111">
        <f t="shared" si="12"/>
        <v>5.4027397260273967E-2</v>
      </c>
      <c r="L124" s="112">
        <v>16.47</v>
      </c>
      <c r="M124" s="111">
        <f t="shared" si="13"/>
        <v>0.78343907169389571</v>
      </c>
      <c r="N124" s="148">
        <v>0.82330000000000003</v>
      </c>
      <c r="O124" s="111">
        <f t="shared" si="14"/>
        <v>0.43918409804692965</v>
      </c>
      <c r="P124" s="24"/>
      <c r="Q124" s="24">
        <f t="shared" si="8"/>
        <v>0.47158082489123215</v>
      </c>
      <c r="R124" s="24"/>
      <c r="S124" s="30" t="str">
        <f t="shared" si="15"/>
        <v>SENSIBILIDADE ALTA</v>
      </c>
    </row>
    <row r="125" spans="1:19">
      <c r="A125" s="146">
        <v>121</v>
      </c>
      <c r="B125" s="17">
        <v>3111150</v>
      </c>
      <c r="C125" s="17" t="s">
        <v>220</v>
      </c>
      <c r="D125" s="122">
        <v>9.7044574584486067</v>
      </c>
      <c r="E125" s="111">
        <f t="shared" si="9"/>
        <v>0.20295996455361823</v>
      </c>
      <c r="F125" s="147">
        <v>55.821773854560739</v>
      </c>
      <c r="G125" s="111">
        <f t="shared" si="10"/>
        <v>0.92588272170483266</v>
      </c>
      <c r="H125" s="149">
        <v>0.2961766289714593</v>
      </c>
      <c r="I125" s="111">
        <f t="shared" si="11"/>
        <v>0.99777906531266647</v>
      </c>
      <c r="J125" s="150">
        <v>7.34</v>
      </c>
      <c r="K125" s="111">
        <f t="shared" si="12"/>
        <v>8.0438356164383565E-2</v>
      </c>
      <c r="L125" s="112">
        <v>46.03</v>
      </c>
      <c r="M125" s="111">
        <f t="shared" si="13"/>
        <v>0.39476019854705624</v>
      </c>
      <c r="N125" s="148">
        <v>1.1315</v>
      </c>
      <c r="O125" s="111">
        <f t="shared" si="14"/>
        <v>0.60359140889117069</v>
      </c>
      <c r="P125" s="24"/>
      <c r="Q125" s="24">
        <f t="shared" si="8"/>
        <v>0.53423528586228797</v>
      </c>
      <c r="R125" s="24"/>
      <c r="S125" s="30" t="str">
        <f t="shared" si="15"/>
        <v>SENSIBILIDADE ALTA</v>
      </c>
    </row>
    <row r="126" spans="1:19">
      <c r="A126" s="146">
        <v>122</v>
      </c>
      <c r="B126" s="17">
        <v>3111200</v>
      </c>
      <c r="C126" s="17" t="s">
        <v>221</v>
      </c>
      <c r="D126" s="122">
        <v>5.4537305500976947</v>
      </c>
      <c r="E126" s="111">
        <f t="shared" si="9"/>
        <v>0.11405984970021855</v>
      </c>
      <c r="F126" s="147">
        <v>46.024211442855936</v>
      </c>
      <c r="G126" s="111">
        <f t="shared" si="10"/>
        <v>0.45723781063881358</v>
      </c>
      <c r="H126" s="149">
        <v>94.978671308606081</v>
      </c>
      <c r="I126" s="111">
        <f t="shared" si="11"/>
        <v>0.28778504097816804</v>
      </c>
      <c r="J126" s="150">
        <v>98.97</v>
      </c>
      <c r="K126" s="111">
        <f t="shared" si="12"/>
        <v>1</v>
      </c>
      <c r="L126" s="112">
        <v>11.88</v>
      </c>
      <c r="M126" s="111">
        <f t="shared" si="13"/>
        <v>0.84379211728740011</v>
      </c>
      <c r="N126" s="148">
        <v>0.21729999999999999</v>
      </c>
      <c r="O126" s="111">
        <f t="shared" si="14"/>
        <v>0.11591728957317844</v>
      </c>
      <c r="P126" s="24"/>
      <c r="Q126" s="24">
        <f t="shared" si="8"/>
        <v>0.46979868469629649</v>
      </c>
      <c r="R126" s="24"/>
      <c r="S126" s="30" t="str">
        <f t="shared" si="15"/>
        <v>SENSIBILIDADE ALTA</v>
      </c>
    </row>
    <row r="127" spans="1:19">
      <c r="A127" s="146">
        <v>123</v>
      </c>
      <c r="B127" s="17">
        <v>3111309</v>
      </c>
      <c r="C127" s="17" t="s">
        <v>222</v>
      </c>
      <c r="D127" s="122">
        <v>26.663114884608241</v>
      </c>
      <c r="E127" s="111">
        <f t="shared" si="9"/>
        <v>0.55763497084094082</v>
      </c>
      <c r="F127" s="147">
        <v>46.779001944264422</v>
      </c>
      <c r="G127" s="111">
        <f t="shared" si="10"/>
        <v>0.49334155895313597</v>
      </c>
      <c r="H127" s="149">
        <v>85.286103542234343</v>
      </c>
      <c r="I127" s="111">
        <f t="shared" si="11"/>
        <v>0.36046653524873773</v>
      </c>
      <c r="J127" s="150">
        <v>41.31</v>
      </c>
      <c r="K127" s="111">
        <f t="shared" si="12"/>
        <v>0.45271232876712331</v>
      </c>
      <c r="L127" s="112">
        <v>14.45</v>
      </c>
      <c r="M127" s="111">
        <f t="shared" si="13"/>
        <v>0.80999967127970807</v>
      </c>
      <c r="N127" s="148">
        <v>0.31009999999999999</v>
      </c>
      <c r="O127" s="111">
        <f t="shared" si="14"/>
        <v>0.1654208536430862</v>
      </c>
      <c r="P127" s="24"/>
      <c r="Q127" s="24">
        <f t="shared" si="8"/>
        <v>0.47326265312212201</v>
      </c>
      <c r="R127" s="24"/>
      <c r="S127" s="30" t="str">
        <f t="shared" si="15"/>
        <v>SENSIBILIDADE ALTA</v>
      </c>
    </row>
    <row r="128" spans="1:19">
      <c r="A128" s="146">
        <v>124</v>
      </c>
      <c r="B128" s="17">
        <v>3111408</v>
      </c>
      <c r="C128" s="17" t="s">
        <v>223</v>
      </c>
      <c r="D128" s="122">
        <v>39.653044943552615</v>
      </c>
      <c r="E128" s="111">
        <f t="shared" si="9"/>
        <v>0.82930762803024871</v>
      </c>
      <c r="F128" s="147">
        <v>45.800207397165572</v>
      </c>
      <c r="G128" s="111">
        <f t="shared" si="10"/>
        <v>0.44652306837337258</v>
      </c>
      <c r="H128" s="149">
        <v>82.943538861327653</v>
      </c>
      <c r="I128" s="111">
        <f t="shared" si="11"/>
        <v>0.37803268547205404</v>
      </c>
      <c r="J128" s="150">
        <v>6.7</v>
      </c>
      <c r="K128" s="111">
        <f t="shared" si="12"/>
        <v>7.3424657534246582E-2</v>
      </c>
      <c r="L128" s="112">
        <v>16.45</v>
      </c>
      <c r="M128" s="111">
        <f t="shared" si="13"/>
        <v>0.7837020479274186</v>
      </c>
      <c r="N128" s="148">
        <v>0.82330000000000003</v>
      </c>
      <c r="O128" s="111">
        <f t="shared" si="14"/>
        <v>0.43918409804692965</v>
      </c>
      <c r="P128" s="24"/>
      <c r="Q128" s="24">
        <f t="shared" si="8"/>
        <v>0.49169569756404502</v>
      </c>
      <c r="R128" s="24"/>
      <c r="S128" s="30" t="str">
        <f t="shared" si="15"/>
        <v>SENSIBILIDADE ALTA</v>
      </c>
    </row>
    <row r="129" spans="1:19">
      <c r="A129" s="146">
        <v>125</v>
      </c>
      <c r="B129" s="17">
        <v>3111507</v>
      </c>
      <c r="C129" s="17" t="s">
        <v>224</v>
      </c>
      <c r="D129" s="122">
        <v>35.444577821830656</v>
      </c>
      <c r="E129" s="111">
        <f t="shared" si="9"/>
        <v>0.74129133845332429</v>
      </c>
      <c r="F129" s="147">
        <v>48.225326310968626</v>
      </c>
      <c r="G129" s="111">
        <f t="shared" si="10"/>
        <v>0.56252331312057557</v>
      </c>
      <c r="H129" s="149">
        <v>89.675629863625858</v>
      </c>
      <c r="I129" s="111">
        <f t="shared" si="11"/>
        <v>0.32755086833066582</v>
      </c>
      <c r="J129" s="150">
        <v>18.260000000000002</v>
      </c>
      <c r="K129" s="111">
        <f t="shared" si="12"/>
        <v>0.20010958904109591</v>
      </c>
      <c r="L129" s="112">
        <v>25.08</v>
      </c>
      <c r="M129" s="111">
        <f t="shared" si="13"/>
        <v>0.67022780316228925</v>
      </c>
      <c r="N129" s="148">
        <v>0.78434999999999999</v>
      </c>
      <c r="O129" s="111">
        <f t="shared" si="14"/>
        <v>0.41840647067060521</v>
      </c>
      <c r="P129" s="24"/>
      <c r="Q129" s="24">
        <f t="shared" si="8"/>
        <v>0.48668489712975932</v>
      </c>
      <c r="R129" s="24"/>
      <c r="S129" s="30" t="str">
        <f t="shared" si="15"/>
        <v>SENSIBILIDADE ALTA</v>
      </c>
    </row>
    <row r="130" spans="1:19">
      <c r="A130" s="146">
        <v>126</v>
      </c>
      <c r="B130" s="17">
        <v>3111606</v>
      </c>
      <c r="C130" s="17" t="s">
        <v>225</v>
      </c>
      <c r="D130" s="122">
        <v>30.230814068935015</v>
      </c>
      <c r="E130" s="111">
        <f t="shared" si="9"/>
        <v>0.63225017762496771</v>
      </c>
      <c r="F130" s="147">
        <v>44.382616437593903</v>
      </c>
      <c r="G130" s="111">
        <f t="shared" si="10"/>
        <v>0.37871571372128221</v>
      </c>
      <c r="H130" s="149">
        <v>74.736640490327517</v>
      </c>
      <c r="I130" s="111">
        <f t="shared" si="11"/>
        <v>0.43957361573003051</v>
      </c>
      <c r="J130" s="150">
        <v>33.92</v>
      </c>
      <c r="K130" s="111">
        <f t="shared" si="12"/>
        <v>0.37172602739726029</v>
      </c>
      <c r="L130" s="112">
        <v>11.91</v>
      </c>
      <c r="M130" s="111">
        <f t="shared" si="13"/>
        <v>0.84339765293711577</v>
      </c>
      <c r="N130" s="148">
        <v>0.31009999999999999</v>
      </c>
      <c r="O130" s="111">
        <f t="shared" si="14"/>
        <v>0.1654208536430862</v>
      </c>
      <c r="P130" s="24"/>
      <c r="Q130" s="24">
        <f t="shared" si="8"/>
        <v>0.47184734017562374</v>
      </c>
      <c r="R130" s="24"/>
      <c r="S130" s="30" t="str">
        <f t="shared" si="15"/>
        <v>SENSIBILIDADE ALTA</v>
      </c>
    </row>
    <row r="131" spans="1:19">
      <c r="A131" s="146">
        <v>127</v>
      </c>
      <c r="B131" s="17">
        <v>3111705</v>
      </c>
      <c r="C131" s="17" t="s">
        <v>227</v>
      </c>
      <c r="D131" s="122">
        <v>39.215672920356198</v>
      </c>
      <c r="E131" s="111">
        <f t="shared" si="9"/>
        <v>0.82016038711495076</v>
      </c>
      <c r="F131" s="147">
        <v>48.580441640378552</v>
      </c>
      <c r="G131" s="111">
        <f t="shared" si="10"/>
        <v>0.57950947610440862</v>
      </c>
      <c r="H131" s="149">
        <v>34.570519618239658</v>
      </c>
      <c r="I131" s="111">
        <f t="shared" si="11"/>
        <v>0.74076662819100725</v>
      </c>
      <c r="J131" s="150">
        <v>26.96</v>
      </c>
      <c r="K131" s="111">
        <f t="shared" si="12"/>
        <v>0.29545205479452058</v>
      </c>
      <c r="L131" s="112">
        <v>20.85</v>
      </c>
      <c r="M131" s="111">
        <f t="shared" si="13"/>
        <v>0.72584727655238157</v>
      </c>
      <c r="N131" s="148">
        <v>0.13819999999999999</v>
      </c>
      <c r="O131" s="111">
        <f t="shared" si="14"/>
        <v>7.3721902526522137E-2</v>
      </c>
      <c r="P131" s="24"/>
      <c r="Q131" s="24">
        <f t="shared" si="8"/>
        <v>0.53924295421396518</v>
      </c>
      <c r="R131" s="24"/>
      <c r="S131" s="30" t="str">
        <f t="shared" si="15"/>
        <v>SENSIBILIDADE ALTA</v>
      </c>
    </row>
    <row r="132" spans="1:19">
      <c r="A132" s="146">
        <v>128</v>
      </c>
      <c r="B132" s="17">
        <v>3111804</v>
      </c>
      <c r="C132" s="17" t="s">
        <v>228</v>
      </c>
      <c r="D132" s="122">
        <v>27.592915530103685</v>
      </c>
      <c r="E132" s="111">
        <f t="shared" si="9"/>
        <v>0.57708091172529141</v>
      </c>
      <c r="F132" s="147">
        <v>45.558937465412285</v>
      </c>
      <c r="G132" s="111">
        <f t="shared" si="10"/>
        <v>0.43498245031368632</v>
      </c>
      <c r="H132" s="149">
        <v>91.393288084464558</v>
      </c>
      <c r="I132" s="111">
        <f t="shared" si="11"/>
        <v>0.31467069362919797</v>
      </c>
      <c r="J132" s="150">
        <v>12.57</v>
      </c>
      <c r="K132" s="111">
        <f t="shared" si="12"/>
        <v>0.13775342465753426</v>
      </c>
      <c r="L132" s="112">
        <v>14.08</v>
      </c>
      <c r="M132" s="111">
        <f t="shared" si="13"/>
        <v>0.8148647315998816</v>
      </c>
      <c r="N132" s="148">
        <v>1.1949000000000001</v>
      </c>
      <c r="O132" s="111">
        <f t="shared" si="14"/>
        <v>0.63741173175789656</v>
      </c>
      <c r="P132" s="24"/>
      <c r="Q132" s="24">
        <f t="shared" si="8"/>
        <v>0.48612732394724811</v>
      </c>
      <c r="R132" s="24"/>
      <c r="S132" s="30" t="str">
        <f t="shared" si="15"/>
        <v>SENSIBILIDADE ALTA</v>
      </c>
    </row>
    <row r="133" spans="1:19">
      <c r="A133" s="146">
        <v>129</v>
      </c>
      <c r="B133" s="17">
        <v>3111903</v>
      </c>
      <c r="C133" s="17" t="s">
        <v>226</v>
      </c>
      <c r="D133" s="122">
        <v>15.49854557284924</v>
      </c>
      <c r="E133" s="111">
        <f t="shared" si="9"/>
        <v>0.3241380853660813</v>
      </c>
      <c r="F133" s="147">
        <v>48.835227272727273</v>
      </c>
      <c r="G133" s="111">
        <f t="shared" si="10"/>
        <v>0.59169658806098246</v>
      </c>
      <c r="H133" s="149">
        <v>77.219271623672228</v>
      </c>
      <c r="I133" s="111">
        <f t="shared" si="11"/>
        <v>0.42095715156455205</v>
      </c>
      <c r="J133" s="150">
        <v>24.78</v>
      </c>
      <c r="K133" s="111">
        <f t="shared" si="12"/>
        <v>0.27156164383561643</v>
      </c>
      <c r="L133" s="112">
        <v>12.35</v>
      </c>
      <c r="M133" s="111">
        <f t="shared" si="13"/>
        <v>0.83761217579961211</v>
      </c>
      <c r="N133" s="148">
        <v>0.21729999999999999</v>
      </c>
      <c r="O133" s="111">
        <f t="shared" si="14"/>
        <v>0.11591728957317844</v>
      </c>
      <c r="P133" s="24"/>
      <c r="Q133" s="24">
        <f t="shared" ref="Q133:Q196" si="16">(E133+G133+I133+K133+M133+O133)/N$2</f>
        <v>0.42698048903333713</v>
      </c>
      <c r="R133" s="24"/>
      <c r="S133" s="30" t="str">
        <f t="shared" si="15"/>
        <v>SENSIBILIDADE ALTA</v>
      </c>
    </row>
    <row r="134" spans="1:19">
      <c r="A134" s="146">
        <v>130</v>
      </c>
      <c r="B134" s="17">
        <v>3112000</v>
      </c>
      <c r="C134" s="17" t="s">
        <v>229</v>
      </c>
      <c r="D134" s="122">
        <v>25.88335380588968</v>
      </c>
      <c r="E134" s="111">
        <f t="shared" ref="E134:E197" si="17">IF(((D134-$E$860)/($D$860-$E$860))&gt;1,1,IF(((D134-$E$860)/($D$860-$E$860))&lt;0,0,(D134-$E$860)/($D$860-$E$860)))</f>
        <v>0.54132697200899882</v>
      </c>
      <c r="F134" s="147">
        <v>45.824141191301607</v>
      </c>
      <c r="G134" s="111">
        <f t="shared" ref="G134:G197" si="18">IF(((F134-$G$860)/($F$860-$G$860))&gt;1,1,IF(((F134-$G$860)/($F$860-$G$860))&lt;0,0,(F134-$G$860)/($F$860-$G$860)))</f>
        <v>0.44766788892699871</v>
      </c>
      <c r="H134" s="149">
        <v>75.63031212056282</v>
      </c>
      <c r="I134" s="111">
        <f t="shared" ref="I134:I197" si="19">IF((1-(H134-$I$860)/($H$860-$I$860))&gt;1,1,IF((1-(H134-$I$860)/($H$860-$I$860))&lt;0,0,1-(H134-$I$860)/($H$860-$I$860)))</f>
        <v>0.43287225536419716</v>
      </c>
      <c r="J134" s="150">
        <v>19.43</v>
      </c>
      <c r="K134" s="111">
        <f t="shared" ref="K134:K197" si="20">IF(((J134-$K$860)/($J$860-$K$860))&gt;1,1,IF(((J134-$K$860)/($J$860-$K$860))&lt;0,0,(J134-$K$860)/($J$860-$K$860)))</f>
        <v>0.21293150684931506</v>
      </c>
      <c r="L134" s="112">
        <v>16.399999999999999</v>
      </c>
      <c r="M134" s="111">
        <f t="shared" ref="M134:M197" si="21">IF((1-(L134-$M$860)/($L$860-$M$860))&gt;1,1,IF((1-(L134-$M$860)/($L$860-$M$860))&lt;0,0,1-(L134-$M$860)/($L$860-$M$860)))</f>
        <v>0.78435948851122583</v>
      </c>
      <c r="N134" s="148">
        <v>0.21729999999999999</v>
      </c>
      <c r="O134" s="111">
        <f t="shared" ref="O134:O197" si="22">IF(((N134-$O$860)/($N$860-$O$860))&gt;1,1,IF(((N134-$O$860)/($N$860-$O$860))&lt;0,0,(N134-$O$860)/($N$860-$O$860)))</f>
        <v>0.11591728957317844</v>
      </c>
      <c r="P134" s="24"/>
      <c r="Q134" s="24">
        <f t="shared" si="16"/>
        <v>0.42251256687231903</v>
      </c>
      <c r="R134" s="24"/>
      <c r="S134" s="30" t="str">
        <f t="shared" ref="S134:S197" si="23">IF(AND(Q134&gt;$V$5,Q134&lt;$W$5)," SENSIBILIDADE RELATIVAMENTE BAIXA",IF(AND(Q134&gt;$V$6,Q134&lt;$W$6),"SENSIBILIDADE MODERADA",IF(AND(Q134&gt;$V$7,Q134&lt;$W$7),"SENSIBILIDADE ALTA",IF(AND(Q134&gt;$V$8,Q134&lt;$W$8),"SENSIBILIDADE MUITO ALTA","SENSIBILIDADE EXTREMA"))))</f>
        <v>SENSIBILIDADE ALTA</v>
      </c>
    </row>
    <row r="135" spans="1:19">
      <c r="A135" s="146">
        <v>131</v>
      </c>
      <c r="B135" s="17">
        <v>3112059</v>
      </c>
      <c r="C135" s="17" t="s">
        <v>230</v>
      </c>
      <c r="D135" s="122">
        <v>15.131886107993111</v>
      </c>
      <c r="E135" s="111">
        <f t="shared" si="17"/>
        <v>0.3164697337545585</v>
      </c>
      <c r="F135" s="147">
        <v>52.318896128784978</v>
      </c>
      <c r="G135" s="111">
        <f t="shared" si="18"/>
        <v>0.75833024780477842</v>
      </c>
      <c r="H135" s="149">
        <v>47.508807247106191</v>
      </c>
      <c r="I135" s="111">
        <f t="shared" si="19"/>
        <v>0.64374650918486898</v>
      </c>
      <c r="J135" s="150">
        <v>28.01</v>
      </c>
      <c r="K135" s="111">
        <f t="shared" si="20"/>
        <v>0.30695890410958904</v>
      </c>
      <c r="L135" s="112">
        <v>38.799999999999997</v>
      </c>
      <c r="M135" s="111">
        <f t="shared" si="21"/>
        <v>0.48982610696558304</v>
      </c>
      <c r="N135" s="148">
        <v>0.33839999999999998</v>
      </c>
      <c r="O135" s="111">
        <f t="shared" si="22"/>
        <v>0.18051730691009471</v>
      </c>
      <c r="P135" s="24"/>
      <c r="Q135" s="24">
        <f t="shared" si="16"/>
        <v>0.44930813478824544</v>
      </c>
      <c r="R135" s="24"/>
      <c r="S135" s="30" t="str">
        <f t="shared" si="23"/>
        <v>SENSIBILIDADE ALTA</v>
      </c>
    </row>
    <row r="136" spans="1:19">
      <c r="A136" s="146">
        <v>132</v>
      </c>
      <c r="B136" s="17">
        <v>3112109</v>
      </c>
      <c r="C136" s="17" t="s">
        <v>231</v>
      </c>
      <c r="D136" s="122">
        <v>30.123949560645887</v>
      </c>
      <c r="E136" s="111">
        <f t="shared" si="17"/>
        <v>0.63001520293346458</v>
      </c>
      <c r="F136" s="147">
        <v>41.26717129240258</v>
      </c>
      <c r="G136" s="111">
        <f t="shared" si="18"/>
        <v>0.22969522764047981</v>
      </c>
      <c r="H136" s="149">
        <v>38.351822503961962</v>
      </c>
      <c r="I136" s="111">
        <f t="shared" si="19"/>
        <v>0.71241183608138314</v>
      </c>
      <c r="J136" s="150">
        <v>38.619999999999997</v>
      </c>
      <c r="K136" s="111">
        <f t="shared" si="20"/>
        <v>0.42323287671232873</v>
      </c>
      <c r="L136" s="112">
        <v>30.09</v>
      </c>
      <c r="M136" s="111">
        <f t="shared" si="21"/>
        <v>0.60435225666480386</v>
      </c>
      <c r="N136" s="148">
        <v>0.1026</v>
      </c>
      <c r="O136" s="111">
        <f t="shared" si="22"/>
        <v>5.4731311137635102E-2</v>
      </c>
      <c r="P136" s="24"/>
      <c r="Q136" s="24">
        <f t="shared" si="16"/>
        <v>0.44240645186168254</v>
      </c>
      <c r="R136" s="24"/>
      <c r="S136" s="30" t="str">
        <f t="shared" si="23"/>
        <v>SENSIBILIDADE ALTA</v>
      </c>
    </row>
    <row r="137" spans="1:19">
      <c r="A137" s="146">
        <v>133</v>
      </c>
      <c r="B137" s="17">
        <v>3112208</v>
      </c>
      <c r="C137" s="17" t="s">
        <v>232</v>
      </c>
      <c r="D137" s="122">
        <v>12.261106118004585</v>
      </c>
      <c r="E137" s="111">
        <f t="shared" si="17"/>
        <v>0.25642996259743367</v>
      </c>
      <c r="F137" s="147">
        <v>48.16451393609789</v>
      </c>
      <c r="G137" s="111">
        <f t="shared" si="18"/>
        <v>0.55961448653540757</v>
      </c>
      <c r="H137" s="149">
        <v>35.121503897294822</v>
      </c>
      <c r="I137" s="111">
        <f t="shared" si="19"/>
        <v>0.73663497167989545</v>
      </c>
      <c r="J137" s="150">
        <v>39.270000000000003</v>
      </c>
      <c r="K137" s="111">
        <f t="shared" si="20"/>
        <v>0.43035616438356167</v>
      </c>
      <c r="L137" s="112">
        <v>25.88</v>
      </c>
      <c r="M137" s="111">
        <f t="shared" si="21"/>
        <v>0.65970875382137339</v>
      </c>
      <c r="N137" s="148">
        <v>0.13819999999999999</v>
      </c>
      <c r="O137" s="111">
        <f t="shared" si="22"/>
        <v>7.3721902526522137E-2</v>
      </c>
      <c r="P137" s="24"/>
      <c r="Q137" s="24">
        <f t="shared" si="16"/>
        <v>0.45274437359069902</v>
      </c>
      <c r="R137" s="24"/>
      <c r="S137" s="30" t="str">
        <f t="shared" si="23"/>
        <v>SENSIBILIDADE ALTA</v>
      </c>
    </row>
    <row r="138" spans="1:19">
      <c r="A138" s="146">
        <v>134</v>
      </c>
      <c r="B138" s="17">
        <v>3112307</v>
      </c>
      <c r="C138" s="17" t="s">
        <v>233</v>
      </c>
      <c r="D138" s="122">
        <v>19.171496338201532</v>
      </c>
      <c r="E138" s="111">
        <f t="shared" si="17"/>
        <v>0.40095453392437697</v>
      </c>
      <c r="F138" s="147">
        <v>42.223824112452697</v>
      </c>
      <c r="G138" s="111">
        <f t="shared" si="18"/>
        <v>0.27545461726558074</v>
      </c>
      <c r="H138" s="149">
        <v>75.536264069045572</v>
      </c>
      <c r="I138" s="111">
        <f t="shared" si="19"/>
        <v>0.43357749190030115</v>
      </c>
      <c r="J138" s="150">
        <v>41.05</v>
      </c>
      <c r="K138" s="111">
        <f t="shared" si="20"/>
        <v>0.44986301369863013</v>
      </c>
      <c r="L138" s="112">
        <v>46.84</v>
      </c>
      <c r="M138" s="111">
        <f t="shared" si="21"/>
        <v>0.38410966108937894</v>
      </c>
      <c r="N138" s="148">
        <v>0.56440000000000001</v>
      </c>
      <c r="O138" s="111">
        <f t="shared" si="22"/>
        <v>0.30107555561482702</v>
      </c>
      <c r="P138" s="24"/>
      <c r="Q138" s="24">
        <f t="shared" si="16"/>
        <v>0.37417247891551586</v>
      </c>
      <c r="R138" s="24"/>
      <c r="S138" s="30" t="str">
        <f t="shared" si="23"/>
        <v>SENSIBILIDADE MODERADA</v>
      </c>
    </row>
    <row r="139" spans="1:19">
      <c r="A139" s="146">
        <v>135</v>
      </c>
      <c r="B139" s="17">
        <v>3112406</v>
      </c>
      <c r="C139" s="17" t="s">
        <v>234</v>
      </c>
      <c r="D139" s="122">
        <v>37.750082687596851</v>
      </c>
      <c r="E139" s="111">
        <f t="shared" si="17"/>
        <v>0.78950889083454778</v>
      </c>
      <c r="F139" s="147">
        <v>52.244039270687239</v>
      </c>
      <c r="G139" s="111">
        <f t="shared" si="18"/>
        <v>0.75474963416520768</v>
      </c>
      <c r="H139" s="149">
        <v>84.852179213654381</v>
      </c>
      <c r="I139" s="111">
        <f t="shared" si="19"/>
        <v>0.36372039628553832</v>
      </c>
      <c r="J139" s="150">
        <v>22.02</v>
      </c>
      <c r="K139" s="111">
        <f t="shared" si="20"/>
        <v>0.24131506849315068</v>
      </c>
      <c r="L139" s="112">
        <v>17.739999999999998</v>
      </c>
      <c r="M139" s="111">
        <f t="shared" si="21"/>
        <v>0.76674008086519185</v>
      </c>
      <c r="N139" s="148">
        <v>0.33610000000000001</v>
      </c>
      <c r="O139" s="111">
        <f t="shared" si="22"/>
        <v>0.17929038667991384</v>
      </c>
      <c r="P139" s="24"/>
      <c r="Q139" s="24">
        <f t="shared" si="16"/>
        <v>0.51588740955392509</v>
      </c>
      <c r="R139" s="24"/>
      <c r="S139" s="30" t="str">
        <f t="shared" si="23"/>
        <v>SENSIBILIDADE ALTA</v>
      </c>
    </row>
    <row r="140" spans="1:19">
      <c r="A140" s="146">
        <v>136</v>
      </c>
      <c r="B140" s="17">
        <v>3112505</v>
      </c>
      <c r="C140" s="17" t="s">
        <v>235</v>
      </c>
      <c r="D140" s="122">
        <v>2.8036187310717731</v>
      </c>
      <c r="E140" s="111">
        <f t="shared" si="17"/>
        <v>5.8635154073945872E-2</v>
      </c>
      <c r="F140" s="147">
        <v>45.13310580204778</v>
      </c>
      <c r="G140" s="111">
        <f t="shared" si="18"/>
        <v>0.41461372658214457</v>
      </c>
      <c r="H140" s="149">
        <v>32.823783175466566</v>
      </c>
      <c r="I140" s="111">
        <f t="shared" si="19"/>
        <v>0.75386485126436842</v>
      </c>
      <c r="J140" s="150">
        <v>111.85</v>
      </c>
      <c r="K140" s="111">
        <f t="shared" si="20"/>
        <v>1</v>
      </c>
      <c r="L140" s="112">
        <v>21.68</v>
      </c>
      <c r="M140" s="111">
        <f t="shared" si="21"/>
        <v>0.71493376286118138</v>
      </c>
      <c r="N140" s="148">
        <v>0.39479999999999998</v>
      </c>
      <c r="O140" s="111">
        <f t="shared" si="22"/>
        <v>0.21060352472844385</v>
      </c>
      <c r="P140" s="24"/>
      <c r="Q140" s="24">
        <f t="shared" si="16"/>
        <v>0.52544183658501398</v>
      </c>
      <c r="R140" s="24"/>
      <c r="S140" s="30" t="str">
        <f t="shared" si="23"/>
        <v>SENSIBILIDADE ALTA</v>
      </c>
    </row>
    <row r="141" spans="1:19">
      <c r="A141" s="146">
        <v>137</v>
      </c>
      <c r="B141" s="17">
        <v>3112604</v>
      </c>
      <c r="C141" s="17" t="s">
        <v>236</v>
      </c>
      <c r="D141" s="122">
        <v>35.824593414333435</v>
      </c>
      <c r="E141" s="111">
        <f t="shared" si="17"/>
        <v>0.7492390214139043</v>
      </c>
      <c r="F141" s="147">
        <v>45.176353700943864</v>
      </c>
      <c r="G141" s="111">
        <f t="shared" si="18"/>
        <v>0.41668239497947307</v>
      </c>
      <c r="H141" s="149">
        <v>96.772432616854317</v>
      </c>
      <c r="I141" s="111">
        <f t="shared" si="19"/>
        <v>0.27433419333998676</v>
      </c>
      <c r="J141" s="150">
        <v>23.61</v>
      </c>
      <c r="K141" s="111">
        <f t="shared" si="20"/>
        <v>0.25873972602739725</v>
      </c>
      <c r="L141" s="112">
        <v>11.84</v>
      </c>
      <c r="M141" s="111">
        <f t="shared" si="21"/>
        <v>0.8443180697544459</v>
      </c>
      <c r="N141" s="148">
        <v>1.1949000000000001</v>
      </c>
      <c r="O141" s="111">
        <f t="shared" si="22"/>
        <v>0.63741173175789656</v>
      </c>
      <c r="P141" s="24"/>
      <c r="Q141" s="24">
        <f t="shared" si="16"/>
        <v>0.53012085621218408</v>
      </c>
      <c r="R141" s="24"/>
      <c r="S141" s="30" t="str">
        <f t="shared" si="23"/>
        <v>SENSIBILIDADE ALTA</v>
      </c>
    </row>
    <row r="142" spans="1:19">
      <c r="A142" s="146">
        <v>138</v>
      </c>
      <c r="B142" s="17">
        <v>3112653</v>
      </c>
      <c r="C142" s="17" t="s">
        <v>237</v>
      </c>
      <c r="D142" s="122">
        <v>10.665409379686395</v>
      </c>
      <c r="E142" s="111">
        <f t="shared" si="17"/>
        <v>0.22305740624031009</v>
      </c>
      <c r="F142" s="147">
        <v>54.915254237288138</v>
      </c>
      <c r="G142" s="111">
        <f t="shared" si="18"/>
        <v>0.88252134388816439</v>
      </c>
      <c r="H142" s="149">
        <v>75.288985823336972</v>
      </c>
      <c r="I142" s="111">
        <f t="shared" si="19"/>
        <v>0.43543175310661031</v>
      </c>
      <c r="J142" s="150">
        <v>16.43</v>
      </c>
      <c r="K142" s="111">
        <f t="shared" si="20"/>
        <v>0.18005479452054793</v>
      </c>
      <c r="L142" s="112">
        <v>17.2</v>
      </c>
      <c r="M142" s="111">
        <f t="shared" si="21"/>
        <v>0.77384043917030998</v>
      </c>
      <c r="N142" s="148">
        <v>0.28039999999999998</v>
      </c>
      <c r="O142" s="111">
        <f t="shared" si="22"/>
        <v>0.14957757936640237</v>
      </c>
      <c r="P142" s="24"/>
      <c r="Q142" s="24">
        <f t="shared" si="16"/>
        <v>0.44074721938205746</v>
      </c>
      <c r="R142" s="24"/>
      <c r="S142" s="30" t="str">
        <f t="shared" si="23"/>
        <v>SENSIBILIDADE ALTA</v>
      </c>
    </row>
    <row r="143" spans="1:19">
      <c r="A143" s="146">
        <v>139</v>
      </c>
      <c r="B143" s="17">
        <v>3112703</v>
      </c>
      <c r="C143" s="17" t="s">
        <v>238</v>
      </c>
      <c r="D143" s="122">
        <v>6.5859154928694634</v>
      </c>
      <c r="E143" s="111">
        <f t="shared" si="17"/>
        <v>0.13773847540773268</v>
      </c>
      <c r="F143" s="147">
        <v>47.306767074573791</v>
      </c>
      <c r="G143" s="111">
        <f t="shared" si="18"/>
        <v>0.51858604652711648</v>
      </c>
      <c r="H143" s="149">
        <v>55.316132690671957</v>
      </c>
      <c r="I143" s="111">
        <f t="shared" si="19"/>
        <v>0.58520184969187539</v>
      </c>
      <c r="J143" s="150">
        <v>14.52</v>
      </c>
      <c r="K143" s="111">
        <f t="shared" si="20"/>
        <v>0.15912328767123288</v>
      </c>
      <c r="L143" s="112">
        <v>27.94</v>
      </c>
      <c r="M143" s="111">
        <f t="shared" si="21"/>
        <v>0.63262220176851514</v>
      </c>
      <c r="N143" s="148">
        <v>8.2695000000000007</v>
      </c>
      <c r="O143" s="111">
        <f t="shared" si="22"/>
        <v>1</v>
      </c>
      <c r="P143" s="24"/>
      <c r="Q143" s="24">
        <f t="shared" si="16"/>
        <v>0.5055453101777454</v>
      </c>
      <c r="R143" s="24"/>
      <c r="S143" s="30" t="str">
        <f t="shared" si="23"/>
        <v>SENSIBILIDADE ALTA</v>
      </c>
    </row>
    <row r="144" spans="1:19">
      <c r="A144" s="146">
        <v>140</v>
      </c>
      <c r="B144" s="17">
        <v>3112802</v>
      </c>
      <c r="C144" s="17" t="s">
        <v>239</v>
      </c>
      <c r="D144" s="122">
        <v>13.336806909030111</v>
      </c>
      <c r="E144" s="111">
        <f t="shared" si="17"/>
        <v>0.27892727327674099</v>
      </c>
      <c r="F144" s="147">
        <v>42.476164156418406</v>
      </c>
      <c r="G144" s="111">
        <f t="shared" si="18"/>
        <v>0.28752474986523907</v>
      </c>
      <c r="H144" s="149">
        <v>77.658959537572258</v>
      </c>
      <c r="I144" s="111">
        <f t="shared" si="19"/>
        <v>0.41766007122781823</v>
      </c>
      <c r="J144" s="150">
        <v>19.89</v>
      </c>
      <c r="K144" s="111">
        <f t="shared" si="20"/>
        <v>0.21797260273972605</v>
      </c>
      <c r="L144" s="112">
        <v>28.42</v>
      </c>
      <c r="M144" s="111">
        <f t="shared" si="21"/>
        <v>0.62631077216396558</v>
      </c>
      <c r="N144" s="148">
        <v>0.45484999999999998</v>
      </c>
      <c r="O144" s="111">
        <f t="shared" si="22"/>
        <v>0.24263681160773223</v>
      </c>
      <c r="P144" s="24"/>
      <c r="Q144" s="24">
        <f t="shared" si="16"/>
        <v>0.34517204681353703</v>
      </c>
      <c r="R144" s="24"/>
      <c r="S144" s="30" t="str">
        <f t="shared" si="23"/>
        <v>SENSIBILIDADE MODERADA</v>
      </c>
    </row>
    <row r="145" spans="1:19">
      <c r="A145" s="146">
        <v>141</v>
      </c>
      <c r="B145" s="17">
        <v>3112901</v>
      </c>
      <c r="C145" s="17" t="s">
        <v>240</v>
      </c>
      <c r="D145" s="122">
        <v>25.288612849154219</v>
      </c>
      <c r="E145" s="111">
        <f t="shared" si="17"/>
        <v>0.52888850195392878</v>
      </c>
      <c r="F145" s="147">
        <v>48.471252907942841</v>
      </c>
      <c r="G145" s="111">
        <f t="shared" si="18"/>
        <v>0.57428667254863708</v>
      </c>
      <c r="H145" s="149">
        <v>47.92972247090421</v>
      </c>
      <c r="I145" s="111">
        <f t="shared" si="19"/>
        <v>0.64059019930246475</v>
      </c>
      <c r="J145" s="150">
        <v>47.61</v>
      </c>
      <c r="K145" s="111">
        <f t="shared" si="20"/>
        <v>0.52175342465753427</v>
      </c>
      <c r="L145" s="112">
        <v>22.03</v>
      </c>
      <c r="M145" s="111">
        <f t="shared" si="21"/>
        <v>0.71033167877453074</v>
      </c>
      <c r="N145" s="148">
        <v>0.13819999999999999</v>
      </c>
      <c r="O145" s="111">
        <f t="shared" si="22"/>
        <v>7.3721902526522137E-2</v>
      </c>
      <c r="P145" s="24"/>
      <c r="Q145" s="24">
        <f t="shared" si="16"/>
        <v>0.50826206329393642</v>
      </c>
      <c r="R145" s="24"/>
      <c r="S145" s="30" t="str">
        <f t="shared" si="23"/>
        <v>SENSIBILIDADE ALTA</v>
      </c>
    </row>
    <row r="146" spans="1:19">
      <c r="A146" s="146">
        <v>142</v>
      </c>
      <c r="B146" s="17">
        <v>3113008</v>
      </c>
      <c r="C146" s="17" t="s">
        <v>241</v>
      </c>
      <c r="D146" s="122">
        <v>9.7110834149261702</v>
      </c>
      <c r="E146" s="111">
        <f t="shared" si="17"/>
        <v>0.20309854045006356</v>
      </c>
      <c r="F146" s="147">
        <v>54.305368862180757</v>
      </c>
      <c r="G146" s="111">
        <f t="shared" si="18"/>
        <v>0.85334881450103783</v>
      </c>
      <c r="H146" s="149">
        <v>39.645999590750975</v>
      </c>
      <c r="I146" s="111">
        <f t="shared" si="19"/>
        <v>0.70270721221020338</v>
      </c>
      <c r="J146" s="150">
        <v>15.73</v>
      </c>
      <c r="K146" s="111">
        <f t="shared" si="20"/>
        <v>0.17238356164383561</v>
      </c>
      <c r="L146" s="112">
        <v>55.43</v>
      </c>
      <c r="M146" s="111">
        <f t="shared" si="21"/>
        <v>0.27116136879129549</v>
      </c>
      <c r="N146" s="148">
        <v>0.67790000000000006</v>
      </c>
      <c r="O146" s="111">
        <f t="shared" si="22"/>
        <v>0.36162140175636298</v>
      </c>
      <c r="P146" s="24"/>
      <c r="Q146" s="24">
        <f t="shared" si="16"/>
        <v>0.42738681655879979</v>
      </c>
      <c r="R146" s="24"/>
      <c r="S146" s="30" t="str">
        <f t="shared" si="23"/>
        <v>SENSIBILIDADE ALTA</v>
      </c>
    </row>
    <row r="147" spans="1:19">
      <c r="A147" s="146">
        <v>143</v>
      </c>
      <c r="B147" s="17">
        <v>3113107</v>
      </c>
      <c r="C147" s="17" t="s">
        <v>242</v>
      </c>
      <c r="D147" s="122">
        <v>15.701245354593892</v>
      </c>
      <c r="E147" s="111">
        <f t="shared" si="17"/>
        <v>0.3283773682620153</v>
      </c>
      <c r="F147" s="147">
        <v>46.943887775551104</v>
      </c>
      <c r="G147" s="111">
        <f t="shared" si="18"/>
        <v>0.50122851108391075</v>
      </c>
      <c r="H147" s="149">
        <v>41.050119331742238</v>
      </c>
      <c r="I147" s="111">
        <f t="shared" si="19"/>
        <v>0.69217816321411341</v>
      </c>
      <c r="J147" s="150">
        <v>18.34</v>
      </c>
      <c r="K147" s="111">
        <f t="shared" si="20"/>
        <v>0.20098630136986301</v>
      </c>
      <c r="L147" s="112">
        <v>36.299999999999997</v>
      </c>
      <c r="M147" s="111">
        <f t="shared" si="21"/>
        <v>0.52269813615594485</v>
      </c>
      <c r="N147" s="148">
        <v>0.13819999999999999</v>
      </c>
      <c r="O147" s="111">
        <f t="shared" si="22"/>
        <v>7.3721902526522137E-2</v>
      </c>
      <c r="P147" s="24"/>
      <c r="Q147" s="24">
        <f t="shared" si="16"/>
        <v>0.38653173043539496</v>
      </c>
      <c r="R147" s="24"/>
      <c r="S147" s="30" t="str">
        <f t="shared" si="23"/>
        <v>SENSIBILIDADE MODERADA</v>
      </c>
    </row>
    <row r="148" spans="1:19">
      <c r="A148" s="146">
        <v>144</v>
      </c>
      <c r="B148" s="17">
        <v>3113206</v>
      </c>
      <c r="C148" s="17" t="s">
        <v>243</v>
      </c>
      <c r="D148" s="122">
        <v>17.199369471995059</v>
      </c>
      <c r="E148" s="111">
        <f t="shared" si="17"/>
        <v>0.35970928136138702</v>
      </c>
      <c r="F148" s="147">
        <v>43.097541919586511</v>
      </c>
      <c r="G148" s="111">
        <f t="shared" si="18"/>
        <v>0.31724699243145382</v>
      </c>
      <c r="H148" s="149">
        <v>71.640349403662015</v>
      </c>
      <c r="I148" s="111">
        <f t="shared" si="19"/>
        <v>0.46279172142708624</v>
      </c>
      <c r="J148" s="150">
        <v>48.87</v>
      </c>
      <c r="K148" s="111">
        <f t="shared" si="20"/>
        <v>0.53556164383561644</v>
      </c>
      <c r="L148" s="112">
        <v>26.8</v>
      </c>
      <c r="M148" s="111">
        <f t="shared" si="21"/>
        <v>0.64761184707932018</v>
      </c>
      <c r="N148" s="148">
        <v>0.13134999999999999</v>
      </c>
      <c r="O148" s="111">
        <f t="shared" si="22"/>
        <v>7.0067814014896396E-2</v>
      </c>
      <c r="P148" s="24"/>
      <c r="Q148" s="24">
        <f t="shared" si="16"/>
        <v>0.39883155002496001</v>
      </c>
      <c r="R148" s="24"/>
      <c r="S148" s="30" t="str">
        <f t="shared" si="23"/>
        <v>SENSIBILIDADE MODERADA</v>
      </c>
    </row>
    <row r="149" spans="1:19">
      <c r="A149" s="146">
        <v>145</v>
      </c>
      <c r="B149" s="17">
        <v>3113305</v>
      </c>
      <c r="C149" s="17" t="s">
        <v>244</v>
      </c>
      <c r="D149" s="122">
        <v>4.8457014765130468</v>
      </c>
      <c r="E149" s="111">
        <f t="shared" si="17"/>
        <v>0.10134347068050593</v>
      </c>
      <c r="F149" s="147">
        <v>48.188388455463553</v>
      </c>
      <c r="G149" s="111">
        <f t="shared" si="18"/>
        <v>0.56075647181038757</v>
      </c>
      <c r="H149" s="149">
        <v>74.366197183098592</v>
      </c>
      <c r="I149" s="111">
        <f t="shared" si="19"/>
        <v>0.44235145270377274</v>
      </c>
      <c r="J149" s="150">
        <v>88.4</v>
      </c>
      <c r="K149" s="111">
        <f t="shared" si="20"/>
        <v>0.96876712328767134</v>
      </c>
      <c r="L149" s="112">
        <v>23.52</v>
      </c>
      <c r="M149" s="111">
        <f t="shared" si="21"/>
        <v>0.69073994937707506</v>
      </c>
      <c r="N149" s="148">
        <v>0.1026</v>
      </c>
      <c r="O149" s="111">
        <f t="shared" si="22"/>
        <v>5.4731311137635102E-2</v>
      </c>
      <c r="P149" s="24"/>
      <c r="Q149" s="24">
        <f t="shared" si="16"/>
        <v>0.46978162983284127</v>
      </c>
      <c r="R149" s="24"/>
      <c r="S149" s="30" t="str">
        <f t="shared" si="23"/>
        <v>SENSIBILIDADE ALTA</v>
      </c>
    </row>
    <row r="150" spans="1:19">
      <c r="A150" s="146">
        <v>146</v>
      </c>
      <c r="B150" s="17">
        <v>3113404</v>
      </c>
      <c r="C150" s="17" t="s">
        <v>245</v>
      </c>
      <c r="D150" s="122">
        <v>4.5671772680649783</v>
      </c>
      <c r="E150" s="111">
        <f t="shared" si="17"/>
        <v>9.5518388370033167E-2</v>
      </c>
      <c r="F150" s="147">
        <v>45.474101710866861</v>
      </c>
      <c r="G150" s="111">
        <f t="shared" si="18"/>
        <v>0.43092451804711956</v>
      </c>
      <c r="H150" s="149">
        <v>76.547619047619037</v>
      </c>
      <c r="I150" s="111">
        <f t="shared" si="19"/>
        <v>0.42599366139712624</v>
      </c>
      <c r="J150" s="150">
        <v>69.42</v>
      </c>
      <c r="K150" s="111">
        <f t="shared" si="20"/>
        <v>0.76076712328767127</v>
      </c>
      <c r="L150" s="112">
        <v>25.25</v>
      </c>
      <c r="M150" s="111">
        <f t="shared" si="21"/>
        <v>0.66799250517734454</v>
      </c>
      <c r="N150" s="148">
        <v>0.23886666666666664</v>
      </c>
      <c r="O150" s="111">
        <f t="shared" si="22"/>
        <v>0.12742188941270083</v>
      </c>
      <c r="P150" s="24"/>
      <c r="Q150" s="24">
        <f t="shared" si="16"/>
        <v>0.41810301428199931</v>
      </c>
      <c r="R150" s="24"/>
      <c r="S150" s="30" t="str">
        <f t="shared" si="23"/>
        <v>SENSIBILIDADE ALTA</v>
      </c>
    </row>
    <row r="151" spans="1:19">
      <c r="A151" s="146">
        <v>147</v>
      </c>
      <c r="B151" s="17">
        <v>3113503</v>
      </c>
      <c r="C151" s="17" t="s">
        <v>246</v>
      </c>
      <c r="D151" s="122">
        <v>43.285023182972701</v>
      </c>
      <c r="E151" s="111">
        <f t="shared" si="17"/>
        <v>0.90526717320713657</v>
      </c>
      <c r="F151" s="147">
        <v>43.368207897401284</v>
      </c>
      <c r="G151" s="111">
        <f t="shared" si="18"/>
        <v>0.33019370588643143</v>
      </c>
      <c r="H151" s="149">
        <v>82.178101503759393</v>
      </c>
      <c r="I151" s="111">
        <f t="shared" si="19"/>
        <v>0.38377245766241164</v>
      </c>
      <c r="J151" s="150">
        <v>5.85</v>
      </c>
      <c r="K151" s="111">
        <f t="shared" si="20"/>
        <v>6.4109589041095885E-2</v>
      </c>
      <c r="L151" s="112">
        <v>65.430000000000007</v>
      </c>
      <c r="M151" s="111">
        <f t="shared" si="21"/>
        <v>0.13967325202984771</v>
      </c>
      <c r="N151" s="148">
        <v>0.60050000000000003</v>
      </c>
      <c r="O151" s="111">
        <f t="shared" si="22"/>
        <v>0.32033286879288386</v>
      </c>
      <c r="P151" s="24"/>
      <c r="Q151" s="24">
        <f t="shared" si="16"/>
        <v>0.35722484110330116</v>
      </c>
      <c r="R151" s="24"/>
      <c r="S151" s="30" t="str">
        <f t="shared" si="23"/>
        <v>SENSIBILIDADE MODERADA</v>
      </c>
    </row>
    <row r="152" spans="1:19">
      <c r="A152" s="146">
        <v>148</v>
      </c>
      <c r="B152" s="17">
        <v>3113602</v>
      </c>
      <c r="C152" s="17" t="s">
        <v>247</v>
      </c>
      <c r="D152" s="122">
        <v>12.001117677915172</v>
      </c>
      <c r="E152" s="111">
        <f t="shared" si="17"/>
        <v>0.25099253914425967</v>
      </c>
      <c r="F152" s="147">
        <v>46.688311688311686</v>
      </c>
      <c r="G152" s="111">
        <f t="shared" si="18"/>
        <v>0.489003589451176</v>
      </c>
      <c r="H152" s="149">
        <v>75.630868544600943</v>
      </c>
      <c r="I152" s="111">
        <f t="shared" si="19"/>
        <v>0.43286808291665657</v>
      </c>
      <c r="J152" s="150">
        <v>37.659999999999997</v>
      </c>
      <c r="K152" s="111">
        <f t="shared" si="20"/>
        <v>0.41271232876712327</v>
      </c>
      <c r="L152" s="112">
        <v>14.44</v>
      </c>
      <c r="M152" s="111">
        <f t="shared" si="21"/>
        <v>0.81013115939646951</v>
      </c>
      <c r="N152" s="148">
        <v>0.30649999999999999</v>
      </c>
      <c r="O152" s="111">
        <f t="shared" si="22"/>
        <v>0.16350045676106392</v>
      </c>
      <c r="P152" s="24"/>
      <c r="Q152" s="24">
        <f t="shared" si="16"/>
        <v>0.42653469273945821</v>
      </c>
      <c r="R152" s="24"/>
      <c r="S152" s="30" t="str">
        <f t="shared" si="23"/>
        <v>SENSIBILIDADE ALTA</v>
      </c>
    </row>
    <row r="153" spans="1:19">
      <c r="A153" s="146">
        <v>149</v>
      </c>
      <c r="B153" s="17">
        <v>3113701</v>
      </c>
      <c r="C153" s="17" t="s">
        <v>248</v>
      </c>
      <c r="D153" s="122">
        <v>18.507963149070214</v>
      </c>
      <c r="E153" s="111">
        <f t="shared" si="17"/>
        <v>0.38707733644859238</v>
      </c>
      <c r="F153" s="147">
        <v>50.004053506282936</v>
      </c>
      <c r="G153" s="111">
        <f t="shared" si="18"/>
        <v>0.64760482760655846</v>
      </c>
      <c r="H153" s="149">
        <v>69.30432446951383</v>
      </c>
      <c r="I153" s="111">
        <f t="shared" si="19"/>
        <v>0.48030883216179476</v>
      </c>
      <c r="J153" s="150">
        <v>5.81</v>
      </c>
      <c r="K153" s="111">
        <f t="shared" si="20"/>
        <v>6.3671232876712322E-2</v>
      </c>
      <c r="L153" s="112">
        <v>13.51</v>
      </c>
      <c r="M153" s="111">
        <f t="shared" si="21"/>
        <v>0.82235955425528418</v>
      </c>
      <c r="N153" s="148">
        <v>0.31</v>
      </c>
      <c r="O153" s="111">
        <f t="shared" si="22"/>
        <v>0.16536750928525226</v>
      </c>
      <c r="P153" s="24"/>
      <c r="Q153" s="24">
        <f t="shared" si="16"/>
        <v>0.4277315487723658</v>
      </c>
      <c r="R153" s="24"/>
      <c r="S153" s="30" t="str">
        <f t="shared" si="23"/>
        <v>SENSIBILIDADE ALTA</v>
      </c>
    </row>
    <row r="154" spans="1:19">
      <c r="A154" s="146">
        <v>150</v>
      </c>
      <c r="B154" s="17">
        <v>3113800</v>
      </c>
      <c r="C154" s="17" t="s">
        <v>249</v>
      </c>
      <c r="D154" s="122">
        <v>14.100689966277535</v>
      </c>
      <c r="E154" s="111">
        <f t="shared" si="17"/>
        <v>0.2949031976275735</v>
      </c>
      <c r="F154" s="147">
        <v>56.362545018007204</v>
      </c>
      <c r="G154" s="111">
        <f t="shared" si="18"/>
        <v>0.95174932435057569</v>
      </c>
      <c r="H154" s="149">
        <v>44.798464491362765</v>
      </c>
      <c r="I154" s="111">
        <f t="shared" si="19"/>
        <v>0.66407051064878519</v>
      </c>
      <c r="J154" s="150">
        <v>10.050000000000001</v>
      </c>
      <c r="K154" s="111">
        <f t="shared" si="20"/>
        <v>0.11013698630136987</v>
      </c>
      <c r="L154" s="112">
        <v>61.07</v>
      </c>
      <c r="M154" s="111">
        <f t="shared" si="21"/>
        <v>0.19700207093783895</v>
      </c>
      <c r="N154" s="148">
        <v>0.1414</v>
      </c>
      <c r="O154" s="111">
        <f t="shared" si="22"/>
        <v>7.5428921977208616E-2</v>
      </c>
      <c r="P154" s="24"/>
      <c r="Q154" s="24">
        <f t="shared" si="16"/>
        <v>0.3822151686405586</v>
      </c>
      <c r="R154" s="24"/>
      <c r="S154" s="30" t="str">
        <f t="shared" si="23"/>
        <v>SENSIBILIDADE MODERADA</v>
      </c>
    </row>
    <row r="155" spans="1:19">
      <c r="A155" s="146">
        <v>151</v>
      </c>
      <c r="B155" s="17">
        <v>3113909</v>
      </c>
      <c r="C155" s="17" t="s">
        <v>250</v>
      </c>
      <c r="D155" s="122">
        <v>33.194982226677574</v>
      </c>
      <c r="E155" s="111">
        <f t="shared" si="17"/>
        <v>0.69424307798052953</v>
      </c>
      <c r="F155" s="147">
        <v>46.064814814814817</v>
      </c>
      <c r="G155" s="111">
        <f t="shared" si="18"/>
        <v>0.45917998388977621</v>
      </c>
      <c r="H155" s="149">
        <v>76.444098034121424</v>
      </c>
      <c r="I155" s="111">
        <f t="shared" si="19"/>
        <v>0.42676993267330088</v>
      </c>
      <c r="J155" s="150">
        <v>22.81</v>
      </c>
      <c r="K155" s="111">
        <f t="shared" si="20"/>
        <v>0.24997260273972602</v>
      </c>
      <c r="L155" s="112">
        <v>19.22</v>
      </c>
      <c r="M155" s="111">
        <f t="shared" si="21"/>
        <v>0.74727983958449751</v>
      </c>
      <c r="N155" s="148">
        <v>0.13340000000000002</v>
      </c>
      <c r="O155" s="111">
        <f t="shared" si="22"/>
        <v>7.1161373350492441E-2</v>
      </c>
      <c r="P155" s="24"/>
      <c r="Q155" s="24">
        <f t="shared" si="16"/>
        <v>0.44143446836972045</v>
      </c>
      <c r="R155" s="24"/>
      <c r="S155" s="30" t="str">
        <f t="shared" si="23"/>
        <v>SENSIBILIDADE ALTA</v>
      </c>
    </row>
    <row r="156" spans="1:19">
      <c r="A156" s="146">
        <v>152</v>
      </c>
      <c r="B156" s="17">
        <v>3114006</v>
      </c>
      <c r="C156" s="17" t="s">
        <v>251</v>
      </c>
      <c r="D156" s="122">
        <v>9.9178105171231135</v>
      </c>
      <c r="E156" s="111">
        <f t="shared" si="17"/>
        <v>0.20742205111656004</v>
      </c>
      <c r="F156" s="147">
        <v>43.095797441921171</v>
      </c>
      <c r="G156" s="111">
        <f t="shared" si="18"/>
        <v>0.31716354916812201</v>
      </c>
      <c r="H156" s="149">
        <v>85.978763953171793</v>
      </c>
      <c r="I156" s="111">
        <f t="shared" si="19"/>
        <v>0.35527249431939112</v>
      </c>
      <c r="J156" s="150">
        <v>30.85</v>
      </c>
      <c r="K156" s="111">
        <f t="shared" si="20"/>
        <v>0.33808219178082194</v>
      </c>
      <c r="L156" s="112">
        <v>21.31</v>
      </c>
      <c r="M156" s="111">
        <f t="shared" si="21"/>
        <v>0.71979882318135502</v>
      </c>
      <c r="N156" s="148">
        <v>0.31090000000000001</v>
      </c>
      <c r="O156" s="111">
        <f t="shared" si="22"/>
        <v>0.16584760850575783</v>
      </c>
      <c r="P156" s="24"/>
      <c r="Q156" s="24">
        <f t="shared" si="16"/>
        <v>0.35059778634533467</v>
      </c>
      <c r="R156" s="24"/>
      <c r="S156" s="30" t="str">
        <f t="shared" si="23"/>
        <v>SENSIBILIDADE MODERADA</v>
      </c>
    </row>
    <row r="157" spans="1:19">
      <c r="A157" s="146">
        <v>153</v>
      </c>
      <c r="B157" s="17">
        <v>3114105</v>
      </c>
      <c r="C157" s="17" t="s">
        <v>252</v>
      </c>
      <c r="D157" s="122">
        <v>19.128139752714546</v>
      </c>
      <c r="E157" s="111">
        <f t="shared" si="17"/>
        <v>0.40004777009020259</v>
      </c>
      <c r="F157" s="147">
        <v>43.205866946045049</v>
      </c>
      <c r="G157" s="111">
        <f t="shared" si="18"/>
        <v>0.32242848250598882</v>
      </c>
      <c r="H157" s="149">
        <v>76.233963905196774</v>
      </c>
      <c r="I157" s="111">
        <f t="shared" si="19"/>
        <v>0.42834566191818446</v>
      </c>
      <c r="J157" s="150">
        <v>42.81</v>
      </c>
      <c r="K157" s="111">
        <f t="shared" si="20"/>
        <v>0.46915068493150686</v>
      </c>
      <c r="L157" s="112">
        <v>27.22</v>
      </c>
      <c r="M157" s="111">
        <f t="shared" si="21"/>
        <v>0.64208934617533941</v>
      </c>
      <c r="N157" s="148">
        <v>0.14230000000000001</v>
      </c>
      <c r="O157" s="111">
        <f t="shared" si="22"/>
        <v>7.5909021197714185E-2</v>
      </c>
      <c r="P157" s="24"/>
      <c r="Q157" s="24">
        <f t="shared" si="16"/>
        <v>0.38966182780315606</v>
      </c>
      <c r="R157" s="24"/>
      <c r="S157" s="30" t="str">
        <f t="shared" si="23"/>
        <v>SENSIBILIDADE MODERADA</v>
      </c>
    </row>
    <row r="158" spans="1:19">
      <c r="A158" s="146">
        <v>154</v>
      </c>
      <c r="B158" s="17">
        <v>3114204</v>
      </c>
      <c r="C158" s="17" t="s">
        <v>253</v>
      </c>
      <c r="D158" s="122">
        <v>12.287121195524833</v>
      </c>
      <c r="E158" s="111">
        <f t="shared" si="17"/>
        <v>0.25697404445198108</v>
      </c>
      <c r="F158" s="147">
        <v>43.122016888997678</v>
      </c>
      <c r="G158" s="111">
        <f t="shared" si="18"/>
        <v>0.31841769891752192</v>
      </c>
      <c r="H158" s="149">
        <v>86.430427190255116</v>
      </c>
      <c r="I158" s="111">
        <f t="shared" si="19"/>
        <v>0.35188561482888159</v>
      </c>
      <c r="J158" s="150">
        <v>51.51</v>
      </c>
      <c r="K158" s="111">
        <f t="shared" si="20"/>
        <v>0.56449315068493144</v>
      </c>
      <c r="L158" s="112">
        <v>22.7</v>
      </c>
      <c r="M158" s="111">
        <f t="shared" si="21"/>
        <v>0.7015219749515138</v>
      </c>
      <c r="N158" s="148">
        <v>0.49730000000000002</v>
      </c>
      <c r="O158" s="111">
        <f t="shared" si="22"/>
        <v>0.26528149150824504</v>
      </c>
      <c r="P158" s="24"/>
      <c r="Q158" s="24">
        <f t="shared" si="16"/>
        <v>0.40976232922384587</v>
      </c>
      <c r="R158" s="24"/>
      <c r="S158" s="30" t="str">
        <f t="shared" si="23"/>
        <v>SENSIBILIDADE ALTA</v>
      </c>
    </row>
    <row r="159" spans="1:19">
      <c r="A159" s="146">
        <v>155</v>
      </c>
      <c r="B159" s="17">
        <v>3114303</v>
      </c>
      <c r="C159" s="17" t="s">
        <v>254</v>
      </c>
      <c r="D159" s="122">
        <v>21.005820862181267</v>
      </c>
      <c r="E159" s="111">
        <f t="shared" si="17"/>
        <v>0.43931777493612911</v>
      </c>
      <c r="F159" s="147">
        <v>46.538146860298632</v>
      </c>
      <c r="G159" s="111">
        <f t="shared" si="18"/>
        <v>0.48182078422756769</v>
      </c>
      <c r="H159" s="149">
        <v>87.12557305849505</v>
      </c>
      <c r="I159" s="111">
        <f t="shared" si="19"/>
        <v>0.34667293624282269</v>
      </c>
      <c r="J159" s="150">
        <v>22.18</v>
      </c>
      <c r="K159" s="111">
        <f t="shared" si="20"/>
        <v>0.24306849315068493</v>
      </c>
      <c r="L159" s="112">
        <v>11.8</v>
      </c>
      <c r="M159" s="111">
        <f t="shared" si="21"/>
        <v>0.84484402222149169</v>
      </c>
      <c r="N159" s="148">
        <v>1.4916</v>
      </c>
      <c r="O159" s="111">
        <f t="shared" si="22"/>
        <v>0.79568444145123318</v>
      </c>
      <c r="P159" s="24"/>
      <c r="Q159" s="24">
        <f t="shared" si="16"/>
        <v>0.52523474203832154</v>
      </c>
      <c r="R159" s="24"/>
      <c r="S159" s="30" t="str">
        <f t="shared" si="23"/>
        <v>SENSIBILIDADE ALTA</v>
      </c>
    </row>
    <row r="160" spans="1:19">
      <c r="A160" s="146">
        <v>156</v>
      </c>
      <c r="B160" s="17">
        <v>3114402</v>
      </c>
      <c r="C160" s="17" t="s">
        <v>255</v>
      </c>
      <c r="D160" s="122">
        <v>30.683457640092204</v>
      </c>
      <c r="E160" s="111">
        <f t="shared" si="17"/>
        <v>0.64171680917555551</v>
      </c>
      <c r="F160" s="147">
        <v>44.307819839734734</v>
      </c>
      <c r="G160" s="111">
        <f t="shared" si="18"/>
        <v>0.37513798249806751</v>
      </c>
      <c r="H160" s="149">
        <v>76.78724825808915</v>
      </c>
      <c r="I160" s="111">
        <f t="shared" si="19"/>
        <v>0.42419675788222166</v>
      </c>
      <c r="J160" s="150">
        <v>19.66</v>
      </c>
      <c r="K160" s="111">
        <f t="shared" si="20"/>
        <v>0.21545205479452054</v>
      </c>
      <c r="L160" s="112">
        <v>17.64</v>
      </c>
      <c r="M160" s="111">
        <f t="shared" si="21"/>
        <v>0.76805496203280632</v>
      </c>
      <c r="N160" s="148">
        <v>0.31009999999999999</v>
      </c>
      <c r="O160" s="111">
        <f t="shared" si="22"/>
        <v>0.1654208536430862</v>
      </c>
      <c r="P160" s="24"/>
      <c r="Q160" s="24">
        <f t="shared" si="16"/>
        <v>0.43166323667104295</v>
      </c>
      <c r="R160" s="24"/>
      <c r="S160" s="30" t="str">
        <f t="shared" si="23"/>
        <v>SENSIBILIDADE ALTA</v>
      </c>
    </row>
    <row r="161" spans="1:19">
      <c r="A161" s="146">
        <v>157</v>
      </c>
      <c r="B161" s="17">
        <v>3114501</v>
      </c>
      <c r="C161" s="17" t="s">
        <v>256</v>
      </c>
      <c r="D161" s="122">
        <v>9.3443467686516808</v>
      </c>
      <c r="E161" s="111">
        <f t="shared" si="17"/>
        <v>0.19542857465887112</v>
      </c>
      <c r="F161" s="147">
        <v>42.931476144732628</v>
      </c>
      <c r="G161" s="111">
        <f t="shared" si="18"/>
        <v>0.30930360028785986</v>
      </c>
      <c r="H161" s="149">
        <v>77.475976226184528</v>
      </c>
      <c r="I161" s="111">
        <f t="shared" si="19"/>
        <v>0.41903220509562356</v>
      </c>
      <c r="J161" s="150">
        <v>45.01</v>
      </c>
      <c r="K161" s="111">
        <f t="shared" si="20"/>
        <v>0.49326027397260269</v>
      </c>
      <c r="L161" s="112">
        <v>19.97</v>
      </c>
      <c r="M161" s="111">
        <f t="shared" si="21"/>
        <v>0.737418230827389</v>
      </c>
      <c r="N161" s="148">
        <v>0.49730000000000002</v>
      </c>
      <c r="O161" s="111">
        <f t="shared" si="22"/>
        <v>0.26528149150824504</v>
      </c>
      <c r="P161" s="24"/>
      <c r="Q161" s="24">
        <f t="shared" si="16"/>
        <v>0.40328739605843184</v>
      </c>
      <c r="R161" s="24"/>
      <c r="S161" s="30" t="str">
        <f t="shared" si="23"/>
        <v>SENSIBILIDADE ALTA</v>
      </c>
    </row>
    <row r="162" spans="1:19">
      <c r="A162" s="146">
        <v>158</v>
      </c>
      <c r="B162" s="17">
        <v>3114550</v>
      </c>
      <c r="C162" s="17" t="s">
        <v>257</v>
      </c>
      <c r="D162" s="122">
        <v>32.455605463029599</v>
      </c>
      <c r="E162" s="111">
        <f t="shared" si="17"/>
        <v>0.67877968063098293</v>
      </c>
      <c r="F162" s="147">
        <v>44.752231455832565</v>
      </c>
      <c r="G162" s="111">
        <f t="shared" si="18"/>
        <v>0.39639543752117196</v>
      </c>
      <c r="H162" s="149">
        <v>76.151560178306084</v>
      </c>
      <c r="I162" s="111">
        <f t="shared" si="19"/>
        <v>0.42896358135380175</v>
      </c>
      <c r="J162" s="150">
        <v>4.57</v>
      </c>
      <c r="K162" s="111">
        <f t="shared" si="20"/>
        <v>5.0082191780821919E-2</v>
      </c>
      <c r="L162" s="112">
        <v>8.07</v>
      </c>
      <c r="M162" s="111">
        <f t="shared" si="21"/>
        <v>0.89388908977351167</v>
      </c>
      <c r="N162" s="148">
        <v>0.82330000000000003</v>
      </c>
      <c r="O162" s="111">
        <f t="shared" si="22"/>
        <v>0.43918409804692965</v>
      </c>
      <c r="P162" s="24"/>
      <c r="Q162" s="24">
        <f t="shared" si="16"/>
        <v>0.48121567985120334</v>
      </c>
      <c r="R162" s="24"/>
      <c r="S162" s="30" t="str">
        <f t="shared" si="23"/>
        <v>SENSIBILIDADE ALTA</v>
      </c>
    </row>
    <row r="163" spans="1:19">
      <c r="A163" s="146">
        <v>159</v>
      </c>
      <c r="B163" s="17">
        <v>3114600</v>
      </c>
      <c r="C163" s="17" t="s">
        <v>258</v>
      </c>
      <c r="D163" s="122">
        <v>48.243145822253751</v>
      </c>
      <c r="E163" s="111">
        <f t="shared" si="17"/>
        <v>1</v>
      </c>
      <c r="F163" s="147">
        <v>49.177877428998507</v>
      </c>
      <c r="G163" s="111">
        <f t="shared" si="18"/>
        <v>0.60808650682492404</v>
      </c>
      <c r="H163" s="149">
        <v>67.251173129167697</v>
      </c>
      <c r="I163" s="111">
        <f t="shared" si="19"/>
        <v>0.49570476345439995</v>
      </c>
      <c r="J163" s="150">
        <v>5.56</v>
      </c>
      <c r="K163" s="111">
        <f t="shared" si="20"/>
        <v>6.0931506849315066E-2</v>
      </c>
      <c r="L163" s="112">
        <v>39.020000000000003</v>
      </c>
      <c r="M163" s="111">
        <f t="shared" si="21"/>
        <v>0.4869333683968311</v>
      </c>
      <c r="N163" s="148">
        <v>7.8899999999999998E-2</v>
      </c>
      <c r="O163" s="111">
        <f t="shared" si="22"/>
        <v>4.2088698330988397E-2</v>
      </c>
      <c r="P163" s="24"/>
      <c r="Q163" s="24">
        <f t="shared" si="16"/>
        <v>0.44895747397607638</v>
      </c>
      <c r="R163" s="24"/>
      <c r="S163" s="30" t="str">
        <f t="shared" si="23"/>
        <v>SENSIBILIDADE ALTA</v>
      </c>
    </row>
    <row r="164" spans="1:19">
      <c r="A164" s="146">
        <v>160</v>
      </c>
      <c r="B164" s="17">
        <v>3114709</v>
      </c>
      <c r="C164" s="17" t="s">
        <v>259</v>
      </c>
      <c r="D164" s="122">
        <v>29.333397784135219</v>
      </c>
      <c r="E164" s="111">
        <f t="shared" si="17"/>
        <v>0.61348152640127285</v>
      </c>
      <c r="F164" s="147">
        <v>47.44557974233674</v>
      </c>
      <c r="G164" s="111">
        <f t="shared" si="18"/>
        <v>0.52522584606142575</v>
      </c>
      <c r="H164" s="149">
        <v>74.049685722837481</v>
      </c>
      <c r="I164" s="111">
        <f t="shared" si="19"/>
        <v>0.44472487184718612</v>
      </c>
      <c r="J164" s="150">
        <v>41.2</v>
      </c>
      <c r="K164" s="111">
        <f t="shared" si="20"/>
        <v>0.45150684931506851</v>
      </c>
      <c r="L164" s="112">
        <v>18.09</v>
      </c>
      <c r="M164" s="111">
        <f t="shared" si="21"/>
        <v>0.7621379967785411</v>
      </c>
      <c r="N164" s="148">
        <v>0.30649999999999999</v>
      </c>
      <c r="O164" s="111">
        <f t="shared" si="22"/>
        <v>0.16350045676106392</v>
      </c>
      <c r="P164" s="24"/>
      <c r="Q164" s="24">
        <f t="shared" si="16"/>
        <v>0.49342959119409308</v>
      </c>
      <c r="R164" s="24"/>
      <c r="S164" s="30" t="str">
        <f t="shared" si="23"/>
        <v>SENSIBILIDADE ALTA</v>
      </c>
    </row>
    <row r="165" spans="1:19">
      <c r="A165" s="146">
        <v>161</v>
      </c>
      <c r="B165" s="17">
        <v>3114808</v>
      </c>
      <c r="C165" s="17" t="s">
        <v>260</v>
      </c>
      <c r="D165" s="122">
        <v>23.73524928822323</v>
      </c>
      <c r="E165" s="111">
        <f t="shared" si="17"/>
        <v>0.49640130577471692</v>
      </c>
      <c r="F165" s="147">
        <v>45.409347033476962</v>
      </c>
      <c r="G165" s="111">
        <f t="shared" si="18"/>
        <v>0.42782712006675622</v>
      </c>
      <c r="H165" s="149">
        <v>46.313885119855271</v>
      </c>
      <c r="I165" s="111">
        <f t="shared" si="19"/>
        <v>0.65270685156667674</v>
      </c>
      <c r="J165" s="150">
        <v>15.67</v>
      </c>
      <c r="K165" s="111">
        <f t="shared" si="20"/>
        <v>0.17172602739726028</v>
      </c>
      <c r="L165" s="112">
        <v>38.47</v>
      </c>
      <c r="M165" s="111">
        <f t="shared" si="21"/>
        <v>0.49416521481871079</v>
      </c>
      <c r="N165" s="148">
        <v>7.8899999999999998E-2</v>
      </c>
      <c r="O165" s="111">
        <f t="shared" si="22"/>
        <v>4.2088698330988397E-2</v>
      </c>
      <c r="P165" s="24"/>
      <c r="Q165" s="24">
        <f t="shared" si="16"/>
        <v>0.3808192029925182</v>
      </c>
      <c r="R165" s="24"/>
      <c r="S165" s="30" t="str">
        <f t="shared" si="23"/>
        <v>SENSIBILIDADE MODERADA</v>
      </c>
    </row>
    <row r="166" spans="1:19">
      <c r="A166" s="146">
        <v>162</v>
      </c>
      <c r="B166" s="17">
        <v>3114907</v>
      </c>
      <c r="C166" s="17" t="s">
        <v>261</v>
      </c>
      <c r="D166" s="122">
        <v>50.154819620472423</v>
      </c>
      <c r="E166" s="111">
        <f t="shared" si="17"/>
        <v>1</v>
      </c>
      <c r="F166" s="147">
        <v>43.859649122807021</v>
      </c>
      <c r="G166" s="111">
        <f t="shared" si="18"/>
        <v>0.35370071913079737</v>
      </c>
      <c r="H166" s="149">
        <v>50.903342366757002</v>
      </c>
      <c r="I166" s="111">
        <f t="shared" si="19"/>
        <v>0.61829196599290492</v>
      </c>
      <c r="J166" s="150">
        <v>14.04</v>
      </c>
      <c r="K166" s="111">
        <f t="shared" si="20"/>
        <v>0.15386301369863012</v>
      </c>
      <c r="L166" s="112">
        <v>18.82</v>
      </c>
      <c r="M166" s="111">
        <f t="shared" si="21"/>
        <v>0.75253936425495538</v>
      </c>
      <c r="N166" s="148">
        <v>0.81674999999999998</v>
      </c>
      <c r="O166" s="111">
        <f t="shared" si="22"/>
        <v>0.43569004260880573</v>
      </c>
      <c r="P166" s="24"/>
      <c r="Q166" s="24">
        <f t="shared" si="16"/>
        <v>0.55234751761434886</v>
      </c>
      <c r="R166" s="24"/>
      <c r="S166" s="30" t="str">
        <f t="shared" si="23"/>
        <v>SENSIBILIDADE ALTA</v>
      </c>
    </row>
    <row r="167" spans="1:19">
      <c r="A167" s="146">
        <v>163</v>
      </c>
      <c r="B167" s="17">
        <v>3115003</v>
      </c>
      <c r="C167" s="17" t="s">
        <v>262</v>
      </c>
      <c r="D167" s="122">
        <v>35.985129067925563</v>
      </c>
      <c r="E167" s="111">
        <f t="shared" si="17"/>
        <v>0.75259647964401744</v>
      </c>
      <c r="F167" s="147">
        <v>51.780667043527416</v>
      </c>
      <c r="G167" s="111">
        <f t="shared" si="18"/>
        <v>0.73258523989420521</v>
      </c>
      <c r="H167" s="149">
        <v>43.030973451327434</v>
      </c>
      <c r="I167" s="111">
        <f t="shared" si="19"/>
        <v>0.67732436587023792</v>
      </c>
      <c r="J167" s="150">
        <v>7.38</v>
      </c>
      <c r="K167" s="111">
        <f t="shared" si="20"/>
        <v>8.0876712328767128E-2</v>
      </c>
      <c r="L167" s="112">
        <v>10.38</v>
      </c>
      <c r="M167" s="111">
        <f t="shared" si="21"/>
        <v>0.86351533480161735</v>
      </c>
      <c r="N167" s="148">
        <v>1.9242999999999999</v>
      </c>
      <c r="O167" s="111">
        <f t="shared" si="22"/>
        <v>1</v>
      </c>
      <c r="P167" s="24"/>
      <c r="Q167" s="24">
        <f t="shared" si="16"/>
        <v>0.68448302208980749</v>
      </c>
      <c r="R167" s="24"/>
      <c r="S167" s="30" t="str">
        <f t="shared" si="23"/>
        <v>SENSIBILIDADE MUITO ALTA</v>
      </c>
    </row>
    <row r="168" spans="1:19">
      <c r="A168" s="146">
        <v>164</v>
      </c>
      <c r="B168" s="17">
        <v>3115102</v>
      </c>
      <c r="C168" s="17" t="s">
        <v>263</v>
      </c>
      <c r="D168" s="122">
        <v>19.708960286920657</v>
      </c>
      <c r="E168" s="111">
        <f t="shared" si="17"/>
        <v>0.41219510707830576</v>
      </c>
      <c r="F168" s="147">
        <v>49.898865535133233</v>
      </c>
      <c r="G168" s="111">
        <f t="shared" si="18"/>
        <v>0.64257339169288918</v>
      </c>
      <c r="H168" s="149">
        <v>88.761294083357626</v>
      </c>
      <c r="I168" s="111">
        <f t="shared" si="19"/>
        <v>0.33440718260947944</v>
      </c>
      <c r="J168" s="150">
        <v>25.77</v>
      </c>
      <c r="K168" s="111">
        <f t="shared" si="20"/>
        <v>0.28241095890410961</v>
      </c>
      <c r="L168" s="112">
        <v>12.58</v>
      </c>
      <c r="M168" s="111">
        <f t="shared" si="21"/>
        <v>0.83458794911409884</v>
      </c>
      <c r="N168" s="148">
        <v>0.33610000000000001</v>
      </c>
      <c r="O168" s="111">
        <f t="shared" si="22"/>
        <v>0.17929038667991384</v>
      </c>
      <c r="P168" s="24"/>
      <c r="Q168" s="24">
        <f t="shared" si="16"/>
        <v>0.44757749601313274</v>
      </c>
      <c r="R168" s="24"/>
      <c r="S168" s="30" t="str">
        <f t="shared" si="23"/>
        <v>SENSIBILIDADE ALTA</v>
      </c>
    </row>
    <row r="169" spans="1:19">
      <c r="A169" s="146">
        <v>165</v>
      </c>
      <c r="B169" s="17">
        <v>3115201</v>
      </c>
      <c r="C169" s="17" t="s">
        <v>287</v>
      </c>
      <c r="D169" s="122">
        <v>33.036007427304739</v>
      </c>
      <c r="E169" s="111">
        <f t="shared" si="17"/>
        <v>0.6909182636069513</v>
      </c>
      <c r="F169" s="147">
        <v>43.244336569579289</v>
      </c>
      <c r="G169" s="111">
        <f t="shared" si="18"/>
        <v>0.32426859258055279</v>
      </c>
      <c r="H169" s="149">
        <v>53.876404494382022</v>
      </c>
      <c r="I169" s="111">
        <f t="shared" si="19"/>
        <v>0.5959979152105378</v>
      </c>
      <c r="J169" s="150">
        <v>13.04</v>
      </c>
      <c r="K169" s="111">
        <f t="shared" si="20"/>
        <v>0.1429041095890411</v>
      </c>
      <c r="L169" s="112">
        <v>21</v>
      </c>
      <c r="M169" s="111">
        <f t="shared" si="21"/>
        <v>0.72387495480095987</v>
      </c>
      <c r="N169" s="148">
        <v>0.1245</v>
      </c>
      <c r="O169" s="111">
        <f t="shared" si="22"/>
        <v>6.6413725503270668E-2</v>
      </c>
      <c r="P169" s="24"/>
      <c r="Q169" s="24">
        <f t="shared" si="16"/>
        <v>0.42406292688188563</v>
      </c>
      <c r="R169" s="24"/>
      <c r="S169" s="30" t="str">
        <f t="shared" si="23"/>
        <v>SENSIBILIDADE ALTA</v>
      </c>
    </row>
    <row r="170" spans="1:19">
      <c r="A170" s="146">
        <v>166</v>
      </c>
      <c r="B170" s="17">
        <v>3115300</v>
      </c>
      <c r="C170" s="17" t="s">
        <v>264</v>
      </c>
      <c r="D170" s="122">
        <v>1.0928347757083769</v>
      </c>
      <c r="E170" s="111">
        <f t="shared" si="17"/>
        <v>2.2855652496846703E-2</v>
      </c>
      <c r="F170" s="147">
        <v>46.649186738956537</v>
      </c>
      <c r="G170" s="111">
        <f t="shared" si="18"/>
        <v>0.48713213330315486</v>
      </c>
      <c r="H170" s="149">
        <v>81.212176091516881</v>
      </c>
      <c r="I170" s="111">
        <f t="shared" si="19"/>
        <v>0.39101562624352559</v>
      </c>
      <c r="J170" s="150">
        <v>134.74</v>
      </c>
      <c r="K170" s="111">
        <f t="shared" si="20"/>
        <v>1</v>
      </c>
      <c r="L170" s="112">
        <v>19.21</v>
      </c>
      <c r="M170" s="111">
        <f t="shared" si="21"/>
        <v>0.74741132770125895</v>
      </c>
      <c r="N170" s="148">
        <v>0.1026</v>
      </c>
      <c r="O170" s="111">
        <f t="shared" si="22"/>
        <v>5.4731311137635102E-2</v>
      </c>
      <c r="P170" s="24"/>
      <c r="Q170" s="24">
        <f t="shared" si="16"/>
        <v>0.45052434181373685</v>
      </c>
      <c r="R170" s="24"/>
      <c r="S170" s="30" t="str">
        <f t="shared" si="23"/>
        <v>SENSIBILIDADE ALTA</v>
      </c>
    </row>
    <row r="171" spans="1:19">
      <c r="A171" s="146">
        <v>167</v>
      </c>
      <c r="B171" s="17">
        <v>3115359</v>
      </c>
      <c r="C171" s="17" t="s">
        <v>265</v>
      </c>
      <c r="D171" s="122">
        <v>0.4048765777817388</v>
      </c>
      <c r="E171" s="111">
        <f t="shared" si="17"/>
        <v>8.4676280180539416E-3</v>
      </c>
      <c r="F171" s="147">
        <v>42.443981240229284</v>
      </c>
      <c r="G171" s="111">
        <f t="shared" si="18"/>
        <v>0.28598535064923836</v>
      </c>
      <c r="H171" s="149">
        <v>86.588708203910102</v>
      </c>
      <c r="I171" s="111">
        <f t="shared" si="19"/>
        <v>0.3506987156640371</v>
      </c>
      <c r="J171" s="150">
        <v>22.8</v>
      </c>
      <c r="K171" s="111">
        <f t="shared" si="20"/>
        <v>0.24986301369863015</v>
      </c>
      <c r="L171" s="112">
        <v>62.41</v>
      </c>
      <c r="M171" s="111">
        <f t="shared" si="21"/>
        <v>0.17938266329180497</v>
      </c>
      <c r="N171" s="148">
        <v>0.39979999999999999</v>
      </c>
      <c r="O171" s="111">
        <f t="shared" si="22"/>
        <v>0.21327074262014145</v>
      </c>
      <c r="P171" s="24"/>
      <c r="Q171" s="24">
        <f t="shared" si="16"/>
        <v>0.214611352323651</v>
      </c>
      <c r="R171" s="24"/>
      <c r="S171" s="30" t="str">
        <f t="shared" si="23"/>
        <v>SENSIBILIDADE MODERADA</v>
      </c>
    </row>
    <row r="172" spans="1:19">
      <c r="A172" s="146">
        <v>168</v>
      </c>
      <c r="B172" s="17">
        <v>3115409</v>
      </c>
      <c r="C172" s="17" t="s">
        <v>266</v>
      </c>
      <c r="D172" s="122">
        <v>20.064551623005006</v>
      </c>
      <c r="E172" s="111">
        <f t="shared" si="17"/>
        <v>0.41963197877116082</v>
      </c>
      <c r="F172" s="147">
        <v>46.590909090909093</v>
      </c>
      <c r="G172" s="111">
        <f t="shared" si="18"/>
        <v>0.48434454981670488</v>
      </c>
      <c r="H172" s="149">
        <v>44.147909967845663</v>
      </c>
      <c r="I172" s="111">
        <f t="shared" si="19"/>
        <v>0.66894881287100438</v>
      </c>
      <c r="J172" s="150">
        <v>21.96</v>
      </c>
      <c r="K172" s="111">
        <f t="shared" si="20"/>
        <v>0.24065753424657535</v>
      </c>
      <c r="L172" s="112">
        <v>51.8</v>
      </c>
      <c r="M172" s="111">
        <f t="shared" si="21"/>
        <v>0.318891555175701</v>
      </c>
      <c r="N172" s="148">
        <v>0.13819999999999999</v>
      </c>
      <c r="O172" s="111">
        <f t="shared" si="22"/>
        <v>7.3721902526522137E-2</v>
      </c>
      <c r="P172" s="24"/>
      <c r="Q172" s="24">
        <f t="shared" si="16"/>
        <v>0.36769938890127812</v>
      </c>
      <c r="R172" s="24"/>
      <c r="S172" s="30" t="str">
        <f t="shared" si="23"/>
        <v>SENSIBILIDADE MODERADA</v>
      </c>
    </row>
    <row r="173" spans="1:19">
      <c r="A173" s="146">
        <v>169</v>
      </c>
      <c r="B173" s="17">
        <v>3115458</v>
      </c>
      <c r="C173" s="17" t="s">
        <v>267</v>
      </c>
      <c r="D173" s="122">
        <v>6.0425333212053784</v>
      </c>
      <c r="E173" s="111">
        <f t="shared" si="17"/>
        <v>0.12637412796510489</v>
      </c>
      <c r="F173" s="147">
        <v>51.836646499567848</v>
      </c>
      <c r="G173" s="111">
        <f t="shared" si="18"/>
        <v>0.73526289440613279</v>
      </c>
      <c r="H173" s="149">
        <v>39.03271692745377</v>
      </c>
      <c r="I173" s="111">
        <f t="shared" si="19"/>
        <v>0.7073060245634506</v>
      </c>
      <c r="J173" s="150">
        <v>16.760000000000002</v>
      </c>
      <c r="K173" s="111">
        <f t="shared" si="20"/>
        <v>0.18367123287671236</v>
      </c>
      <c r="L173" s="112">
        <v>53.87</v>
      </c>
      <c r="M173" s="111">
        <f t="shared" si="21"/>
        <v>0.2916735150060813</v>
      </c>
      <c r="N173" s="148">
        <v>0.31</v>
      </c>
      <c r="O173" s="111">
        <f t="shared" si="22"/>
        <v>0.16536750928525226</v>
      </c>
      <c r="P173" s="24"/>
      <c r="Q173" s="24">
        <f t="shared" si="16"/>
        <v>0.36827588401712236</v>
      </c>
      <c r="R173" s="24"/>
      <c r="S173" s="30" t="str">
        <f t="shared" si="23"/>
        <v>SENSIBILIDADE MODERADA</v>
      </c>
    </row>
    <row r="174" spans="1:19">
      <c r="A174" s="146">
        <v>170</v>
      </c>
      <c r="B174" s="17">
        <v>3115474</v>
      </c>
      <c r="C174" s="17" t="s">
        <v>268</v>
      </c>
      <c r="D174" s="122">
        <v>11.833857209729286</v>
      </c>
      <c r="E174" s="111">
        <f t="shared" si="17"/>
        <v>0.24749443748947061</v>
      </c>
      <c r="F174" s="147">
        <v>47.448662103298069</v>
      </c>
      <c r="G174" s="111">
        <f t="shared" si="18"/>
        <v>0.525373284038128</v>
      </c>
      <c r="H174" s="149">
        <v>28.423718083983964</v>
      </c>
      <c r="I174" s="111">
        <f t="shared" si="19"/>
        <v>0.78685954507979694</v>
      </c>
      <c r="J174" s="150">
        <v>16.47</v>
      </c>
      <c r="K174" s="111">
        <f t="shared" si="20"/>
        <v>0.18049315068493149</v>
      </c>
      <c r="L174" s="112">
        <v>17.02</v>
      </c>
      <c r="M174" s="111">
        <f t="shared" si="21"/>
        <v>0.77620722527201602</v>
      </c>
      <c r="N174" s="148">
        <v>8.2695000000000007</v>
      </c>
      <c r="O174" s="111">
        <f t="shared" si="22"/>
        <v>1</v>
      </c>
      <c r="P174" s="24"/>
      <c r="Q174" s="24">
        <f t="shared" si="16"/>
        <v>0.58607127376072388</v>
      </c>
      <c r="R174" s="24"/>
      <c r="S174" s="30" t="str">
        <f t="shared" si="23"/>
        <v>SENSIBILIDADE ALTA</v>
      </c>
    </row>
    <row r="175" spans="1:19">
      <c r="A175" s="146">
        <v>171</v>
      </c>
      <c r="B175" s="17">
        <v>3115508</v>
      </c>
      <c r="C175" s="17" t="s">
        <v>269</v>
      </c>
      <c r="D175" s="122">
        <v>0.72048876699245246</v>
      </c>
      <c r="E175" s="111">
        <f t="shared" si="17"/>
        <v>1.5068371955483354E-2</v>
      </c>
      <c r="F175" s="147">
        <v>50.21517716253048</v>
      </c>
      <c r="G175" s="111">
        <f t="shared" si="18"/>
        <v>0.6577034646908051</v>
      </c>
      <c r="H175" s="149">
        <v>96.115121580547111</v>
      </c>
      <c r="I175" s="111">
        <f t="shared" si="19"/>
        <v>0.27926316051059519</v>
      </c>
      <c r="J175" s="150">
        <v>209.55</v>
      </c>
      <c r="K175" s="111">
        <f t="shared" si="20"/>
        <v>1</v>
      </c>
      <c r="L175" s="112">
        <v>21.06</v>
      </c>
      <c r="M175" s="111">
        <f t="shared" si="21"/>
        <v>0.72308602610039119</v>
      </c>
      <c r="N175" s="148">
        <v>0.14230000000000001</v>
      </c>
      <c r="O175" s="111">
        <f t="shared" si="22"/>
        <v>7.5909021197714185E-2</v>
      </c>
      <c r="P175" s="24"/>
      <c r="Q175" s="24">
        <f t="shared" si="16"/>
        <v>0.45850500740916478</v>
      </c>
      <c r="R175" s="24"/>
      <c r="S175" s="30" t="str">
        <f t="shared" si="23"/>
        <v>SENSIBILIDADE ALTA</v>
      </c>
    </row>
    <row r="176" spans="1:19">
      <c r="A176" s="146">
        <v>172</v>
      </c>
      <c r="B176" s="17">
        <v>3115607</v>
      </c>
      <c r="C176" s="17" t="s">
        <v>270</v>
      </c>
      <c r="D176" s="122">
        <v>16.61927234022404</v>
      </c>
      <c r="E176" s="111">
        <f t="shared" si="17"/>
        <v>0.34757707368197666</v>
      </c>
      <c r="F176" s="147">
        <v>52.683615819209038</v>
      </c>
      <c r="G176" s="111">
        <f t="shared" si="18"/>
        <v>0.77577581433453213</v>
      </c>
      <c r="H176" s="149">
        <v>21.646623496762256</v>
      </c>
      <c r="I176" s="111">
        <f t="shared" si="19"/>
        <v>0.83767882984365771</v>
      </c>
      <c r="J176" s="150">
        <v>3.82</v>
      </c>
      <c r="K176" s="111">
        <f t="shared" si="20"/>
        <v>4.1863013698630137E-2</v>
      </c>
      <c r="L176" s="112">
        <v>30.58</v>
      </c>
      <c r="M176" s="111">
        <f t="shared" si="21"/>
        <v>0.59790933894349296</v>
      </c>
      <c r="N176" s="148">
        <v>1.0589</v>
      </c>
      <c r="O176" s="111">
        <f t="shared" si="22"/>
        <v>0.56486340510372135</v>
      </c>
      <c r="P176" s="24"/>
      <c r="Q176" s="24">
        <f t="shared" si="16"/>
        <v>0.52761124593433506</v>
      </c>
      <c r="R176" s="24"/>
      <c r="S176" s="30" t="str">
        <f t="shared" si="23"/>
        <v>SENSIBILIDADE ALTA</v>
      </c>
    </row>
    <row r="177" spans="1:19">
      <c r="A177" s="146">
        <v>173</v>
      </c>
      <c r="B177" s="17">
        <v>3115706</v>
      </c>
      <c r="C177" s="17" t="s">
        <v>271</v>
      </c>
      <c r="D177" s="122">
        <v>6.2646931143526761</v>
      </c>
      <c r="E177" s="111">
        <f t="shared" si="17"/>
        <v>0.13102039942700511</v>
      </c>
      <c r="F177" s="147">
        <v>51.924025653675379</v>
      </c>
      <c r="G177" s="111">
        <f t="shared" si="18"/>
        <v>0.73944248461285866</v>
      </c>
      <c r="H177" s="149">
        <v>77.167395883973427</v>
      </c>
      <c r="I177" s="111">
        <f t="shared" si="19"/>
        <v>0.421346151298016</v>
      </c>
      <c r="J177" s="150">
        <v>30.2</v>
      </c>
      <c r="K177" s="111">
        <f t="shared" si="20"/>
        <v>0.33095890410958906</v>
      </c>
      <c r="L177" s="112">
        <v>9.52</v>
      </c>
      <c r="M177" s="111">
        <f t="shared" si="21"/>
        <v>0.87482331284310177</v>
      </c>
      <c r="N177" s="148">
        <v>0.50080000000000002</v>
      </c>
      <c r="O177" s="111">
        <f t="shared" si="22"/>
        <v>0.26714854403243332</v>
      </c>
      <c r="P177" s="24"/>
      <c r="Q177" s="24">
        <f t="shared" si="16"/>
        <v>0.46078996605383399</v>
      </c>
      <c r="R177" s="24"/>
      <c r="S177" s="30" t="str">
        <f t="shared" si="23"/>
        <v>SENSIBILIDADE ALTA</v>
      </c>
    </row>
    <row r="178" spans="1:19">
      <c r="A178" s="146">
        <v>174</v>
      </c>
      <c r="B178" s="17">
        <v>3115805</v>
      </c>
      <c r="C178" s="17" t="s">
        <v>272</v>
      </c>
      <c r="D178" s="122">
        <v>28.695787265864215</v>
      </c>
      <c r="E178" s="111">
        <f t="shared" si="17"/>
        <v>0.600146478178187</v>
      </c>
      <c r="F178" s="147">
        <v>52.760276027602764</v>
      </c>
      <c r="G178" s="111">
        <f t="shared" si="18"/>
        <v>0.77944268728060895</v>
      </c>
      <c r="H178" s="149">
        <v>59.821690996375033</v>
      </c>
      <c r="I178" s="111">
        <f t="shared" si="19"/>
        <v>0.55141609569200845</v>
      </c>
      <c r="J178" s="150">
        <v>31.66</v>
      </c>
      <c r="K178" s="111">
        <f t="shared" si="20"/>
        <v>0.34695890410958902</v>
      </c>
      <c r="L178" s="112">
        <v>14.08</v>
      </c>
      <c r="M178" s="111">
        <f t="shared" si="21"/>
        <v>0.8148647315998816</v>
      </c>
      <c r="N178" s="148">
        <v>1.1949000000000001</v>
      </c>
      <c r="O178" s="111">
        <f t="shared" si="22"/>
        <v>0.63741173175789656</v>
      </c>
      <c r="P178" s="24"/>
      <c r="Q178" s="24">
        <f t="shared" si="16"/>
        <v>0.62170677143636188</v>
      </c>
      <c r="R178" s="24"/>
      <c r="S178" s="30" t="str">
        <f t="shared" si="23"/>
        <v>SENSIBILIDADE MUITO ALTA</v>
      </c>
    </row>
    <row r="179" spans="1:19">
      <c r="A179" s="146">
        <v>175</v>
      </c>
      <c r="B179" s="17">
        <v>3115904</v>
      </c>
      <c r="C179" s="17" t="s">
        <v>273</v>
      </c>
      <c r="D179" s="122">
        <v>11.062604263027758</v>
      </c>
      <c r="E179" s="111">
        <f t="shared" si="17"/>
        <v>0.23136437855576492</v>
      </c>
      <c r="F179" s="147">
        <v>50.612444879960805</v>
      </c>
      <c r="G179" s="111">
        <f t="shared" si="18"/>
        <v>0.676705894711778</v>
      </c>
      <c r="H179" s="149">
        <v>65.951219512195124</v>
      </c>
      <c r="I179" s="111">
        <f t="shared" si="19"/>
        <v>0.50545270369494233</v>
      </c>
      <c r="J179" s="150">
        <v>20.12</v>
      </c>
      <c r="K179" s="111">
        <f t="shared" si="20"/>
        <v>0.22049315068493153</v>
      </c>
      <c r="L179" s="112">
        <v>18.260000000000002</v>
      </c>
      <c r="M179" s="111">
        <f t="shared" si="21"/>
        <v>0.75990269879359651</v>
      </c>
      <c r="N179" s="148">
        <v>6.4699999999999994E-2</v>
      </c>
      <c r="O179" s="111">
        <f t="shared" si="22"/>
        <v>3.4513799518567166E-2</v>
      </c>
      <c r="P179" s="24"/>
      <c r="Q179" s="24">
        <f t="shared" si="16"/>
        <v>0.40473877099326344</v>
      </c>
      <c r="R179" s="24"/>
      <c r="S179" s="30" t="str">
        <f t="shared" si="23"/>
        <v>SENSIBILIDADE ALTA</v>
      </c>
    </row>
    <row r="180" spans="1:19">
      <c r="A180" s="146">
        <v>176</v>
      </c>
      <c r="B180" s="17">
        <v>3116001</v>
      </c>
      <c r="C180" s="17" t="s">
        <v>274</v>
      </c>
      <c r="D180" s="122">
        <v>20.493023431945716</v>
      </c>
      <c r="E180" s="111">
        <f t="shared" si="17"/>
        <v>0.42859307974225352</v>
      </c>
      <c r="F180" s="147">
        <v>48.857994041708046</v>
      </c>
      <c r="G180" s="111">
        <f t="shared" si="18"/>
        <v>0.59278558652569335</v>
      </c>
      <c r="H180" s="149">
        <v>38.205761316872426</v>
      </c>
      <c r="I180" s="111">
        <f t="shared" si="19"/>
        <v>0.71350710263906791</v>
      </c>
      <c r="J180" s="150">
        <v>28.56</v>
      </c>
      <c r="K180" s="111">
        <f t="shared" si="20"/>
        <v>0.312986301369863</v>
      </c>
      <c r="L180" s="112">
        <v>22.98</v>
      </c>
      <c r="M180" s="111">
        <f t="shared" si="21"/>
        <v>0.69784030768219318</v>
      </c>
      <c r="N180" s="148">
        <v>0.29799999999999999</v>
      </c>
      <c r="O180" s="111">
        <f t="shared" si="22"/>
        <v>0.15896618634517798</v>
      </c>
      <c r="P180" s="24"/>
      <c r="Q180" s="24">
        <f t="shared" si="16"/>
        <v>0.48411309405070813</v>
      </c>
      <c r="R180" s="24"/>
      <c r="S180" s="30" t="str">
        <f t="shared" si="23"/>
        <v>SENSIBILIDADE ALTA</v>
      </c>
    </row>
    <row r="181" spans="1:19">
      <c r="A181" s="146">
        <v>177</v>
      </c>
      <c r="B181" s="17">
        <v>3116100</v>
      </c>
      <c r="C181" s="17" t="s">
        <v>275</v>
      </c>
      <c r="D181" s="122">
        <v>8.0029332261175359</v>
      </c>
      <c r="E181" s="111">
        <f t="shared" si="17"/>
        <v>0.16737412172214847</v>
      </c>
      <c r="F181" s="147">
        <v>45.20932846305142</v>
      </c>
      <c r="G181" s="111">
        <f t="shared" si="18"/>
        <v>0.41825967040839579</v>
      </c>
      <c r="H181" s="149">
        <v>23.217567959756217</v>
      </c>
      <c r="I181" s="111">
        <f t="shared" si="19"/>
        <v>0.82589881512117924</v>
      </c>
      <c r="J181" s="150">
        <v>12.44</v>
      </c>
      <c r="K181" s="111">
        <f t="shared" si="20"/>
        <v>0.13632876712328768</v>
      </c>
      <c r="L181" s="112">
        <v>40.11</v>
      </c>
      <c r="M181" s="111">
        <f t="shared" si="21"/>
        <v>0.47260116366983329</v>
      </c>
      <c r="N181" s="148">
        <v>0.56440000000000001</v>
      </c>
      <c r="O181" s="111">
        <f t="shared" si="22"/>
        <v>0.30107555561482702</v>
      </c>
      <c r="P181" s="24"/>
      <c r="Q181" s="24">
        <f t="shared" si="16"/>
        <v>0.38692301560994524</v>
      </c>
      <c r="R181" s="24"/>
      <c r="S181" s="30" t="str">
        <f t="shared" si="23"/>
        <v>SENSIBILIDADE MODERADA</v>
      </c>
    </row>
    <row r="182" spans="1:19">
      <c r="A182" s="146">
        <v>178</v>
      </c>
      <c r="B182" s="17">
        <v>3116159</v>
      </c>
      <c r="C182" s="17" t="s">
        <v>276</v>
      </c>
      <c r="D182" s="122">
        <v>36.934484441631128</v>
      </c>
      <c r="E182" s="111">
        <f t="shared" si="17"/>
        <v>0.77245139001083263</v>
      </c>
      <c r="F182" s="147">
        <v>51.93731490621915</v>
      </c>
      <c r="G182" s="111">
        <f t="shared" si="18"/>
        <v>0.74007814686381501</v>
      </c>
      <c r="H182" s="149">
        <v>0.72845002023472272</v>
      </c>
      <c r="I182" s="111">
        <f t="shared" si="19"/>
        <v>0.99453758413165005</v>
      </c>
      <c r="J182" s="150">
        <v>3.8</v>
      </c>
      <c r="K182" s="111">
        <f t="shared" si="20"/>
        <v>4.1643835616438356E-2</v>
      </c>
      <c r="L182" s="112">
        <v>74.02</v>
      </c>
      <c r="M182" s="111">
        <f t="shared" si="21"/>
        <v>2.6724959731764253E-2</v>
      </c>
      <c r="N182" s="148">
        <v>3.5057499999999999</v>
      </c>
      <c r="O182" s="111">
        <f t="shared" si="22"/>
        <v>1</v>
      </c>
      <c r="P182" s="24"/>
      <c r="Q182" s="24">
        <f t="shared" si="16"/>
        <v>0.5959059860590834</v>
      </c>
      <c r="R182" s="24"/>
      <c r="S182" s="30" t="str">
        <f t="shared" si="23"/>
        <v>SENSIBILIDADE ALTA</v>
      </c>
    </row>
    <row r="183" spans="1:19">
      <c r="A183" s="146">
        <v>179</v>
      </c>
      <c r="B183" s="17">
        <v>3116209</v>
      </c>
      <c r="C183" s="17" t="s">
        <v>277</v>
      </c>
      <c r="D183" s="122">
        <v>11.284074066981081</v>
      </c>
      <c r="E183" s="111">
        <f t="shared" si="17"/>
        <v>0.23599621951673802</v>
      </c>
      <c r="F183" s="147">
        <v>52.091254752851711</v>
      </c>
      <c r="G183" s="111">
        <f t="shared" si="18"/>
        <v>0.74744152182414658</v>
      </c>
      <c r="H183" s="149">
        <v>84.285714285714292</v>
      </c>
      <c r="I183" s="111">
        <f t="shared" si="19"/>
        <v>0.36796813727708444</v>
      </c>
      <c r="J183" s="150">
        <v>11.07</v>
      </c>
      <c r="K183" s="111">
        <f t="shared" si="20"/>
        <v>0.12131506849315069</v>
      </c>
      <c r="L183" s="112">
        <v>27.39</v>
      </c>
      <c r="M183" s="111">
        <f t="shared" si="21"/>
        <v>0.63985404819039471</v>
      </c>
      <c r="N183" s="148">
        <v>6.4699999999999994E-2</v>
      </c>
      <c r="O183" s="111">
        <f t="shared" si="22"/>
        <v>3.4513799518567166E-2</v>
      </c>
      <c r="P183" s="24"/>
      <c r="Q183" s="24">
        <f t="shared" si="16"/>
        <v>0.35784813247001362</v>
      </c>
      <c r="R183" s="24"/>
      <c r="S183" s="30" t="str">
        <f t="shared" si="23"/>
        <v>SENSIBILIDADE MODERADA</v>
      </c>
    </row>
    <row r="184" spans="1:19">
      <c r="A184" s="146">
        <v>180</v>
      </c>
      <c r="B184" s="17">
        <v>3116308</v>
      </c>
      <c r="C184" s="17" t="s">
        <v>278</v>
      </c>
      <c r="D184" s="122">
        <v>9.9126361778744378</v>
      </c>
      <c r="E184" s="111">
        <f t="shared" si="17"/>
        <v>0.20731383448363686</v>
      </c>
      <c r="F184" s="147">
        <v>46.467319396665786</v>
      </c>
      <c r="G184" s="111">
        <f t="shared" si="18"/>
        <v>0.47843290783541609</v>
      </c>
      <c r="H184" s="149">
        <v>37.896434330765096</v>
      </c>
      <c r="I184" s="111">
        <f t="shared" si="19"/>
        <v>0.71582664768743931</v>
      </c>
      <c r="J184" s="150">
        <v>36.36</v>
      </c>
      <c r="K184" s="111">
        <f t="shared" si="20"/>
        <v>0.39846575342465751</v>
      </c>
      <c r="L184" s="112">
        <v>22.71</v>
      </c>
      <c r="M184" s="111">
        <f t="shared" si="21"/>
        <v>0.70139048683475225</v>
      </c>
      <c r="N184" s="148">
        <v>0.13819999999999999</v>
      </c>
      <c r="O184" s="111">
        <f t="shared" si="22"/>
        <v>7.3721902526522137E-2</v>
      </c>
      <c r="P184" s="24"/>
      <c r="Q184" s="24">
        <f t="shared" si="16"/>
        <v>0.4291919221320708</v>
      </c>
      <c r="R184" s="24"/>
      <c r="S184" s="30" t="str">
        <f t="shared" si="23"/>
        <v>SENSIBILIDADE ALTA</v>
      </c>
    </row>
    <row r="185" spans="1:19">
      <c r="A185" s="146">
        <v>181</v>
      </c>
      <c r="B185" s="17">
        <v>3116407</v>
      </c>
      <c r="C185" s="17" t="s">
        <v>279</v>
      </c>
      <c r="D185" s="122">
        <v>19.099221092509801</v>
      </c>
      <c r="E185" s="111">
        <f t="shared" si="17"/>
        <v>0.39944296242576349</v>
      </c>
      <c r="F185" s="147">
        <v>47.331639135959342</v>
      </c>
      <c r="G185" s="111">
        <f t="shared" si="18"/>
        <v>0.51977574703692231</v>
      </c>
      <c r="H185" s="149">
        <v>52.211249463288965</v>
      </c>
      <c r="I185" s="111">
        <f t="shared" si="19"/>
        <v>0.60848438512946879</v>
      </c>
      <c r="J185" s="150">
        <v>20.46</v>
      </c>
      <c r="K185" s="111">
        <f t="shared" si="20"/>
        <v>0.2242191780821918</v>
      </c>
      <c r="L185" s="112">
        <v>15.86</v>
      </c>
      <c r="M185" s="111">
        <f t="shared" si="21"/>
        <v>0.79145984681634396</v>
      </c>
      <c r="N185" s="148">
        <v>0.33610000000000001</v>
      </c>
      <c r="O185" s="111">
        <f t="shared" si="22"/>
        <v>0.17929038667991384</v>
      </c>
      <c r="P185" s="24"/>
      <c r="Q185" s="24">
        <f t="shared" si="16"/>
        <v>0.45377875102843407</v>
      </c>
      <c r="R185" s="24"/>
      <c r="S185" s="30" t="str">
        <f t="shared" si="23"/>
        <v>SENSIBILIDADE ALTA</v>
      </c>
    </row>
    <row r="186" spans="1:19">
      <c r="A186" s="146">
        <v>182</v>
      </c>
      <c r="B186" s="17">
        <v>3116506</v>
      </c>
      <c r="C186" s="17" t="s">
        <v>280</v>
      </c>
      <c r="D186" s="122">
        <v>16.893717619519148</v>
      </c>
      <c r="E186" s="111">
        <f t="shared" si="17"/>
        <v>0.35331684887251547</v>
      </c>
      <c r="F186" s="147">
        <v>50.209731543624159</v>
      </c>
      <c r="G186" s="111">
        <f t="shared" si="18"/>
        <v>0.65744298545313229</v>
      </c>
      <c r="H186" s="149">
        <v>34.077588612894225</v>
      </c>
      <c r="I186" s="111">
        <f t="shared" si="19"/>
        <v>0.74446296159866221</v>
      </c>
      <c r="J186" s="150">
        <v>9.9499999999999993</v>
      </c>
      <c r="K186" s="111">
        <f t="shared" si="20"/>
        <v>0.10904109589041096</v>
      </c>
      <c r="L186" s="112">
        <v>35.01</v>
      </c>
      <c r="M186" s="111">
        <f t="shared" si="21"/>
        <v>0.53966010321817159</v>
      </c>
      <c r="N186" s="148">
        <v>1.1315</v>
      </c>
      <c r="O186" s="111">
        <f t="shared" si="22"/>
        <v>0.60359140889117069</v>
      </c>
      <c r="P186" s="24"/>
      <c r="Q186" s="24">
        <f t="shared" si="16"/>
        <v>0.50125256732067713</v>
      </c>
      <c r="R186" s="24"/>
      <c r="S186" s="30" t="str">
        <f t="shared" si="23"/>
        <v>SENSIBILIDADE ALTA</v>
      </c>
    </row>
    <row r="187" spans="1:19">
      <c r="A187" s="146">
        <v>183</v>
      </c>
      <c r="B187" s="17">
        <v>3116605</v>
      </c>
      <c r="C187" s="17" t="s">
        <v>281</v>
      </c>
      <c r="D187" s="122">
        <v>5.6625112962762048</v>
      </c>
      <c r="E187" s="111">
        <f t="shared" si="17"/>
        <v>0.11842631047613528</v>
      </c>
      <c r="F187" s="147">
        <v>40.874337445471177</v>
      </c>
      <c r="G187" s="111">
        <f t="shared" si="18"/>
        <v>0.21090488209096311</v>
      </c>
      <c r="H187" s="149">
        <v>84.86024072416194</v>
      </c>
      <c r="I187" s="111">
        <f t="shared" si="19"/>
        <v>0.36365994557279735</v>
      </c>
      <c r="J187" s="150">
        <v>47.82</v>
      </c>
      <c r="K187" s="111">
        <f t="shared" si="20"/>
        <v>0.52405479452054793</v>
      </c>
      <c r="L187" s="112">
        <v>21.37</v>
      </c>
      <c r="M187" s="111">
        <f t="shared" si="21"/>
        <v>0.71900989448078634</v>
      </c>
      <c r="N187" s="148">
        <v>0.49730000000000002</v>
      </c>
      <c r="O187" s="111">
        <f t="shared" si="22"/>
        <v>0.26528149150824504</v>
      </c>
      <c r="P187" s="24"/>
      <c r="Q187" s="24">
        <f t="shared" si="16"/>
        <v>0.36688955310824584</v>
      </c>
      <c r="R187" s="24"/>
      <c r="S187" s="30" t="str">
        <f t="shared" si="23"/>
        <v>SENSIBILIDADE MODERADA</v>
      </c>
    </row>
    <row r="188" spans="1:19">
      <c r="A188" s="146">
        <v>184</v>
      </c>
      <c r="B188" s="17">
        <v>3116704</v>
      </c>
      <c r="C188" s="17" t="s">
        <v>282</v>
      </c>
      <c r="D188" s="122">
        <v>18.979084097983552</v>
      </c>
      <c r="E188" s="111">
        <f t="shared" si="17"/>
        <v>0.39693040566975463</v>
      </c>
      <c r="F188" s="147">
        <v>43.98298217179903</v>
      </c>
      <c r="G188" s="111">
        <f t="shared" si="18"/>
        <v>0.35960008504933549</v>
      </c>
      <c r="H188" s="149">
        <v>59.393002669664185</v>
      </c>
      <c r="I188" s="111">
        <f t="shared" si="19"/>
        <v>0.55463069360999206</v>
      </c>
      <c r="J188" s="150">
        <v>66.59</v>
      </c>
      <c r="K188" s="111">
        <f t="shared" si="20"/>
        <v>0.72975342465753423</v>
      </c>
      <c r="L188" s="112">
        <v>15.08</v>
      </c>
      <c r="M188" s="111">
        <f t="shared" si="21"/>
        <v>0.80171591992373692</v>
      </c>
      <c r="N188" s="148">
        <v>0.13819999999999999</v>
      </c>
      <c r="O188" s="111">
        <f t="shared" si="22"/>
        <v>7.3721902526522137E-2</v>
      </c>
      <c r="P188" s="24"/>
      <c r="Q188" s="24">
        <f t="shared" si="16"/>
        <v>0.48605873857281262</v>
      </c>
      <c r="R188" s="24"/>
      <c r="S188" s="30" t="str">
        <f t="shared" si="23"/>
        <v>SENSIBILIDADE ALTA</v>
      </c>
    </row>
    <row r="189" spans="1:19">
      <c r="A189" s="146">
        <v>185</v>
      </c>
      <c r="B189" s="17">
        <v>3116803</v>
      </c>
      <c r="C189" s="17" t="s">
        <v>283</v>
      </c>
      <c r="D189" s="122">
        <v>14.71834879467489</v>
      </c>
      <c r="E189" s="111">
        <f t="shared" si="17"/>
        <v>0.307820974273461</v>
      </c>
      <c r="F189" s="147">
        <v>49.824431713176864</v>
      </c>
      <c r="G189" s="111">
        <f t="shared" si="18"/>
        <v>0.63901301305938618</v>
      </c>
      <c r="H189" s="149">
        <v>44.138184490995954</v>
      </c>
      <c r="I189" s="111">
        <f t="shared" si="19"/>
        <v>0.66902174114006252</v>
      </c>
      <c r="J189" s="150">
        <v>23.42</v>
      </c>
      <c r="K189" s="111">
        <f t="shared" si="20"/>
        <v>0.25665753424657534</v>
      </c>
      <c r="L189" s="112">
        <v>52.93</v>
      </c>
      <c r="M189" s="111">
        <f t="shared" si="21"/>
        <v>0.30403339798165741</v>
      </c>
      <c r="N189" s="148">
        <v>0.33839999999999998</v>
      </c>
      <c r="O189" s="111">
        <f t="shared" si="22"/>
        <v>0.18051730691009471</v>
      </c>
      <c r="P189" s="24"/>
      <c r="Q189" s="24">
        <f t="shared" si="16"/>
        <v>0.39284399460187291</v>
      </c>
      <c r="R189" s="24"/>
      <c r="S189" s="30" t="str">
        <f t="shared" si="23"/>
        <v>SENSIBILIDADE MODERADA</v>
      </c>
    </row>
    <row r="190" spans="1:19">
      <c r="A190" s="146">
        <v>186</v>
      </c>
      <c r="B190" s="17">
        <v>3116902</v>
      </c>
      <c r="C190" s="17" t="s">
        <v>284</v>
      </c>
      <c r="D190" s="122">
        <v>55.093592359200272</v>
      </c>
      <c r="E190" s="111">
        <f t="shared" si="17"/>
        <v>1</v>
      </c>
      <c r="F190" s="147">
        <v>45.995785036880925</v>
      </c>
      <c r="G190" s="111">
        <f t="shared" si="18"/>
        <v>0.45587809585055455</v>
      </c>
      <c r="H190" s="149">
        <v>63.649477100613048</v>
      </c>
      <c r="I190" s="111">
        <f t="shared" si="19"/>
        <v>0.52271274065647433</v>
      </c>
      <c r="J190" s="150">
        <v>2.66</v>
      </c>
      <c r="K190" s="111">
        <f t="shared" si="20"/>
        <v>2.915068493150685E-2</v>
      </c>
      <c r="L190" s="112">
        <v>19.39</v>
      </c>
      <c r="M190" s="111">
        <f t="shared" si="21"/>
        <v>0.74504454159955291</v>
      </c>
      <c r="N190" s="148">
        <v>0.45169999999999999</v>
      </c>
      <c r="O190" s="111">
        <f t="shared" si="22"/>
        <v>0.24095646433596274</v>
      </c>
      <c r="P190" s="24"/>
      <c r="Q190" s="24">
        <f t="shared" si="16"/>
        <v>0.49895708789567522</v>
      </c>
      <c r="R190" s="24"/>
      <c r="S190" s="30" t="str">
        <f t="shared" si="23"/>
        <v>SENSIBILIDADE ALTA</v>
      </c>
    </row>
    <row r="191" spans="1:19">
      <c r="A191" s="146">
        <v>187</v>
      </c>
      <c r="B191" s="17">
        <v>3117009</v>
      </c>
      <c r="C191" s="17" t="s">
        <v>285</v>
      </c>
      <c r="D191" s="122">
        <v>7.8312251957493446</v>
      </c>
      <c r="E191" s="111">
        <f t="shared" si="17"/>
        <v>0.16378300332049484</v>
      </c>
      <c r="F191" s="147">
        <v>52.835820895522389</v>
      </c>
      <c r="G191" s="111">
        <f t="shared" si="18"/>
        <v>0.78305621036114492</v>
      </c>
      <c r="H191" s="149">
        <v>38.498498498498499</v>
      </c>
      <c r="I191" s="111">
        <f t="shared" si="19"/>
        <v>0.71131195927747526</v>
      </c>
      <c r="J191" s="150">
        <v>10.17</v>
      </c>
      <c r="K191" s="111">
        <f t="shared" si="20"/>
        <v>0.11145205479452054</v>
      </c>
      <c r="L191" s="112">
        <v>54.4</v>
      </c>
      <c r="M191" s="111">
        <f t="shared" si="21"/>
        <v>0.28470464481772462</v>
      </c>
      <c r="N191" s="148">
        <v>1.0458000000000001</v>
      </c>
      <c r="O191" s="111">
        <f t="shared" si="22"/>
        <v>0.55787529422747362</v>
      </c>
      <c r="P191" s="24"/>
      <c r="Q191" s="24">
        <f t="shared" si="16"/>
        <v>0.43536386113313896</v>
      </c>
      <c r="R191" s="24"/>
      <c r="S191" s="30" t="str">
        <f t="shared" si="23"/>
        <v>SENSIBILIDADE ALTA</v>
      </c>
    </row>
    <row r="192" spans="1:19">
      <c r="A192" s="146">
        <v>188</v>
      </c>
      <c r="B192" s="17">
        <v>3117108</v>
      </c>
      <c r="C192" s="17" t="s">
        <v>286</v>
      </c>
      <c r="D192" s="122">
        <v>31.242080968912987</v>
      </c>
      <c r="E192" s="111">
        <f t="shared" si="17"/>
        <v>0.65339991165724898</v>
      </c>
      <c r="F192" s="147">
        <v>44.978962131837307</v>
      </c>
      <c r="G192" s="111">
        <f t="shared" si="18"/>
        <v>0.40724060216796615</v>
      </c>
      <c r="H192" s="149">
        <v>68.238356956899054</v>
      </c>
      <c r="I192" s="111">
        <f t="shared" si="19"/>
        <v>0.48830218475196452</v>
      </c>
      <c r="J192" s="150">
        <v>29.42</v>
      </c>
      <c r="K192" s="111">
        <f t="shared" si="20"/>
        <v>0.32241095890410959</v>
      </c>
      <c r="L192" s="112">
        <v>15.54</v>
      </c>
      <c r="M192" s="111">
        <f t="shared" si="21"/>
        <v>0.79566746655271026</v>
      </c>
      <c r="N192" s="148">
        <v>0.31009999999999999</v>
      </c>
      <c r="O192" s="111">
        <f t="shared" si="22"/>
        <v>0.1654208536430862</v>
      </c>
      <c r="P192" s="24"/>
      <c r="Q192" s="24">
        <f t="shared" si="16"/>
        <v>0.47207366294618086</v>
      </c>
      <c r="R192" s="24"/>
      <c r="S192" s="30" t="str">
        <f t="shared" si="23"/>
        <v>SENSIBILIDADE ALTA</v>
      </c>
    </row>
    <row r="193" spans="1:19">
      <c r="A193" s="146">
        <v>189</v>
      </c>
      <c r="B193" s="17">
        <v>3117207</v>
      </c>
      <c r="C193" s="17" t="s">
        <v>289</v>
      </c>
      <c r="D193" s="122">
        <v>27.553253580161297</v>
      </c>
      <c r="E193" s="111">
        <f t="shared" si="17"/>
        <v>0.57625141785725176</v>
      </c>
      <c r="F193" s="147">
        <v>42.446043165467628</v>
      </c>
      <c r="G193" s="111">
        <f t="shared" si="18"/>
        <v>0.28608397832103499</v>
      </c>
      <c r="H193" s="149">
        <v>74.386724386724396</v>
      </c>
      <c r="I193" s="111">
        <f t="shared" si="19"/>
        <v>0.44219752570850368</v>
      </c>
      <c r="J193" s="150">
        <v>27.12</v>
      </c>
      <c r="K193" s="111">
        <f t="shared" si="20"/>
        <v>0.29720547945205483</v>
      </c>
      <c r="L193" s="112">
        <v>31.04</v>
      </c>
      <c r="M193" s="111">
        <f t="shared" si="21"/>
        <v>0.5918608855724663</v>
      </c>
      <c r="N193" s="148">
        <v>0.30649999999999999</v>
      </c>
      <c r="O193" s="111">
        <f t="shared" si="22"/>
        <v>0.16350045676106392</v>
      </c>
      <c r="P193" s="24"/>
      <c r="Q193" s="24">
        <f t="shared" si="16"/>
        <v>0.39284995727872923</v>
      </c>
      <c r="R193" s="24"/>
      <c r="S193" s="30" t="str">
        <f t="shared" si="23"/>
        <v>SENSIBILIDADE MODERADA</v>
      </c>
    </row>
    <row r="194" spans="1:19">
      <c r="A194" s="146">
        <v>190</v>
      </c>
      <c r="B194" s="17">
        <v>3117306</v>
      </c>
      <c r="C194" s="17" t="s">
        <v>288</v>
      </c>
      <c r="D194" s="122">
        <v>29.635937316550116</v>
      </c>
      <c r="E194" s="111">
        <f t="shared" si="17"/>
        <v>0.6198088675265141</v>
      </c>
      <c r="F194" s="147">
        <v>42.275068161163283</v>
      </c>
      <c r="G194" s="111">
        <f t="shared" si="18"/>
        <v>0.27790576395304095</v>
      </c>
      <c r="H194" s="149">
        <v>93.023501638420072</v>
      </c>
      <c r="I194" s="111">
        <f t="shared" si="19"/>
        <v>0.30244623877496313</v>
      </c>
      <c r="J194" s="150">
        <v>21.18</v>
      </c>
      <c r="K194" s="111">
        <f t="shared" si="20"/>
        <v>0.23210958904109588</v>
      </c>
      <c r="L194" s="112">
        <v>9.0399999999999991</v>
      </c>
      <c r="M194" s="111">
        <f t="shared" si="21"/>
        <v>0.88113474244765133</v>
      </c>
      <c r="N194" s="148">
        <v>0.45169999999999999</v>
      </c>
      <c r="O194" s="111">
        <f t="shared" si="22"/>
        <v>0.24095646433596274</v>
      </c>
      <c r="P194" s="24"/>
      <c r="Q194" s="24">
        <f t="shared" si="16"/>
        <v>0.42572694434653796</v>
      </c>
      <c r="R194" s="24"/>
      <c r="S194" s="30" t="str">
        <f t="shared" si="23"/>
        <v>SENSIBILIDADE ALTA</v>
      </c>
    </row>
    <row r="195" spans="1:19">
      <c r="A195" s="146">
        <v>191</v>
      </c>
      <c r="B195" s="17">
        <v>3117405</v>
      </c>
      <c r="C195" s="17" t="s">
        <v>290</v>
      </c>
      <c r="D195" s="122">
        <v>22.908714371628196</v>
      </c>
      <c r="E195" s="111">
        <f t="shared" si="17"/>
        <v>0.47911507436067624</v>
      </c>
      <c r="F195" s="147">
        <v>50.187521309239685</v>
      </c>
      <c r="G195" s="111">
        <f t="shared" si="18"/>
        <v>0.65638060760030725</v>
      </c>
      <c r="H195" s="149">
        <v>40.848264912678609</v>
      </c>
      <c r="I195" s="111">
        <f t="shared" si="19"/>
        <v>0.69369180553844811</v>
      </c>
      <c r="J195" s="150">
        <v>17.36</v>
      </c>
      <c r="K195" s="111">
        <f t="shared" si="20"/>
        <v>0.19024657534246575</v>
      </c>
      <c r="L195" s="112">
        <v>22.86</v>
      </c>
      <c r="M195" s="111">
        <f t="shared" si="21"/>
        <v>0.69941816508333066</v>
      </c>
      <c r="N195" s="148">
        <v>0.29799999999999999</v>
      </c>
      <c r="O195" s="111">
        <f t="shared" si="22"/>
        <v>0.15896618634517798</v>
      </c>
      <c r="P195" s="24"/>
      <c r="Q195" s="24">
        <f t="shared" si="16"/>
        <v>0.47963640237840099</v>
      </c>
      <c r="R195" s="24"/>
      <c r="S195" s="30" t="str">
        <f t="shared" si="23"/>
        <v>SENSIBILIDADE ALTA</v>
      </c>
    </row>
    <row r="196" spans="1:19">
      <c r="A196" s="146">
        <v>192</v>
      </c>
      <c r="B196" s="17">
        <v>3117504</v>
      </c>
      <c r="C196" s="17" t="s">
        <v>291</v>
      </c>
      <c r="D196" s="122">
        <v>0.39666058853238262</v>
      </c>
      <c r="E196" s="111">
        <f t="shared" si="17"/>
        <v>8.2957980219967673E-3</v>
      </c>
      <c r="F196" s="147">
        <v>46.144129350091582</v>
      </c>
      <c r="G196" s="111">
        <f t="shared" si="18"/>
        <v>0.46297382074113591</v>
      </c>
      <c r="H196" s="149">
        <v>64.335362431463977</v>
      </c>
      <c r="I196" s="111">
        <f t="shared" si="19"/>
        <v>0.51756950390578915</v>
      </c>
      <c r="J196" s="150">
        <v>13.47</v>
      </c>
      <c r="K196" s="111">
        <f t="shared" si="20"/>
        <v>0.14761643835616439</v>
      </c>
      <c r="L196" s="112">
        <v>64.95</v>
      </c>
      <c r="M196" s="111">
        <f t="shared" si="21"/>
        <v>0.14598468163439715</v>
      </c>
      <c r="N196" s="148">
        <v>0.2681</v>
      </c>
      <c r="O196" s="111">
        <f t="shared" si="22"/>
        <v>0.14301622335282624</v>
      </c>
      <c r="P196" s="24"/>
      <c r="Q196" s="24">
        <f t="shared" si="16"/>
        <v>0.23757607766871827</v>
      </c>
      <c r="R196" s="24"/>
      <c r="S196" s="30" t="str">
        <f t="shared" si="23"/>
        <v>SENSIBILIDADE MODERADA</v>
      </c>
    </row>
    <row r="197" spans="1:19">
      <c r="A197" s="146">
        <v>193</v>
      </c>
      <c r="B197" s="17">
        <v>3117603</v>
      </c>
      <c r="C197" s="17" t="s">
        <v>292</v>
      </c>
      <c r="D197" s="122">
        <v>5.93708968531607</v>
      </c>
      <c r="E197" s="111">
        <f t="shared" si="17"/>
        <v>0.12416886953678674</v>
      </c>
      <c r="F197" s="147">
        <v>49.117484831770547</v>
      </c>
      <c r="G197" s="111">
        <f t="shared" si="18"/>
        <v>0.60519775938268983</v>
      </c>
      <c r="H197" s="149">
        <v>44.709141274238227</v>
      </c>
      <c r="I197" s="111">
        <f t="shared" si="19"/>
        <v>0.66474031714899762</v>
      </c>
      <c r="J197" s="150">
        <v>21.63</v>
      </c>
      <c r="K197" s="111">
        <f t="shared" si="20"/>
        <v>0.23704109589041095</v>
      </c>
      <c r="L197" s="112">
        <v>29.48</v>
      </c>
      <c r="M197" s="111">
        <f t="shared" si="21"/>
        <v>0.61237303178725222</v>
      </c>
      <c r="N197" s="148">
        <v>0.49730000000000002</v>
      </c>
      <c r="O197" s="111">
        <f t="shared" si="22"/>
        <v>0.26528149150824504</v>
      </c>
      <c r="P197" s="24"/>
      <c r="Q197" s="24">
        <f t="shared" ref="Q197:Q260" si="24">(E197+G197+I197+K197+M197+O197)/N$2</f>
        <v>0.41813376087573045</v>
      </c>
      <c r="R197" s="24"/>
      <c r="S197" s="30" t="str">
        <f t="shared" si="23"/>
        <v>SENSIBILIDADE ALTA</v>
      </c>
    </row>
    <row r="198" spans="1:19">
      <c r="A198" s="146">
        <v>194</v>
      </c>
      <c r="B198" s="17">
        <v>3117702</v>
      </c>
      <c r="C198" s="17" t="s">
        <v>293</v>
      </c>
      <c r="D198" s="122">
        <v>29.123168450866121</v>
      </c>
      <c r="E198" s="111">
        <f t="shared" ref="E198:E261" si="25">IF(((D198-$E$860)/($D$860-$E$860))&gt;1,1,IF(((D198-$E$860)/($D$860-$E$860))&lt;0,0,(D198-$E$860)/($D$860-$E$860)))</f>
        <v>0.60908476973444026</v>
      </c>
      <c r="F198" s="147">
        <v>47.655695003551976</v>
      </c>
      <c r="G198" s="111">
        <f t="shared" ref="G198:G261" si="26">IF(((F198-$G$860)/($F$860-$G$860))&gt;1,1,IF(((F198-$G$860)/($F$860-$G$860))&lt;0,0,(F198-$G$860)/($F$860-$G$860)))</f>
        <v>0.53527624878079905</v>
      </c>
      <c r="H198" s="149">
        <v>85.742763734949364</v>
      </c>
      <c r="I198" s="111">
        <f t="shared" ref="I198:I261" si="27">IF((1-(H198-$I$860)/($H$860-$I$860))&gt;1,1,IF((1-(H198-$I$860)/($H$860-$I$860))&lt;0,0,1-(H198-$I$860)/($H$860-$I$860)))</f>
        <v>0.35704218517139619</v>
      </c>
      <c r="J198" s="150">
        <v>33.92</v>
      </c>
      <c r="K198" s="111">
        <f t="shared" ref="K198:K261" si="28">IF(((J198-$K$860)/($J$860-$K$860))&gt;1,1,IF(((J198-$K$860)/($J$860-$K$860))&lt;0,0,(J198-$K$860)/($J$860-$K$860)))</f>
        <v>0.37172602739726029</v>
      </c>
      <c r="L198" s="112">
        <v>21.39</v>
      </c>
      <c r="M198" s="111">
        <f t="shared" ref="M198:M261" si="29">IF((1-(L198-$M$860)/($L$860-$M$860))&gt;1,1,IF((1-(L198-$M$860)/($L$860-$M$860))&lt;0,0,1-(L198-$M$860)/($L$860-$M$860)))</f>
        <v>0.71874691824726344</v>
      </c>
      <c r="N198" s="148">
        <v>0.14230000000000001</v>
      </c>
      <c r="O198" s="111">
        <f t="shared" ref="O198:O261" si="30">IF(((N198-$O$860)/($N$860-$O$860))&gt;1,1,IF(((N198-$O$860)/($N$860-$O$860))&lt;0,0,(N198-$O$860)/($N$860-$O$860)))</f>
        <v>7.5909021197714185E-2</v>
      </c>
      <c r="P198" s="24"/>
      <c r="Q198" s="24">
        <f t="shared" si="24"/>
        <v>0.4446308617548122</v>
      </c>
      <c r="R198" s="24"/>
      <c r="S198" s="30" t="str">
        <f t="shared" ref="S198:S261" si="31">IF(AND(Q198&gt;$V$5,Q198&lt;$W$5)," SENSIBILIDADE RELATIVAMENTE BAIXA",IF(AND(Q198&gt;$V$6,Q198&lt;$W$6),"SENSIBILIDADE MODERADA",IF(AND(Q198&gt;$V$7,Q198&lt;$W$7),"SENSIBILIDADE ALTA",IF(AND(Q198&gt;$V$8,Q198&lt;$W$8),"SENSIBILIDADE MUITO ALTA","SENSIBILIDADE EXTREMA"))))</f>
        <v>SENSIBILIDADE ALTA</v>
      </c>
    </row>
    <row r="199" spans="1:19">
      <c r="A199" s="146">
        <v>195</v>
      </c>
      <c r="B199" s="17">
        <v>3117801</v>
      </c>
      <c r="C199" s="17" t="s">
        <v>294</v>
      </c>
      <c r="D199" s="122">
        <v>4.4786791971643387</v>
      </c>
      <c r="E199" s="111">
        <f t="shared" si="25"/>
        <v>9.3667531131494786E-2</v>
      </c>
      <c r="F199" s="147">
        <v>43.002108592514496</v>
      </c>
      <c r="G199" s="111">
        <f t="shared" si="26"/>
        <v>0.31268214852446646</v>
      </c>
      <c r="H199" s="149">
        <v>78.318014705882348</v>
      </c>
      <c r="I199" s="111">
        <f t="shared" si="27"/>
        <v>0.41271802536400581</v>
      </c>
      <c r="J199" s="150">
        <v>60.37</v>
      </c>
      <c r="K199" s="111">
        <f t="shared" si="28"/>
        <v>0.66158904109589034</v>
      </c>
      <c r="L199" s="112">
        <v>23.85</v>
      </c>
      <c r="M199" s="111">
        <f t="shared" si="29"/>
        <v>0.68640084152394731</v>
      </c>
      <c r="N199" s="148">
        <v>0.30649999999999999</v>
      </c>
      <c r="O199" s="111">
        <f t="shared" si="30"/>
        <v>0.16350045676106392</v>
      </c>
      <c r="P199" s="24"/>
      <c r="Q199" s="24">
        <f t="shared" si="24"/>
        <v>0.38842634073347809</v>
      </c>
      <c r="R199" s="24"/>
      <c r="S199" s="30" t="str">
        <f t="shared" si="31"/>
        <v>SENSIBILIDADE MODERADA</v>
      </c>
    </row>
    <row r="200" spans="1:19">
      <c r="A200" s="146">
        <v>196</v>
      </c>
      <c r="B200" s="17">
        <v>3117836</v>
      </c>
      <c r="C200" s="17" t="s">
        <v>295</v>
      </c>
      <c r="D200" s="122">
        <v>8.3961344992312039</v>
      </c>
      <c r="E200" s="111">
        <f t="shared" si="25"/>
        <v>0.17559757128594775</v>
      </c>
      <c r="F200" s="147">
        <v>54.662104362703168</v>
      </c>
      <c r="G200" s="111">
        <f t="shared" si="26"/>
        <v>0.8704124748168619</v>
      </c>
      <c r="H200" s="149">
        <v>0.16581456404587538</v>
      </c>
      <c r="I200" s="111">
        <f t="shared" si="27"/>
        <v>0.99875660912802788</v>
      </c>
      <c r="J200" s="150">
        <v>4.49</v>
      </c>
      <c r="K200" s="111">
        <f t="shared" si="28"/>
        <v>4.92054794520548E-2</v>
      </c>
      <c r="L200" s="112">
        <v>97.11</v>
      </c>
      <c r="M200" s="111">
        <f t="shared" si="29"/>
        <v>0</v>
      </c>
      <c r="N200" s="148">
        <v>1.768</v>
      </c>
      <c r="O200" s="111">
        <f t="shared" si="30"/>
        <v>0.9431282465042774</v>
      </c>
      <c r="P200" s="24"/>
      <c r="Q200" s="24">
        <f t="shared" si="24"/>
        <v>0.50618339686452829</v>
      </c>
      <c r="R200" s="24"/>
      <c r="S200" s="30" t="str">
        <f t="shared" si="31"/>
        <v>SENSIBILIDADE ALTA</v>
      </c>
    </row>
    <row r="201" spans="1:19">
      <c r="A201" s="146">
        <v>197</v>
      </c>
      <c r="B201" s="17">
        <v>3117876</v>
      </c>
      <c r="C201" s="17" t="s">
        <v>296</v>
      </c>
      <c r="D201" s="122">
        <v>2.7677941191006087E-2</v>
      </c>
      <c r="E201" s="111">
        <f t="shared" si="25"/>
        <v>5.7885914664432606E-4</v>
      </c>
      <c r="F201" s="147">
        <v>40.05355776587605</v>
      </c>
      <c r="G201" s="111">
        <f t="shared" si="26"/>
        <v>0.17164468615803177</v>
      </c>
      <c r="H201" s="149">
        <v>2.5714285714285712</v>
      </c>
      <c r="I201" s="111">
        <f t="shared" si="27"/>
        <v>0.98071767198472459</v>
      </c>
      <c r="J201" s="150">
        <v>173.53</v>
      </c>
      <c r="K201" s="111">
        <f t="shared" si="28"/>
        <v>1</v>
      </c>
      <c r="L201" s="112">
        <v>24.96</v>
      </c>
      <c r="M201" s="111">
        <f t="shared" si="29"/>
        <v>0.67180566056342661</v>
      </c>
      <c r="N201" s="148">
        <v>0.39479999999999998</v>
      </c>
      <c r="O201" s="111">
        <f t="shared" si="30"/>
        <v>0.21060352472844385</v>
      </c>
      <c r="P201" s="24"/>
      <c r="Q201" s="24">
        <f t="shared" si="24"/>
        <v>0.50589173376354524</v>
      </c>
      <c r="R201" s="24"/>
      <c r="S201" s="30" t="str">
        <f t="shared" si="31"/>
        <v>SENSIBILIDADE ALTA</v>
      </c>
    </row>
    <row r="202" spans="1:19">
      <c r="A202" s="146">
        <v>198</v>
      </c>
      <c r="B202" s="17">
        <v>3117900</v>
      </c>
      <c r="C202" s="17" t="s">
        <v>297</v>
      </c>
      <c r="D202" s="122">
        <v>6.3764346760494135</v>
      </c>
      <c r="E202" s="111">
        <f t="shared" si="25"/>
        <v>0.13335737328651662</v>
      </c>
      <c r="F202" s="147">
        <v>44.865718799368089</v>
      </c>
      <c r="G202" s="111">
        <f t="shared" si="26"/>
        <v>0.40182385571167883</v>
      </c>
      <c r="H202" s="149">
        <v>75.692502030136239</v>
      </c>
      <c r="I202" s="111">
        <f t="shared" si="27"/>
        <v>0.43240591293922792</v>
      </c>
      <c r="J202" s="150">
        <v>54.03</v>
      </c>
      <c r="K202" s="111">
        <f t="shared" si="28"/>
        <v>0.5921095890410959</v>
      </c>
      <c r="L202" s="112">
        <v>17.7</v>
      </c>
      <c r="M202" s="111">
        <f t="shared" si="29"/>
        <v>0.76726603333223764</v>
      </c>
      <c r="N202" s="148">
        <v>0.30830000000000002</v>
      </c>
      <c r="O202" s="111">
        <f t="shared" si="30"/>
        <v>0.16446065520207509</v>
      </c>
      <c r="P202" s="24"/>
      <c r="Q202" s="24">
        <f t="shared" si="24"/>
        <v>0.41523723658547196</v>
      </c>
      <c r="R202" s="24"/>
      <c r="S202" s="30" t="str">
        <f t="shared" si="31"/>
        <v>SENSIBILIDADE ALTA</v>
      </c>
    </row>
    <row r="203" spans="1:19">
      <c r="A203" s="146">
        <v>199</v>
      </c>
      <c r="B203" s="17">
        <v>3118007</v>
      </c>
      <c r="C203" s="17" t="s">
        <v>298</v>
      </c>
      <c r="D203" s="122">
        <v>0.11821234897122726</v>
      </c>
      <c r="E203" s="111">
        <f t="shared" si="25"/>
        <v>2.4723045321933691E-3</v>
      </c>
      <c r="F203" s="147">
        <v>42.392682729406687</v>
      </c>
      <c r="G203" s="111">
        <f t="shared" si="26"/>
        <v>0.28353159888609014</v>
      </c>
      <c r="H203" s="149">
        <v>80.370580449990541</v>
      </c>
      <c r="I203" s="111">
        <f t="shared" si="27"/>
        <v>0.39732648527202341</v>
      </c>
      <c r="J203" s="150">
        <v>173.94</v>
      </c>
      <c r="K203" s="111">
        <f t="shared" si="28"/>
        <v>1</v>
      </c>
      <c r="L203" s="112">
        <v>47.98</v>
      </c>
      <c r="M203" s="111">
        <f t="shared" si="29"/>
        <v>0.36912001577857401</v>
      </c>
      <c r="N203" s="148">
        <v>1.5089999999999999</v>
      </c>
      <c r="O203" s="111">
        <f t="shared" si="30"/>
        <v>0.80496635971434083</v>
      </c>
      <c r="P203" s="24"/>
      <c r="Q203" s="24">
        <f t="shared" si="24"/>
        <v>0.47623612736387028</v>
      </c>
      <c r="R203" s="24"/>
      <c r="S203" s="30" t="str">
        <f t="shared" si="31"/>
        <v>SENSIBILIDADE ALTA</v>
      </c>
    </row>
    <row r="204" spans="1:19">
      <c r="A204" s="146">
        <v>200</v>
      </c>
      <c r="B204" s="17">
        <v>3118106</v>
      </c>
      <c r="C204" s="17" t="s">
        <v>299</v>
      </c>
      <c r="D204" s="122">
        <v>8.504662436741846</v>
      </c>
      <c r="E204" s="111">
        <f t="shared" si="25"/>
        <v>0.17786733509753114</v>
      </c>
      <c r="F204" s="147">
        <v>46.044255835101545</v>
      </c>
      <c r="G204" s="111">
        <f t="shared" si="26"/>
        <v>0.45819659018280434</v>
      </c>
      <c r="H204" s="149">
        <v>47.133098737321468</v>
      </c>
      <c r="I204" s="111">
        <f t="shared" si="27"/>
        <v>0.64656382824412417</v>
      </c>
      <c r="J204" s="150">
        <v>11.91</v>
      </c>
      <c r="K204" s="111">
        <f t="shared" si="28"/>
        <v>0.13052054794520548</v>
      </c>
      <c r="L204" s="112">
        <v>66.67</v>
      </c>
      <c r="M204" s="111">
        <f t="shared" si="29"/>
        <v>0.12336872555142819</v>
      </c>
      <c r="N204" s="148">
        <v>0.2681</v>
      </c>
      <c r="O204" s="111">
        <f t="shared" si="30"/>
        <v>0.14301622335282624</v>
      </c>
      <c r="P204" s="24"/>
      <c r="Q204" s="24">
        <f t="shared" si="24"/>
        <v>0.27992220839565324</v>
      </c>
      <c r="R204" s="24"/>
      <c r="S204" s="30" t="str">
        <f t="shared" si="31"/>
        <v>SENSIBILIDADE MODERADA</v>
      </c>
    </row>
    <row r="205" spans="1:19">
      <c r="A205" s="146">
        <v>201</v>
      </c>
      <c r="B205" s="17">
        <v>3118205</v>
      </c>
      <c r="C205" s="17" t="s">
        <v>300</v>
      </c>
      <c r="D205" s="122">
        <v>26.922395002205509</v>
      </c>
      <c r="E205" s="111">
        <f t="shared" si="25"/>
        <v>0.56305758036881148</v>
      </c>
      <c r="F205" s="147">
        <v>46.514185177039806</v>
      </c>
      <c r="G205" s="111">
        <f t="shared" si="26"/>
        <v>0.48067462965891611</v>
      </c>
      <c r="H205" s="149">
        <v>85.345085150881388</v>
      </c>
      <c r="I205" s="111">
        <f t="shared" si="27"/>
        <v>0.36002425085575962</v>
      </c>
      <c r="J205" s="150">
        <v>10.83</v>
      </c>
      <c r="K205" s="111">
        <f t="shared" si="28"/>
        <v>0.11868493150684932</v>
      </c>
      <c r="L205" s="112">
        <v>15.51</v>
      </c>
      <c r="M205" s="111">
        <f t="shared" si="29"/>
        <v>0.7960619309029946</v>
      </c>
      <c r="N205" s="148">
        <v>0.45169999999999999</v>
      </c>
      <c r="O205" s="111">
        <f t="shared" si="30"/>
        <v>0.24095646433596274</v>
      </c>
      <c r="P205" s="24"/>
      <c r="Q205" s="24">
        <f t="shared" si="24"/>
        <v>0.42657663127154893</v>
      </c>
      <c r="R205" s="24"/>
      <c r="S205" s="30" t="str">
        <f t="shared" si="31"/>
        <v>SENSIBILIDADE ALTA</v>
      </c>
    </row>
    <row r="206" spans="1:19">
      <c r="A206" s="146">
        <v>202</v>
      </c>
      <c r="B206" s="17">
        <v>3118304</v>
      </c>
      <c r="C206" s="17" t="s">
        <v>301</v>
      </c>
      <c r="D206" s="122">
        <v>0.63735954017943042</v>
      </c>
      <c r="E206" s="111">
        <f t="shared" si="25"/>
        <v>1.332979924293546E-2</v>
      </c>
      <c r="F206" s="147">
        <v>42.544999728098318</v>
      </c>
      <c r="G206" s="111">
        <f t="shared" si="26"/>
        <v>0.29081734847421264</v>
      </c>
      <c r="H206" s="149">
        <v>92.484481959565727</v>
      </c>
      <c r="I206" s="111">
        <f t="shared" si="27"/>
        <v>0.30648817654054672</v>
      </c>
      <c r="J206" s="150">
        <v>355.5</v>
      </c>
      <c r="K206" s="111">
        <f t="shared" si="28"/>
        <v>1</v>
      </c>
      <c r="L206" s="112">
        <v>24.32</v>
      </c>
      <c r="M206" s="111">
        <f t="shared" si="29"/>
        <v>0.6802209000361592</v>
      </c>
      <c r="N206" s="148">
        <v>0.82359999999999989</v>
      </c>
      <c r="O206" s="111">
        <f t="shared" si="30"/>
        <v>0.43934413112043141</v>
      </c>
      <c r="P206" s="24"/>
      <c r="Q206" s="24">
        <f t="shared" si="24"/>
        <v>0.45503339256904757</v>
      </c>
      <c r="R206" s="24"/>
      <c r="S206" s="30" t="str">
        <f t="shared" si="31"/>
        <v>SENSIBILIDADE ALTA</v>
      </c>
    </row>
    <row r="207" spans="1:19">
      <c r="A207" s="146">
        <v>203</v>
      </c>
      <c r="B207" s="17">
        <v>3118403</v>
      </c>
      <c r="C207" s="17" t="s">
        <v>302</v>
      </c>
      <c r="D207" s="122">
        <v>14.165388817464681</v>
      </c>
      <c r="E207" s="111">
        <f t="shared" si="25"/>
        <v>0.29625631567665833</v>
      </c>
      <c r="F207" s="147">
        <v>51.940035273368608</v>
      </c>
      <c r="G207" s="111">
        <f t="shared" si="26"/>
        <v>0.74020826966040998</v>
      </c>
      <c r="H207" s="149">
        <v>79.341144832885135</v>
      </c>
      <c r="I207" s="111">
        <f t="shared" si="27"/>
        <v>0.40504589675410319</v>
      </c>
      <c r="J207" s="150">
        <v>14.03</v>
      </c>
      <c r="K207" s="111">
        <f t="shared" si="28"/>
        <v>0.15375342465753425</v>
      </c>
      <c r="L207" s="112">
        <v>22.1</v>
      </c>
      <c r="M207" s="111">
        <f t="shared" si="29"/>
        <v>0.70941126195720061</v>
      </c>
      <c r="N207" s="148">
        <v>0.30560000000000004</v>
      </c>
      <c r="O207" s="111">
        <f t="shared" si="30"/>
        <v>0.16302035754055838</v>
      </c>
      <c r="P207" s="24"/>
      <c r="Q207" s="24">
        <f t="shared" si="24"/>
        <v>0.41128258770774417</v>
      </c>
      <c r="R207" s="24"/>
      <c r="S207" s="30" t="str">
        <f t="shared" si="31"/>
        <v>SENSIBILIDADE ALTA</v>
      </c>
    </row>
    <row r="208" spans="1:19">
      <c r="A208" s="146">
        <v>204</v>
      </c>
      <c r="B208" s="17">
        <v>3118502</v>
      </c>
      <c r="C208" s="17" t="s">
        <v>303</v>
      </c>
      <c r="D208" s="122">
        <v>27.253536228762865</v>
      </c>
      <c r="E208" s="111">
        <f t="shared" si="25"/>
        <v>0.56998310009952169</v>
      </c>
      <c r="F208" s="147">
        <v>50.972762645914393</v>
      </c>
      <c r="G208" s="111">
        <f t="shared" si="26"/>
        <v>0.69394090483828597</v>
      </c>
      <c r="H208" s="149">
        <v>67.882277671145232</v>
      </c>
      <c r="I208" s="111">
        <f t="shared" si="27"/>
        <v>0.49097231048037848</v>
      </c>
      <c r="J208" s="150">
        <v>17.54</v>
      </c>
      <c r="K208" s="111">
        <f t="shared" si="28"/>
        <v>0.19221917808219177</v>
      </c>
      <c r="L208" s="112">
        <v>14.85</v>
      </c>
      <c r="M208" s="111">
        <f t="shared" si="29"/>
        <v>0.8047401466092502</v>
      </c>
      <c r="N208" s="148">
        <v>0.30649999999999999</v>
      </c>
      <c r="O208" s="111">
        <f t="shared" si="30"/>
        <v>0.16350045676106392</v>
      </c>
      <c r="P208" s="24"/>
      <c r="Q208" s="24">
        <f t="shared" si="24"/>
        <v>0.48589268281178205</v>
      </c>
      <c r="R208" s="24"/>
      <c r="S208" s="30" t="str">
        <f t="shared" si="31"/>
        <v>SENSIBILIDADE ALTA</v>
      </c>
    </row>
    <row r="209" spans="1:19">
      <c r="A209" s="146">
        <v>205</v>
      </c>
      <c r="B209" s="17">
        <v>3118601</v>
      </c>
      <c r="C209" s="17" t="s">
        <v>304</v>
      </c>
      <c r="D209" s="122">
        <v>9.2411720739609734E-3</v>
      </c>
      <c r="E209" s="111">
        <f t="shared" si="25"/>
        <v>1.9327076908685269E-4</v>
      </c>
      <c r="F209" s="147">
        <v>39.561792054099747</v>
      </c>
      <c r="G209" s="111">
        <f t="shared" si="26"/>
        <v>0.14812215181975635</v>
      </c>
      <c r="H209" s="149">
        <v>93.631394696259463</v>
      </c>
      <c r="I209" s="111">
        <f t="shared" si="27"/>
        <v>0.2978878413651701</v>
      </c>
      <c r="J209" s="150">
        <v>3193.2</v>
      </c>
      <c r="K209" s="111">
        <f t="shared" si="28"/>
        <v>1</v>
      </c>
      <c r="L209" s="112">
        <v>21.53</v>
      </c>
      <c r="M209" s="111">
        <f t="shared" si="29"/>
        <v>0.71690608461260308</v>
      </c>
      <c r="N209" s="148">
        <v>0.95189999999999997</v>
      </c>
      <c r="O209" s="111">
        <f t="shared" si="30"/>
        <v>0.50778494222139237</v>
      </c>
      <c r="P209" s="24"/>
      <c r="Q209" s="24">
        <f t="shared" si="24"/>
        <v>0.44514904846466813</v>
      </c>
      <c r="R209" s="24"/>
      <c r="S209" s="30" t="str">
        <f t="shared" si="31"/>
        <v>SENSIBILIDADE ALTA</v>
      </c>
    </row>
    <row r="210" spans="1:19">
      <c r="A210" s="146">
        <v>206</v>
      </c>
      <c r="B210" s="17">
        <v>3118700</v>
      </c>
      <c r="C210" s="17" t="s">
        <v>305</v>
      </c>
      <c r="D210" s="122">
        <v>34.297643922624168</v>
      </c>
      <c r="E210" s="111">
        <f t="shared" si="25"/>
        <v>0.71730425164038403</v>
      </c>
      <c r="F210" s="147">
        <v>47.568189286887943</v>
      </c>
      <c r="G210" s="111">
        <f t="shared" si="26"/>
        <v>0.53109060473174541</v>
      </c>
      <c r="H210" s="149">
        <v>79.585503712734123</v>
      </c>
      <c r="I210" s="111">
        <f t="shared" si="27"/>
        <v>0.40321352694727797</v>
      </c>
      <c r="J210" s="150">
        <v>30.47</v>
      </c>
      <c r="K210" s="111">
        <f t="shared" si="28"/>
        <v>0.33391780821917805</v>
      </c>
      <c r="L210" s="112">
        <v>13.81</v>
      </c>
      <c r="M210" s="111">
        <f t="shared" si="29"/>
        <v>0.81841491075244077</v>
      </c>
      <c r="N210" s="148">
        <v>0.31009999999999999</v>
      </c>
      <c r="O210" s="111">
        <f t="shared" si="30"/>
        <v>0.1654208536430862</v>
      </c>
      <c r="P210" s="24"/>
      <c r="Q210" s="24">
        <f t="shared" si="24"/>
        <v>0.49489365932235208</v>
      </c>
      <c r="R210" s="24"/>
      <c r="S210" s="30" t="str">
        <f t="shared" si="31"/>
        <v>SENSIBILIDADE ALTA</v>
      </c>
    </row>
    <row r="211" spans="1:19">
      <c r="A211" s="146">
        <v>207</v>
      </c>
      <c r="B211" s="17">
        <v>3118809</v>
      </c>
      <c r="C211" s="17" t="s">
        <v>306</v>
      </c>
      <c r="D211" s="122">
        <v>13.408390529415382</v>
      </c>
      <c r="E211" s="111">
        <f t="shared" si="25"/>
        <v>0.28042438005661213</v>
      </c>
      <c r="F211" s="147">
        <v>49.386285849167948</v>
      </c>
      <c r="G211" s="111">
        <f t="shared" si="26"/>
        <v>0.6180552665461212</v>
      </c>
      <c r="H211" s="149">
        <v>29.885329235134179</v>
      </c>
      <c r="I211" s="111">
        <f t="shared" si="27"/>
        <v>0.77589938621697252</v>
      </c>
      <c r="J211" s="150">
        <v>11.4</v>
      </c>
      <c r="K211" s="111">
        <f t="shared" si="28"/>
        <v>0.12493150684931507</v>
      </c>
      <c r="L211" s="112">
        <v>56.85</v>
      </c>
      <c r="M211" s="111">
        <f t="shared" si="29"/>
        <v>0.25249005621116982</v>
      </c>
      <c r="N211" s="148">
        <v>1.1315</v>
      </c>
      <c r="O211" s="111">
        <f t="shared" si="30"/>
        <v>0.60359140889117069</v>
      </c>
      <c r="P211" s="24"/>
      <c r="Q211" s="24">
        <f t="shared" si="24"/>
        <v>0.44256533412856019</v>
      </c>
      <c r="R211" s="24"/>
      <c r="S211" s="30" t="str">
        <f t="shared" si="31"/>
        <v>SENSIBILIDADE ALTA</v>
      </c>
    </row>
    <row r="212" spans="1:19">
      <c r="A212" s="146">
        <v>208</v>
      </c>
      <c r="B212" s="17">
        <v>3118908</v>
      </c>
      <c r="C212" s="17" t="s">
        <v>307</v>
      </c>
      <c r="D212" s="122">
        <v>25.642100635365246</v>
      </c>
      <c r="E212" s="111">
        <f t="shared" si="25"/>
        <v>0.53628137980070301</v>
      </c>
      <c r="F212" s="147">
        <v>49.652018293895409</v>
      </c>
      <c r="G212" s="111">
        <f t="shared" si="26"/>
        <v>0.63076599526553001</v>
      </c>
      <c r="H212" s="149">
        <v>46.945806280641314</v>
      </c>
      <c r="I212" s="111">
        <f t="shared" si="27"/>
        <v>0.64796827502698284</v>
      </c>
      <c r="J212" s="150">
        <v>9.16</v>
      </c>
      <c r="K212" s="111">
        <f t="shared" si="28"/>
        <v>0.10038356164383562</v>
      </c>
      <c r="L212" s="112">
        <v>19.79</v>
      </c>
      <c r="M212" s="111">
        <f t="shared" si="29"/>
        <v>0.73978501692909504</v>
      </c>
      <c r="N212" s="148">
        <v>0.39479999999999998</v>
      </c>
      <c r="O212" s="111">
        <f t="shared" si="30"/>
        <v>0.21060352472844385</v>
      </c>
      <c r="P212" s="24"/>
      <c r="Q212" s="24">
        <f t="shared" si="24"/>
        <v>0.47763129223243167</v>
      </c>
      <c r="R212" s="24"/>
      <c r="S212" s="30" t="str">
        <f t="shared" si="31"/>
        <v>SENSIBILIDADE ALTA</v>
      </c>
    </row>
    <row r="213" spans="1:19">
      <c r="A213" s="146">
        <v>209</v>
      </c>
      <c r="B213" s="17">
        <v>3119005</v>
      </c>
      <c r="C213" s="17" t="s">
        <v>308</v>
      </c>
      <c r="D213" s="122">
        <v>38.091486750018014</v>
      </c>
      <c r="E213" s="111">
        <f t="shared" si="25"/>
        <v>0.79664904850994023</v>
      </c>
      <c r="F213" s="147">
        <v>51.406771578445401</v>
      </c>
      <c r="G213" s="111">
        <f t="shared" si="26"/>
        <v>0.71470077030695212</v>
      </c>
      <c r="H213" s="149">
        <v>82.1875</v>
      </c>
      <c r="I213" s="111">
        <f t="shared" si="27"/>
        <v>0.38370198131732658</v>
      </c>
      <c r="J213" s="150">
        <v>17.82</v>
      </c>
      <c r="K213" s="111">
        <f t="shared" si="28"/>
        <v>0.19528767123287671</v>
      </c>
      <c r="L213" s="112">
        <v>14.64</v>
      </c>
      <c r="M213" s="111">
        <f t="shared" si="29"/>
        <v>0.80750139706124058</v>
      </c>
      <c r="N213" s="148">
        <v>0.30649999999999999</v>
      </c>
      <c r="O213" s="111">
        <f t="shared" si="30"/>
        <v>0.16350045676106392</v>
      </c>
      <c r="P213" s="24"/>
      <c r="Q213" s="24">
        <f t="shared" si="24"/>
        <v>0.5102235541982334</v>
      </c>
      <c r="R213" s="24"/>
      <c r="S213" s="30" t="str">
        <f t="shared" si="31"/>
        <v>SENSIBILIDADE ALTA</v>
      </c>
    </row>
    <row r="214" spans="1:19">
      <c r="A214" s="146">
        <v>210</v>
      </c>
      <c r="B214" s="17">
        <v>3119104</v>
      </c>
      <c r="C214" s="17" t="s">
        <v>309</v>
      </c>
      <c r="D214" s="122">
        <v>9.8955057970173623</v>
      </c>
      <c r="E214" s="111">
        <f t="shared" si="25"/>
        <v>0.20695556803685933</v>
      </c>
      <c r="F214" s="147">
        <v>49.559049079754601</v>
      </c>
      <c r="G214" s="111">
        <f t="shared" si="26"/>
        <v>0.62631901679659518</v>
      </c>
      <c r="H214" s="149">
        <v>74.634540200577931</v>
      </c>
      <c r="I214" s="111">
        <f t="shared" si="27"/>
        <v>0.44033923344902182</v>
      </c>
      <c r="J214" s="150">
        <v>9.32</v>
      </c>
      <c r="K214" s="111">
        <f t="shared" si="28"/>
        <v>0.10213698630136987</v>
      </c>
      <c r="L214" s="112">
        <v>24.25</v>
      </c>
      <c r="M214" s="111">
        <f t="shared" si="29"/>
        <v>0.68114131685348933</v>
      </c>
      <c r="N214" s="148">
        <v>0.39479999999999998</v>
      </c>
      <c r="O214" s="111">
        <f t="shared" si="30"/>
        <v>0.21060352472844385</v>
      </c>
      <c r="P214" s="24"/>
      <c r="Q214" s="24">
        <f t="shared" si="24"/>
        <v>0.37791594102762988</v>
      </c>
      <c r="R214" s="24"/>
      <c r="S214" s="30" t="str">
        <f t="shared" si="31"/>
        <v>SENSIBILIDADE MODERADA</v>
      </c>
    </row>
    <row r="215" spans="1:19">
      <c r="A215" s="146">
        <v>211</v>
      </c>
      <c r="B215" s="17">
        <v>3119203</v>
      </c>
      <c r="C215" s="17" t="s">
        <v>310</v>
      </c>
      <c r="D215" s="122">
        <v>16.890469423808728</v>
      </c>
      <c r="E215" s="111">
        <f t="shared" si="25"/>
        <v>0.35324891579237444</v>
      </c>
      <c r="F215" s="147">
        <v>41.168831168831169</v>
      </c>
      <c r="G215" s="111">
        <f t="shared" si="26"/>
        <v>0.22499134349779884</v>
      </c>
      <c r="H215" s="149">
        <v>52.646085997794934</v>
      </c>
      <c r="I215" s="111">
        <f t="shared" si="27"/>
        <v>0.60522368374949165</v>
      </c>
      <c r="J215" s="150">
        <v>18.89</v>
      </c>
      <c r="K215" s="111">
        <f t="shared" si="28"/>
        <v>0.20701369863013699</v>
      </c>
      <c r="L215" s="112">
        <v>42.73</v>
      </c>
      <c r="M215" s="111">
        <f t="shared" si="29"/>
        <v>0.43815127707833401</v>
      </c>
      <c r="N215" s="148">
        <v>0.33839999999999998</v>
      </c>
      <c r="O215" s="111">
        <f t="shared" si="30"/>
        <v>0.18051730691009471</v>
      </c>
      <c r="P215" s="24"/>
      <c r="Q215" s="24">
        <f t="shared" si="24"/>
        <v>0.33485770427637179</v>
      </c>
      <c r="R215" s="24"/>
      <c r="S215" s="30" t="str">
        <f t="shared" si="31"/>
        <v>SENSIBILIDADE MODERADA</v>
      </c>
    </row>
    <row r="216" spans="1:19">
      <c r="A216" s="146">
        <v>212</v>
      </c>
      <c r="B216" s="17">
        <v>3119302</v>
      </c>
      <c r="C216" s="17" t="s">
        <v>311</v>
      </c>
      <c r="D216" s="122">
        <v>43.358693296681764</v>
      </c>
      <c r="E216" s="111">
        <f t="shared" si="25"/>
        <v>0.90680791711075737</v>
      </c>
      <c r="F216" s="147">
        <v>44.136343160318333</v>
      </c>
      <c r="G216" s="111">
        <f t="shared" si="26"/>
        <v>0.36693577160130503</v>
      </c>
      <c r="H216" s="149">
        <v>77.940056759188764</v>
      </c>
      <c r="I216" s="111">
        <f t="shared" si="27"/>
        <v>0.41555221223783245</v>
      </c>
      <c r="J216" s="150">
        <v>8.7200000000000006</v>
      </c>
      <c r="K216" s="111">
        <f t="shared" si="28"/>
        <v>9.5561643835616439E-2</v>
      </c>
      <c r="L216" s="112">
        <v>26.9</v>
      </c>
      <c r="M216" s="111">
        <f t="shared" si="29"/>
        <v>0.64629696591170571</v>
      </c>
      <c r="N216" s="148">
        <v>1.9242999999999999</v>
      </c>
      <c r="O216" s="111">
        <f t="shared" si="30"/>
        <v>1</v>
      </c>
      <c r="P216" s="24"/>
      <c r="Q216" s="24">
        <f t="shared" si="24"/>
        <v>0.57185908511620276</v>
      </c>
      <c r="R216" s="24"/>
      <c r="S216" s="30" t="str">
        <f t="shared" si="31"/>
        <v>SENSIBILIDADE ALTA</v>
      </c>
    </row>
    <row r="217" spans="1:19">
      <c r="A217" s="146">
        <v>213</v>
      </c>
      <c r="B217" s="17">
        <v>3119401</v>
      </c>
      <c r="C217" s="17" t="s">
        <v>312</v>
      </c>
      <c r="D217" s="122">
        <v>0.32133087686448297</v>
      </c>
      <c r="E217" s="111">
        <f t="shared" si="25"/>
        <v>6.720345125694892E-3</v>
      </c>
      <c r="F217" s="147">
        <v>45.261248692012558</v>
      </c>
      <c r="G217" s="111">
        <f t="shared" si="26"/>
        <v>0.42074316069521966</v>
      </c>
      <c r="H217" s="149">
        <v>89.983386801099911</v>
      </c>
      <c r="I217" s="111">
        <f t="shared" si="27"/>
        <v>0.3252430965794737</v>
      </c>
      <c r="J217" s="150">
        <v>473.38</v>
      </c>
      <c r="K217" s="111">
        <f t="shared" si="28"/>
        <v>1</v>
      </c>
      <c r="L217" s="112">
        <v>52.81</v>
      </c>
      <c r="M217" s="111">
        <f t="shared" si="29"/>
        <v>0.30561125538279466</v>
      </c>
      <c r="N217" s="148">
        <v>0.39979999999999999</v>
      </c>
      <c r="O217" s="111">
        <f t="shared" si="30"/>
        <v>0.21327074262014145</v>
      </c>
      <c r="P217" s="24"/>
      <c r="Q217" s="24">
        <f t="shared" si="24"/>
        <v>0.37859810006722072</v>
      </c>
      <c r="R217" s="24"/>
      <c r="S217" s="30" t="str">
        <f t="shared" si="31"/>
        <v>SENSIBILIDADE MODERADA</v>
      </c>
    </row>
    <row r="218" spans="1:19">
      <c r="A218" s="146">
        <v>214</v>
      </c>
      <c r="B218" s="17">
        <v>3119500</v>
      </c>
      <c r="C218" s="17" t="s">
        <v>313</v>
      </c>
      <c r="D218" s="122">
        <v>6.5138990637663206</v>
      </c>
      <c r="E218" s="111">
        <f t="shared" si="25"/>
        <v>0.13623231682435644</v>
      </c>
      <c r="F218" s="147">
        <v>49.252915451895042</v>
      </c>
      <c r="G218" s="111">
        <f t="shared" si="26"/>
        <v>0.61167578608533535</v>
      </c>
      <c r="H218" s="149">
        <v>49.634146341463413</v>
      </c>
      <c r="I218" s="111">
        <f t="shared" si="27"/>
        <v>0.62780926480000288</v>
      </c>
      <c r="J218" s="150">
        <v>10.06</v>
      </c>
      <c r="K218" s="111">
        <f t="shared" si="28"/>
        <v>0.11024657534246576</v>
      </c>
      <c r="L218" s="112">
        <v>57.88</v>
      </c>
      <c r="M218" s="111">
        <f t="shared" si="29"/>
        <v>0.23894678018474069</v>
      </c>
      <c r="N218" s="148">
        <v>1.0458000000000001</v>
      </c>
      <c r="O218" s="111">
        <f t="shared" si="30"/>
        <v>0.55787529422747362</v>
      </c>
      <c r="P218" s="24"/>
      <c r="Q218" s="24">
        <f t="shared" si="24"/>
        <v>0.38046433624406245</v>
      </c>
      <c r="R218" s="24"/>
      <c r="S218" s="30" t="str">
        <f t="shared" si="31"/>
        <v>SENSIBILIDADE MODERADA</v>
      </c>
    </row>
    <row r="219" spans="1:19">
      <c r="A219" s="146">
        <v>215</v>
      </c>
      <c r="B219" s="17">
        <v>3119609</v>
      </c>
      <c r="C219" s="17" t="s">
        <v>314</v>
      </c>
      <c r="D219" s="122">
        <v>22.257438173347129</v>
      </c>
      <c r="E219" s="111">
        <f t="shared" si="25"/>
        <v>0.46549422078038016</v>
      </c>
      <c r="F219" s="147">
        <v>48.015021459227469</v>
      </c>
      <c r="G219" s="111">
        <f t="shared" si="26"/>
        <v>0.55246384175418317</v>
      </c>
      <c r="H219" s="149">
        <v>66.473569876900797</v>
      </c>
      <c r="I219" s="111">
        <f t="shared" si="27"/>
        <v>0.50153576383393816</v>
      </c>
      <c r="J219" s="150">
        <v>21</v>
      </c>
      <c r="K219" s="111">
        <f t="shared" si="28"/>
        <v>0.23013698630136986</v>
      </c>
      <c r="L219" s="112">
        <v>17.77</v>
      </c>
      <c r="M219" s="111">
        <f t="shared" si="29"/>
        <v>0.7663456165149074</v>
      </c>
      <c r="N219" s="148">
        <v>8.3650000000000002E-2</v>
      </c>
      <c r="O219" s="111">
        <f t="shared" si="30"/>
        <v>4.4622555328101138E-2</v>
      </c>
      <c r="P219" s="24"/>
      <c r="Q219" s="24">
        <f t="shared" si="24"/>
        <v>0.42676649741881328</v>
      </c>
      <c r="R219" s="24"/>
      <c r="S219" s="30" t="str">
        <f t="shared" si="31"/>
        <v>SENSIBILIDADE ALTA</v>
      </c>
    </row>
    <row r="220" spans="1:19">
      <c r="A220" s="146">
        <v>216</v>
      </c>
      <c r="B220" s="17">
        <v>3119708</v>
      </c>
      <c r="C220" s="17" t="s">
        <v>315</v>
      </c>
      <c r="D220" s="122">
        <v>31.228632089538856</v>
      </c>
      <c r="E220" s="111">
        <f t="shared" si="25"/>
        <v>0.6531186404895668</v>
      </c>
      <c r="F220" s="147">
        <v>48.025477707006367</v>
      </c>
      <c r="G220" s="111">
        <f t="shared" si="26"/>
        <v>0.55296399343523517</v>
      </c>
      <c r="H220" s="149">
        <v>56.85599541021228</v>
      </c>
      <c r="I220" s="111">
        <f t="shared" si="27"/>
        <v>0.57365490711428135</v>
      </c>
      <c r="J220" s="150">
        <v>24.73</v>
      </c>
      <c r="K220" s="111">
        <f t="shared" si="28"/>
        <v>0.27101369863013697</v>
      </c>
      <c r="L220" s="112">
        <v>30.38</v>
      </c>
      <c r="M220" s="111">
        <f t="shared" si="29"/>
        <v>0.6005391012787219</v>
      </c>
      <c r="N220" s="148">
        <v>0.1245</v>
      </c>
      <c r="O220" s="111">
        <f t="shared" si="30"/>
        <v>6.6413725503270668E-2</v>
      </c>
      <c r="P220" s="24"/>
      <c r="Q220" s="24">
        <f t="shared" si="24"/>
        <v>0.45295067774186876</v>
      </c>
      <c r="R220" s="24"/>
      <c r="S220" s="30" t="str">
        <f t="shared" si="31"/>
        <v>SENSIBILIDADE ALTA</v>
      </c>
    </row>
    <row r="221" spans="1:19">
      <c r="A221" s="146">
        <v>217</v>
      </c>
      <c r="B221" s="17">
        <v>3119807</v>
      </c>
      <c r="C221" s="17" t="s">
        <v>316</v>
      </c>
      <c r="D221" s="122">
        <v>22.609540148462099</v>
      </c>
      <c r="E221" s="111">
        <f t="shared" si="25"/>
        <v>0.47285811563947694</v>
      </c>
      <c r="F221" s="147">
        <v>51.86915887850467</v>
      </c>
      <c r="G221" s="111">
        <f t="shared" si="26"/>
        <v>0.73681805275012946</v>
      </c>
      <c r="H221" s="149">
        <v>63.614864864864863</v>
      </c>
      <c r="I221" s="111">
        <f t="shared" si="27"/>
        <v>0.52297228684432262</v>
      </c>
      <c r="J221" s="150">
        <v>4.5</v>
      </c>
      <c r="K221" s="111">
        <f t="shared" si="28"/>
        <v>4.9315068493150684E-2</v>
      </c>
      <c r="L221" s="112">
        <v>26.94</v>
      </c>
      <c r="M221" s="111">
        <f t="shared" si="29"/>
        <v>0.64577101344465992</v>
      </c>
      <c r="N221" s="148">
        <v>0.82925000000000004</v>
      </c>
      <c r="O221" s="111">
        <f t="shared" si="30"/>
        <v>0.44235808733804982</v>
      </c>
      <c r="P221" s="24"/>
      <c r="Q221" s="24">
        <f t="shared" si="24"/>
        <v>0.47834877075163157</v>
      </c>
      <c r="R221" s="24"/>
      <c r="S221" s="30" t="str">
        <f t="shared" si="31"/>
        <v>SENSIBILIDADE ALTA</v>
      </c>
    </row>
    <row r="222" spans="1:19">
      <c r="A222" s="146">
        <v>218</v>
      </c>
      <c r="B222" s="17">
        <v>3119906</v>
      </c>
      <c r="C222" s="17" t="s">
        <v>317</v>
      </c>
      <c r="D222" s="122">
        <v>10.641740203678566</v>
      </c>
      <c r="E222" s="111">
        <f t="shared" si="25"/>
        <v>0.22256238679753024</v>
      </c>
      <c r="F222" s="147">
        <v>52.029914529914528</v>
      </c>
      <c r="G222" s="111">
        <f t="shared" si="26"/>
        <v>0.74450744678433645</v>
      </c>
      <c r="H222" s="149">
        <v>53.300561797752813</v>
      </c>
      <c r="I222" s="111">
        <f t="shared" si="27"/>
        <v>0.60031597711782869</v>
      </c>
      <c r="J222" s="150">
        <v>34.549999999999997</v>
      </c>
      <c r="K222" s="111">
        <f t="shared" si="28"/>
        <v>0.37863013698630132</v>
      </c>
      <c r="L222" s="112">
        <v>21.38</v>
      </c>
      <c r="M222" s="111">
        <f t="shared" si="29"/>
        <v>0.71887840636402478</v>
      </c>
      <c r="N222" s="148">
        <v>0.30649999999999999</v>
      </c>
      <c r="O222" s="111">
        <f t="shared" si="30"/>
        <v>0.16350045676106392</v>
      </c>
      <c r="P222" s="24"/>
      <c r="Q222" s="24">
        <f t="shared" si="24"/>
        <v>0.47139913513518095</v>
      </c>
      <c r="R222" s="24"/>
      <c r="S222" s="30" t="str">
        <f t="shared" si="31"/>
        <v>SENSIBILIDADE ALTA</v>
      </c>
    </row>
    <row r="223" spans="1:19">
      <c r="A223" s="146">
        <v>219</v>
      </c>
      <c r="B223" s="17">
        <v>3119955</v>
      </c>
      <c r="C223" s="17" t="s">
        <v>318</v>
      </c>
      <c r="D223" s="122">
        <v>6.6587426413713553</v>
      </c>
      <c r="E223" s="111">
        <f t="shared" si="25"/>
        <v>0.13926158945524875</v>
      </c>
      <c r="F223" s="147">
        <v>41.924238903090867</v>
      </c>
      <c r="G223" s="111">
        <f t="shared" si="26"/>
        <v>0.26112461579191421</v>
      </c>
      <c r="H223" s="149">
        <v>72.150660361976193</v>
      </c>
      <c r="I223" s="111">
        <f t="shared" si="27"/>
        <v>0.45896506125952941</v>
      </c>
      <c r="J223" s="150">
        <v>60.66</v>
      </c>
      <c r="K223" s="111">
        <f t="shared" si="28"/>
        <v>0.66476712328767118</v>
      </c>
      <c r="L223" s="112">
        <v>14.45</v>
      </c>
      <c r="M223" s="111">
        <f t="shared" si="29"/>
        <v>0.80999967127970807</v>
      </c>
      <c r="N223" s="148">
        <v>0.45484999999999998</v>
      </c>
      <c r="O223" s="111">
        <f t="shared" si="30"/>
        <v>0.24263681160773223</v>
      </c>
      <c r="P223" s="24"/>
      <c r="Q223" s="24">
        <f t="shared" si="24"/>
        <v>0.42945914544696734</v>
      </c>
      <c r="R223" s="24"/>
      <c r="S223" s="30" t="str">
        <f t="shared" si="31"/>
        <v>SENSIBILIDADE ALTA</v>
      </c>
    </row>
    <row r="224" spans="1:19">
      <c r="A224" s="146">
        <v>220</v>
      </c>
      <c r="B224" s="17">
        <v>3120003</v>
      </c>
      <c r="C224" s="17" t="s">
        <v>319</v>
      </c>
      <c r="D224" s="122">
        <v>14.234882813340546</v>
      </c>
      <c r="E224" s="111">
        <f t="shared" si="25"/>
        <v>0.29770971984686012</v>
      </c>
      <c r="F224" s="147">
        <v>51.635021097046412</v>
      </c>
      <c r="G224" s="111">
        <f t="shared" si="26"/>
        <v>0.72561858545838631</v>
      </c>
      <c r="H224" s="149">
        <v>59.026086956521738</v>
      </c>
      <c r="I224" s="111">
        <f t="shared" si="27"/>
        <v>0.55738207827351438</v>
      </c>
      <c r="J224" s="150">
        <v>14</v>
      </c>
      <c r="K224" s="111">
        <f t="shared" si="28"/>
        <v>0.15342465753424658</v>
      </c>
      <c r="L224" s="112">
        <v>28.54</v>
      </c>
      <c r="M224" s="111">
        <f t="shared" si="29"/>
        <v>0.62473291476282822</v>
      </c>
      <c r="N224" s="148">
        <v>0.13819999999999999</v>
      </c>
      <c r="O224" s="111">
        <f t="shared" si="30"/>
        <v>7.3721902526522137E-2</v>
      </c>
      <c r="P224" s="24"/>
      <c r="Q224" s="24">
        <f t="shared" si="24"/>
        <v>0.40543164306705964</v>
      </c>
      <c r="R224" s="24"/>
      <c r="S224" s="30" t="str">
        <f t="shared" si="31"/>
        <v>SENSIBILIDADE ALTA</v>
      </c>
    </row>
    <row r="225" spans="1:19">
      <c r="A225" s="146">
        <v>221</v>
      </c>
      <c r="B225" s="17">
        <v>3120102</v>
      </c>
      <c r="C225" s="17" t="s">
        <v>320</v>
      </c>
      <c r="D225" s="122">
        <v>11.26214881630661</v>
      </c>
      <c r="E225" s="111">
        <f t="shared" si="25"/>
        <v>0.23553767269752912</v>
      </c>
      <c r="F225" s="147">
        <v>49.090260435247949</v>
      </c>
      <c r="G225" s="111">
        <f t="shared" si="26"/>
        <v>0.60389554008047674</v>
      </c>
      <c r="H225" s="149">
        <v>86.902237926972916</v>
      </c>
      <c r="I225" s="111">
        <f t="shared" si="27"/>
        <v>0.34834765562301218</v>
      </c>
      <c r="J225" s="150">
        <v>8.74</v>
      </c>
      <c r="K225" s="111">
        <f t="shared" si="28"/>
        <v>9.578082191780822E-2</v>
      </c>
      <c r="L225" s="112">
        <v>85.56</v>
      </c>
      <c r="M225" s="111">
        <f t="shared" si="29"/>
        <v>0</v>
      </c>
      <c r="N225" s="148">
        <v>0.63660000000000005</v>
      </c>
      <c r="O225" s="111">
        <f t="shared" si="30"/>
        <v>0.33959018197094065</v>
      </c>
      <c r="P225" s="24"/>
      <c r="Q225" s="24">
        <f t="shared" si="24"/>
        <v>0.2705253120482945</v>
      </c>
      <c r="R225" s="24"/>
      <c r="S225" s="30" t="str">
        <f t="shared" si="31"/>
        <v>SENSIBILIDADE MODERADA</v>
      </c>
    </row>
    <row r="226" spans="1:19">
      <c r="A226" s="146">
        <v>222</v>
      </c>
      <c r="B226" s="17">
        <v>3120151</v>
      </c>
      <c r="C226" s="17" t="s">
        <v>321</v>
      </c>
      <c r="D226" s="122">
        <v>26.32807639531314</v>
      </c>
      <c r="E226" s="111">
        <f t="shared" si="25"/>
        <v>0.55062794337932508</v>
      </c>
      <c r="F226" s="147">
        <v>54.614932392710173</v>
      </c>
      <c r="G226" s="111">
        <f t="shared" si="26"/>
        <v>0.86815610708443847</v>
      </c>
      <c r="H226" s="149">
        <v>47.179487179487175</v>
      </c>
      <c r="I226" s="111">
        <f t="shared" si="27"/>
        <v>0.64621597601602998</v>
      </c>
      <c r="J226" s="150">
        <v>5.45</v>
      </c>
      <c r="K226" s="111">
        <f t="shared" si="28"/>
        <v>5.9726027397260274E-2</v>
      </c>
      <c r="L226" s="112">
        <v>27.14</v>
      </c>
      <c r="M226" s="111">
        <f t="shared" si="29"/>
        <v>0.64314125110943099</v>
      </c>
      <c r="N226" s="148">
        <v>0.31</v>
      </c>
      <c r="O226" s="111">
        <f t="shared" si="30"/>
        <v>0.16536750928525226</v>
      </c>
      <c r="P226" s="24"/>
      <c r="Q226" s="24">
        <f t="shared" si="24"/>
        <v>0.48887246904528953</v>
      </c>
      <c r="R226" s="24"/>
      <c r="S226" s="30" t="str">
        <f t="shared" si="31"/>
        <v>SENSIBILIDADE ALTA</v>
      </c>
    </row>
    <row r="227" spans="1:19">
      <c r="A227" s="146">
        <v>223</v>
      </c>
      <c r="B227" s="17">
        <v>3120201</v>
      </c>
      <c r="C227" s="17" t="s">
        <v>322</v>
      </c>
      <c r="D227" s="122">
        <v>31.897005622612291</v>
      </c>
      <c r="E227" s="111">
        <f t="shared" si="25"/>
        <v>0.66709706938803792</v>
      </c>
      <c r="F227" s="147">
        <v>45.102969348659002</v>
      </c>
      <c r="G227" s="111">
        <f t="shared" si="26"/>
        <v>0.4131722154261292</v>
      </c>
      <c r="H227" s="149">
        <v>85.234073952611297</v>
      </c>
      <c r="I227" s="111">
        <f t="shared" si="27"/>
        <v>0.3608566886540312</v>
      </c>
      <c r="J227" s="150">
        <v>19.41</v>
      </c>
      <c r="K227" s="111">
        <f t="shared" si="28"/>
        <v>0.21271232876712329</v>
      </c>
      <c r="L227" s="112">
        <v>12.68</v>
      </c>
      <c r="M227" s="111">
        <f t="shared" si="29"/>
        <v>0.83327306794648437</v>
      </c>
      <c r="N227" s="148">
        <v>0.31009999999999999</v>
      </c>
      <c r="O227" s="111">
        <f t="shared" si="30"/>
        <v>0.1654208536430862</v>
      </c>
      <c r="P227" s="24"/>
      <c r="Q227" s="24">
        <f t="shared" si="24"/>
        <v>0.44208870397081529</v>
      </c>
      <c r="R227" s="24"/>
      <c r="S227" s="30" t="str">
        <f t="shared" si="31"/>
        <v>SENSIBILIDADE ALTA</v>
      </c>
    </row>
    <row r="228" spans="1:19">
      <c r="A228" s="146">
        <v>224</v>
      </c>
      <c r="B228" s="17">
        <v>3120300</v>
      </c>
      <c r="C228" s="17" t="s">
        <v>323</v>
      </c>
      <c r="D228" s="122">
        <v>8.3857627496457603</v>
      </c>
      <c r="E228" s="111">
        <f t="shared" si="25"/>
        <v>0.17538065550912726</v>
      </c>
      <c r="F228" s="147">
        <v>46.338672768878716</v>
      </c>
      <c r="G228" s="111">
        <f t="shared" si="26"/>
        <v>0.47227937852835206</v>
      </c>
      <c r="H228" s="149">
        <v>36.574887717242724</v>
      </c>
      <c r="I228" s="111">
        <f t="shared" si="27"/>
        <v>0.72573650696665626</v>
      </c>
      <c r="J228" s="150">
        <v>6.09</v>
      </c>
      <c r="K228" s="111">
        <f t="shared" si="28"/>
        <v>6.6739726027397264E-2</v>
      </c>
      <c r="L228" s="112">
        <v>79.84</v>
      </c>
      <c r="M228" s="111">
        <f t="shared" si="29"/>
        <v>0</v>
      </c>
      <c r="N228" s="148">
        <v>0.63660000000000005</v>
      </c>
      <c r="O228" s="111">
        <f t="shared" si="30"/>
        <v>0.33959018197094065</v>
      </c>
      <c r="P228" s="24"/>
      <c r="Q228" s="24">
        <f t="shared" si="24"/>
        <v>0.29662107483374556</v>
      </c>
      <c r="R228" s="24"/>
      <c r="S228" s="30" t="str">
        <f t="shared" si="31"/>
        <v>SENSIBILIDADE MODERADA</v>
      </c>
    </row>
    <row r="229" spans="1:19">
      <c r="A229" s="146">
        <v>225</v>
      </c>
      <c r="B229" s="17">
        <v>3120409</v>
      </c>
      <c r="C229" s="17" t="s">
        <v>324</v>
      </c>
      <c r="D229" s="122">
        <v>19.169453571513397</v>
      </c>
      <c r="E229" s="111">
        <f t="shared" si="25"/>
        <v>0.40091181130372655</v>
      </c>
      <c r="F229" s="147">
        <v>45.616224648985963</v>
      </c>
      <c r="G229" s="111">
        <f t="shared" si="26"/>
        <v>0.43772265710420755</v>
      </c>
      <c r="H229" s="149">
        <v>71.823441182772669</v>
      </c>
      <c r="I229" s="111">
        <f t="shared" si="27"/>
        <v>0.4614187741941983</v>
      </c>
      <c r="J229" s="150">
        <v>35.119999999999997</v>
      </c>
      <c r="K229" s="111">
        <f t="shared" si="28"/>
        <v>0.38487671232876708</v>
      </c>
      <c r="L229" s="112">
        <v>16.23</v>
      </c>
      <c r="M229" s="111">
        <f t="shared" si="29"/>
        <v>0.78659478649617043</v>
      </c>
      <c r="N229" s="148">
        <v>0.82359999999999989</v>
      </c>
      <c r="O229" s="111">
        <f t="shared" si="30"/>
        <v>0.43934413112043141</v>
      </c>
      <c r="P229" s="24"/>
      <c r="Q229" s="24">
        <f t="shared" si="24"/>
        <v>0.48514481209125021</v>
      </c>
      <c r="R229" s="24"/>
      <c r="S229" s="30" t="str">
        <f t="shared" si="31"/>
        <v>SENSIBILIDADE ALTA</v>
      </c>
    </row>
    <row r="230" spans="1:19">
      <c r="A230" s="146">
        <v>226</v>
      </c>
      <c r="B230" s="17">
        <v>3120508</v>
      </c>
      <c r="C230" s="17" t="s">
        <v>325</v>
      </c>
      <c r="D230" s="122">
        <v>21.210227631987046</v>
      </c>
      <c r="E230" s="111">
        <f t="shared" si="25"/>
        <v>0.44359275794594</v>
      </c>
      <c r="F230" s="147">
        <v>44.536169021967261</v>
      </c>
      <c r="G230" s="111">
        <f t="shared" si="26"/>
        <v>0.3860605648407443</v>
      </c>
      <c r="H230" s="149">
        <v>57.509157509157504</v>
      </c>
      <c r="I230" s="111">
        <f t="shared" si="27"/>
        <v>0.56875705151022282</v>
      </c>
      <c r="J230" s="150">
        <v>33.32</v>
      </c>
      <c r="K230" s="111">
        <f t="shared" si="28"/>
        <v>0.36515068493150687</v>
      </c>
      <c r="L230" s="112">
        <v>29.36</v>
      </c>
      <c r="M230" s="111">
        <f t="shared" si="29"/>
        <v>0.61395088918838958</v>
      </c>
      <c r="N230" s="148">
        <v>0.14230000000000001</v>
      </c>
      <c r="O230" s="111">
        <f t="shared" si="30"/>
        <v>7.5909021197714185E-2</v>
      </c>
      <c r="P230" s="24"/>
      <c r="Q230" s="24">
        <f t="shared" si="24"/>
        <v>0.4089034949357529</v>
      </c>
      <c r="R230" s="24"/>
      <c r="S230" s="30" t="str">
        <f t="shared" si="31"/>
        <v>SENSIBILIDADE ALTA</v>
      </c>
    </row>
    <row r="231" spans="1:19">
      <c r="A231" s="146">
        <v>227</v>
      </c>
      <c r="B231" s="17">
        <v>3120607</v>
      </c>
      <c r="C231" s="17" t="s">
        <v>326</v>
      </c>
      <c r="D231" s="122">
        <v>14.254758166994016</v>
      </c>
      <c r="E231" s="111">
        <f t="shared" si="25"/>
        <v>0.29812539492094547</v>
      </c>
      <c r="F231" s="147">
        <v>45.179738562091501</v>
      </c>
      <c r="G231" s="111">
        <f t="shared" si="26"/>
        <v>0.41684430238917836</v>
      </c>
      <c r="H231" s="149">
        <v>75.984541774015455</v>
      </c>
      <c r="I231" s="111">
        <f t="shared" si="27"/>
        <v>0.43021599944229283</v>
      </c>
      <c r="J231" s="150">
        <v>32.51</v>
      </c>
      <c r="K231" s="111">
        <f t="shared" si="28"/>
        <v>0.35627397260273969</v>
      </c>
      <c r="L231" s="112">
        <v>10.99</v>
      </c>
      <c r="M231" s="111">
        <f t="shared" si="29"/>
        <v>0.85549455967916899</v>
      </c>
      <c r="N231" s="148">
        <v>1.5089999999999999</v>
      </c>
      <c r="O231" s="111">
        <f t="shared" si="30"/>
        <v>0.80496635971434083</v>
      </c>
      <c r="P231" s="24"/>
      <c r="Q231" s="24">
        <f t="shared" si="24"/>
        <v>0.52698676479144446</v>
      </c>
      <c r="R231" s="24"/>
      <c r="S231" s="30" t="str">
        <f t="shared" si="31"/>
        <v>SENSIBILIDADE ALTA</v>
      </c>
    </row>
    <row r="232" spans="1:19">
      <c r="A232" s="146">
        <v>228</v>
      </c>
      <c r="B232" s="17">
        <v>3120706</v>
      </c>
      <c r="C232" s="17" t="s">
        <v>327</v>
      </c>
      <c r="D232" s="122">
        <v>46.558473651636845</v>
      </c>
      <c r="E232" s="111">
        <f t="shared" si="25"/>
        <v>0.9737284338116331</v>
      </c>
      <c r="F232" s="147">
        <v>46.830692243536284</v>
      </c>
      <c r="G232" s="111">
        <f t="shared" si="26"/>
        <v>0.49581405105752896</v>
      </c>
      <c r="H232" s="149">
        <v>85.032661175802332</v>
      </c>
      <c r="I232" s="111">
        <f t="shared" si="27"/>
        <v>0.36236701924304704</v>
      </c>
      <c r="J232" s="150">
        <v>18.78</v>
      </c>
      <c r="K232" s="111">
        <f t="shared" si="28"/>
        <v>0.2058082191780822</v>
      </c>
      <c r="L232" s="112">
        <v>10.44</v>
      </c>
      <c r="M232" s="111">
        <f t="shared" si="29"/>
        <v>0.86272640610104867</v>
      </c>
      <c r="N232" s="148">
        <v>1.9242999999999999</v>
      </c>
      <c r="O232" s="111">
        <f t="shared" si="30"/>
        <v>1</v>
      </c>
      <c r="P232" s="24"/>
      <c r="Q232" s="24">
        <f t="shared" si="24"/>
        <v>0.65007402156522331</v>
      </c>
      <c r="R232" s="24"/>
      <c r="S232" s="30" t="str">
        <f t="shared" si="31"/>
        <v>SENSIBILIDADE MUITO ALTA</v>
      </c>
    </row>
    <row r="233" spans="1:19">
      <c r="A233" s="146">
        <v>229</v>
      </c>
      <c r="B233" s="17">
        <v>3120805</v>
      </c>
      <c r="C233" s="17" t="s">
        <v>328</v>
      </c>
      <c r="D233" s="122">
        <v>13.96010423965404</v>
      </c>
      <c r="E233" s="111">
        <f t="shared" si="25"/>
        <v>0.2919629741050922</v>
      </c>
      <c r="F233" s="147">
        <v>45.12021286705312</v>
      </c>
      <c r="G233" s="111">
        <f t="shared" si="26"/>
        <v>0.4139970213119914</v>
      </c>
      <c r="H233" s="149">
        <v>88.653821117042057</v>
      </c>
      <c r="I233" s="111">
        <f t="shared" si="27"/>
        <v>0.33521308832752938</v>
      </c>
      <c r="J233" s="150">
        <v>29.41</v>
      </c>
      <c r="K233" s="111">
        <f t="shared" si="28"/>
        <v>0.32230136986301372</v>
      </c>
      <c r="L233" s="112">
        <v>22.64</v>
      </c>
      <c r="M233" s="111">
        <f t="shared" si="29"/>
        <v>0.70231090365208249</v>
      </c>
      <c r="N233" s="148">
        <v>0.1106</v>
      </c>
      <c r="O233" s="111">
        <f t="shared" si="30"/>
        <v>5.8998859764351291E-2</v>
      </c>
      <c r="P233" s="24"/>
      <c r="Q233" s="24">
        <f t="shared" si="24"/>
        <v>0.35413070283734344</v>
      </c>
      <c r="R233" s="24"/>
      <c r="S233" s="30" t="str">
        <f t="shared" si="31"/>
        <v>SENSIBILIDADE MODERADA</v>
      </c>
    </row>
    <row r="234" spans="1:19">
      <c r="A234" s="146">
        <v>230</v>
      </c>
      <c r="B234" s="17">
        <v>3120839</v>
      </c>
      <c r="C234" s="17" t="s">
        <v>329</v>
      </c>
      <c r="D234" s="122">
        <v>14.096310660999317</v>
      </c>
      <c r="E234" s="111">
        <f t="shared" si="25"/>
        <v>0.29481160841222143</v>
      </c>
      <c r="F234" s="147">
        <v>52.140672782874617</v>
      </c>
      <c r="G234" s="111">
        <f t="shared" si="26"/>
        <v>0.7498053249122979</v>
      </c>
      <c r="H234" s="149">
        <v>85.161938237509418</v>
      </c>
      <c r="I234" s="111">
        <f t="shared" si="27"/>
        <v>0.36139761152300209</v>
      </c>
      <c r="J234" s="150">
        <v>17.57</v>
      </c>
      <c r="K234" s="111">
        <f t="shared" si="28"/>
        <v>0.19254794520547946</v>
      </c>
      <c r="L234" s="112">
        <v>19.059999999999999</v>
      </c>
      <c r="M234" s="111">
        <f t="shared" si="29"/>
        <v>0.74938364945268066</v>
      </c>
      <c r="N234" s="148">
        <v>0.33839999999999998</v>
      </c>
      <c r="O234" s="111">
        <f t="shared" si="30"/>
        <v>0.18051730691009471</v>
      </c>
      <c r="P234" s="24"/>
      <c r="Q234" s="24">
        <f t="shared" si="24"/>
        <v>0.42141057440262947</v>
      </c>
      <c r="R234" s="24"/>
      <c r="S234" s="30" t="str">
        <f t="shared" si="31"/>
        <v>SENSIBILIDADE ALTA</v>
      </c>
    </row>
    <row r="235" spans="1:19">
      <c r="A235" s="146">
        <v>231</v>
      </c>
      <c r="B235" s="17">
        <v>3120870</v>
      </c>
      <c r="C235" s="17" t="s">
        <v>330</v>
      </c>
      <c r="D235" s="122">
        <v>11.640374133546214</v>
      </c>
      <c r="E235" s="111">
        <f t="shared" si="25"/>
        <v>0.2434479136676104</v>
      </c>
      <c r="F235" s="147">
        <v>49.454765751211632</v>
      </c>
      <c r="G235" s="111">
        <f t="shared" si="26"/>
        <v>0.62133085247805986</v>
      </c>
      <c r="H235" s="149">
        <v>51.647312989467999</v>
      </c>
      <c r="I235" s="111">
        <f t="shared" si="27"/>
        <v>0.61271316604479964</v>
      </c>
      <c r="J235" s="150">
        <v>12.97</v>
      </c>
      <c r="K235" s="111">
        <f t="shared" si="28"/>
        <v>0.14213698630136987</v>
      </c>
      <c r="L235" s="112">
        <v>57.19</v>
      </c>
      <c r="M235" s="111">
        <f t="shared" si="29"/>
        <v>0.24801946024128063</v>
      </c>
      <c r="N235" s="148">
        <v>1.01</v>
      </c>
      <c r="O235" s="111">
        <f t="shared" si="30"/>
        <v>0.5387780141229187</v>
      </c>
      <c r="P235" s="24"/>
      <c r="Q235" s="24">
        <f t="shared" si="24"/>
        <v>0.40107106547600652</v>
      </c>
      <c r="R235" s="24"/>
      <c r="S235" s="30" t="str">
        <f t="shared" si="31"/>
        <v>SENSIBILIDADE ALTA</v>
      </c>
    </row>
    <row r="236" spans="1:19">
      <c r="A236" s="146">
        <v>232</v>
      </c>
      <c r="B236" s="17">
        <v>3120904</v>
      </c>
      <c r="C236" s="17" t="s">
        <v>331</v>
      </c>
      <c r="D236" s="122">
        <v>11.032985113289149</v>
      </c>
      <c r="E236" s="111">
        <f t="shared" si="25"/>
        <v>0.23074492078527176</v>
      </c>
      <c r="F236" s="147">
        <v>43.002580759989321</v>
      </c>
      <c r="G236" s="111">
        <f t="shared" si="26"/>
        <v>0.31270473362012086</v>
      </c>
      <c r="H236" s="149">
        <v>82.221533502758319</v>
      </c>
      <c r="I236" s="111">
        <f t="shared" si="27"/>
        <v>0.38344677486477863</v>
      </c>
      <c r="J236" s="150">
        <v>24.47</v>
      </c>
      <c r="K236" s="111">
        <f t="shared" si="28"/>
        <v>0.26816438356164385</v>
      </c>
      <c r="L236" s="112">
        <v>17.11</v>
      </c>
      <c r="M236" s="111">
        <f t="shared" si="29"/>
        <v>0.775023832221163</v>
      </c>
      <c r="N236" s="148">
        <v>0.95189999999999997</v>
      </c>
      <c r="O236" s="111">
        <f t="shared" si="30"/>
        <v>0.50778494222139237</v>
      </c>
      <c r="P236" s="24"/>
      <c r="Q236" s="24">
        <f t="shared" si="24"/>
        <v>0.41297826454572845</v>
      </c>
      <c r="R236" s="24"/>
      <c r="S236" s="30" t="str">
        <f t="shared" si="31"/>
        <v>SENSIBILIDADE ALTA</v>
      </c>
    </row>
    <row r="237" spans="1:19">
      <c r="A237" s="146">
        <v>233</v>
      </c>
      <c r="B237" s="17">
        <v>3121001</v>
      </c>
      <c r="C237" s="17" t="s">
        <v>332</v>
      </c>
      <c r="D237" s="122">
        <v>16.915401639825927</v>
      </c>
      <c r="E237" s="111">
        <f t="shared" si="25"/>
        <v>0.35377035057641676</v>
      </c>
      <c r="F237" s="147">
        <v>50.096127437517168</v>
      </c>
      <c r="G237" s="111">
        <f t="shared" si="26"/>
        <v>0.65200898218108982</v>
      </c>
      <c r="H237" s="149">
        <v>71.857273559011887</v>
      </c>
      <c r="I237" s="111">
        <f t="shared" si="27"/>
        <v>0.46116507592568357</v>
      </c>
      <c r="J237" s="150">
        <v>17.62</v>
      </c>
      <c r="K237" s="111">
        <f t="shared" si="28"/>
        <v>0.19309589041095893</v>
      </c>
      <c r="L237" s="112">
        <v>75.290000000000006</v>
      </c>
      <c r="M237" s="111">
        <f t="shared" si="29"/>
        <v>1.0025968903060289E-2</v>
      </c>
      <c r="N237" s="148">
        <v>0.51570000000000005</v>
      </c>
      <c r="O237" s="111">
        <f t="shared" si="30"/>
        <v>0.27509685334969225</v>
      </c>
      <c r="P237" s="24"/>
      <c r="Q237" s="24">
        <f t="shared" si="24"/>
        <v>0.32419385355781699</v>
      </c>
      <c r="R237" s="24"/>
      <c r="S237" s="30" t="str">
        <f t="shared" si="31"/>
        <v>SENSIBILIDADE MODERADA</v>
      </c>
    </row>
    <row r="238" spans="1:19">
      <c r="A238" s="146">
        <v>234</v>
      </c>
      <c r="B238" s="17">
        <v>3121100</v>
      </c>
      <c r="C238" s="17" t="s">
        <v>333</v>
      </c>
      <c r="D238" s="122">
        <v>22.627488132167532</v>
      </c>
      <c r="E238" s="111">
        <f t="shared" si="25"/>
        <v>0.47323348151152705</v>
      </c>
      <c r="F238" s="147">
        <v>45.960337862651485</v>
      </c>
      <c r="G238" s="111">
        <f t="shared" si="26"/>
        <v>0.45418255800999419</v>
      </c>
      <c r="H238" s="149">
        <v>22.019617706237423</v>
      </c>
      <c r="I238" s="111">
        <f t="shared" si="27"/>
        <v>0.83488186446230828</v>
      </c>
      <c r="J238" s="150">
        <v>19.47</v>
      </c>
      <c r="K238" s="111">
        <f t="shared" si="28"/>
        <v>0.21336986301369862</v>
      </c>
      <c r="L238" s="112">
        <v>59.33</v>
      </c>
      <c r="M238" s="111">
        <f t="shared" si="29"/>
        <v>0.21988100325433091</v>
      </c>
      <c r="N238" s="148">
        <v>0.30649999999999999</v>
      </c>
      <c r="O238" s="111">
        <f t="shared" si="30"/>
        <v>0.16350045676106392</v>
      </c>
      <c r="P238" s="24"/>
      <c r="Q238" s="24">
        <f t="shared" si="24"/>
        <v>0.39317487116882049</v>
      </c>
      <c r="R238" s="24"/>
      <c r="S238" s="30" t="str">
        <f t="shared" si="31"/>
        <v>SENSIBILIDADE MODERADA</v>
      </c>
    </row>
    <row r="239" spans="1:19">
      <c r="A239" s="146">
        <v>235</v>
      </c>
      <c r="B239" s="17">
        <v>3121209</v>
      </c>
      <c r="C239" s="17" t="s">
        <v>334</v>
      </c>
      <c r="D239" s="122">
        <v>42.278370472832144</v>
      </c>
      <c r="E239" s="111">
        <f t="shared" si="25"/>
        <v>0.88421394078866056</v>
      </c>
      <c r="F239" s="147">
        <v>45.44498948843728</v>
      </c>
      <c r="G239" s="111">
        <f t="shared" si="26"/>
        <v>0.42953199873281073</v>
      </c>
      <c r="H239" s="149">
        <v>69.272012391278452</v>
      </c>
      <c r="I239" s="111">
        <f t="shared" si="27"/>
        <v>0.4805511301973352</v>
      </c>
      <c r="J239" s="150">
        <v>6.09</v>
      </c>
      <c r="K239" s="111">
        <f t="shared" si="28"/>
        <v>6.6739726027397264E-2</v>
      </c>
      <c r="L239" s="112">
        <v>35.85</v>
      </c>
      <c r="M239" s="111">
        <f t="shared" si="29"/>
        <v>0.52861510141021006</v>
      </c>
      <c r="N239" s="148">
        <v>0.33610000000000001</v>
      </c>
      <c r="O239" s="111">
        <f t="shared" si="30"/>
        <v>0.17929038667991384</v>
      </c>
      <c r="P239" s="24"/>
      <c r="Q239" s="24">
        <f t="shared" si="24"/>
        <v>0.42815704730605458</v>
      </c>
      <c r="R239" s="24"/>
      <c r="S239" s="30" t="str">
        <f t="shared" si="31"/>
        <v>SENSIBILIDADE ALTA</v>
      </c>
    </row>
    <row r="240" spans="1:19">
      <c r="A240" s="146">
        <v>236</v>
      </c>
      <c r="B240" s="17">
        <v>3121258</v>
      </c>
      <c r="C240" s="17" t="s">
        <v>335</v>
      </c>
      <c r="D240" s="122">
        <v>5.2127734713422322</v>
      </c>
      <c r="E240" s="111">
        <f t="shared" si="25"/>
        <v>0.10902044998389787</v>
      </c>
      <c r="F240" s="147">
        <v>44.051225557697606</v>
      </c>
      <c r="G240" s="111">
        <f t="shared" si="26"/>
        <v>0.36286435775017323</v>
      </c>
      <c r="H240" s="149">
        <v>90.813798360968164</v>
      </c>
      <c r="I240" s="111">
        <f t="shared" si="27"/>
        <v>0.31901610343528519</v>
      </c>
      <c r="J240" s="150">
        <v>102.1</v>
      </c>
      <c r="K240" s="111">
        <f t="shared" si="28"/>
        <v>1</v>
      </c>
      <c r="L240" s="112">
        <v>9.91</v>
      </c>
      <c r="M240" s="111">
        <f t="shared" si="29"/>
        <v>0.86969527628940535</v>
      </c>
      <c r="N240" s="148">
        <v>0.45169999999999999</v>
      </c>
      <c r="O240" s="111">
        <f t="shared" si="30"/>
        <v>0.24095646433596274</v>
      </c>
      <c r="P240" s="24"/>
      <c r="Q240" s="24">
        <f t="shared" si="24"/>
        <v>0.48359210863245411</v>
      </c>
      <c r="R240" s="24"/>
      <c r="S240" s="30" t="str">
        <f t="shared" si="31"/>
        <v>SENSIBILIDADE ALTA</v>
      </c>
    </row>
    <row r="241" spans="1:19">
      <c r="A241" s="146">
        <v>237</v>
      </c>
      <c r="B241" s="17">
        <v>3121308</v>
      </c>
      <c r="C241" s="17" t="s">
        <v>336</v>
      </c>
      <c r="D241" s="122">
        <v>8.7426279428831624</v>
      </c>
      <c r="E241" s="111">
        <f t="shared" si="25"/>
        <v>0.18284416877403697</v>
      </c>
      <c r="F241" s="147">
        <v>48.289433848016955</v>
      </c>
      <c r="G241" s="111">
        <f t="shared" si="26"/>
        <v>0.56558975656193433</v>
      </c>
      <c r="H241" s="149">
        <v>77.069805194805198</v>
      </c>
      <c r="I241" s="111">
        <f t="shared" si="27"/>
        <v>0.42207795295126316</v>
      </c>
      <c r="J241" s="150">
        <v>23.12</v>
      </c>
      <c r="K241" s="111">
        <f t="shared" si="28"/>
        <v>0.25336986301369863</v>
      </c>
      <c r="L241" s="112">
        <v>26.61</v>
      </c>
      <c r="M241" s="111">
        <f t="shared" si="29"/>
        <v>0.65011012129778767</v>
      </c>
      <c r="N241" s="148">
        <v>0.1026</v>
      </c>
      <c r="O241" s="111">
        <f t="shared" si="30"/>
        <v>5.4731311137635102E-2</v>
      </c>
      <c r="P241" s="24"/>
      <c r="Q241" s="24">
        <f t="shared" si="24"/>
        <v>0.35478719562272598</v>
      </c>
      <c r="R241" s="24"/>
      <c r="S241" s="30" t="str">
        <f t="shared" si="31"/>
        <v>SENSIBILIDADE MODERADA</v>
      </c>
    </row>
    <row r="242" spans="1:19">
      <c r="A242" s="146">
        <v>238</v>
      </c>
      <c r="B242" s="17">
        <v>3121407</v>
      </c>
      <c r="C242" s="17" t="s">
        <v>337</v>
      </c>
      <c r="D242" s="122">
        <v>9.8149331627416316</v>
      </c>
      <c r="E242" s="111">
        <f t="shared" si="25"/>
        <v>0.20527046414860878</v>
      </c>
      <c r="F242" s="147">
        <v>46.134615384615387</v>
      </c>
      <c r="G242" s="111">
        <f t="shared" si="26"/>
        <v>0.46251874106752749</v>
      </c>
      <c r="H242" s="149">
        <v>52.802822422579375</v>
      </c>
      <c r="I242" s="111">
        <f t="shared" si="27"/>
        <v>0.60404836696713349</v>
      </c>
      <c r="J242" s="150">
        <v>20.29</v>
      </c>
      <c r="K242" s="111">
        <f t="shared" si="28"/>
        <v>0.22235616438356162</v>
      </c>
      <c r="L242" s="112">
        <v>19.010000000000002</v>
      </c>
      <c r="M242" s="111">
        <f t="shared" si="29"/>
        <v>0.75004109003648789</v>
      </c>
      <c r="N242" s="148">
        <v>1.00315</v>
      </c>
      <c r="O242" s="111">
        <f t="shared" si="30"/>
        <v>0.53512392561129296</v>
      </c>
      <c r="P242" s="24"/>
      <c r="Q242" s="24">
        <f t="shared" si="24"/>
        <v>0.46322645870243534</v>
      </c>
      <c r="R242" s="24"/>
      <c r="S242" s="30" t="str">
        <f t="shared" si="31"/>
        <v>SENSIBILIDADE ALTA</v>
      </c>
    </row>
    <row r="243" spans="1:19">
      <c r="A243" s="146">
        <v>239</v>
      </c>
      <c r="B243" s="17">
        <v>3121506</v>
      </c>
      <c r="C243" s="17" t="s">
        <v>338</v>
      </c>
      <c r="D243" s="122">
        <v>21.685762623916343</v>
      </c>
      <c r="E243" s="111">
        <f t="shared" si="25"/>
        <v>0.45353814289087069</v>
      </c>
      <c r="F243" s="147">
        <v>45.999018163966618</v>
      </c>
      <c r="G243" s="111">
        <f t="shared" si="26"/>
        <v>0.4560327453941726</v>
      </c>
      <c r="H243" s="149">
        <v>49.699398797595187</v>
      </c>
      <c r="I243" s="111">
        <f t="shared" si="27"/>
        <v>0.62731995730886136</v>
      </c>
      <c r="J243" s="150">
        <v>21.04</v>
      </c>
      <c r="K243" s="111">
        <f t="shared" si="28"/>
        <v>0.23057534246575342</v>
      </c>
      <c r="L243" s="112">
        <v>22.17</v>
      </c>
      <c r="M243" s="111">
        <f t="shared" si="29"/>
        <v>0.70849084513987037</v>
      </c>
      <c r="N243" s="148">
        <v>0.12039999999999999</v>
      </c>
      <c r="O243" s="111">
        <f t="shared" si="30"/>
        <v>6.422660683207862E-2</v>
      </c>
      <c r="P243" s="24"/>
      <c r="Q243" s="24">
        <f t="shared" si="24"/>
        <v>0.42336394000526784</v>
      </c>
      <c r="R243" s="24"/>
      <c r="S243" s="30" t="str">
        <f t="shared" si="31"/>
        <v>SENSIBILIDADE ALTA</v>
      </c>
    </row>
    <row r="244" spans="1:19">
      <c r="A244" s="146">
        <v>240</v>
      </c>
      <c r="B244" s="17">
        <v>3121605</v>
      </c>
      <c r="C244" s="17" t="s">
        <v>339</v>
      </c>
      <c r="D244" s="122">
        <v>3.6360553356853029</v>
      </c>
      <c r="E244" s="111">
        <f t="shared" si="25"/>
        <v>7.6044813963629762E-2</v>
      </c>
      <c r="F244" s="147">
        <v>42.162971839424806</v>
      </c>
      <c r="G244" s="111">
        <f t="shared" si="26"/>
        <v>0.27254388223956533</v>
      </c>
      <c r="H244" s="149">
        <v>78.455829944237138</v>
      </c>
      <c r="I244" s="111">
        <f t="shared" si="27"/>
        <v>0.41168459256288226</v>
      </c>
      <c r="J244" s="150">
        <v>12.26</v>
      </c>
      <c r="K244" s="111">
        <f t="shared" si="28"/>
        <v>0.13435616438356165</v>
      </c>
      <c r="L244" s="112">
        <v>84.89</v>
      </c>
      <c r="M244" s="111">
        <f t="shared" si="29"/>
        <v>0</v>
      </c>
      <c r="N244" s="148">
        <v>0.51570000000000005</v>
      </c>
      <c r="O244" s="111">
        <f t="shared" si="30"/>
        <v>0.27509685334969225</v>
      </c>
      <c r="P244" s="24"/>
      <c r="Q244" s="24">
        <f t="shared" si="24"/>
        <v>0.19495438441655522</v>
      </c>
      <c r="R244" s="24"/>
      <c r="S244" s="30" t="str">
        <f t="shared" si="31"/>
        <v xml:space="preserve"> SENSIBILIDADE RELATIVAMENTE BAIXA</v>
      </c>
    </row>
    <row r="245" spans="1:19">
      <c r="A245" s="146">
        <v>241</v>
      </c>
      <c r="B245" s="17">
        <v>3121704</v>
      </c>
      <c r="C245" s="17" t="s">
        <v>340</v>
      </c>
      <c r="D245" s="122">
        <v>10.391778835281631</v>
      </c>
      <c r="E245" s="111">
        <f t="shared" si="25"/>
        <v>0.21733467049429175</v>
      </c>
      <c r="F245" s="147">
        <v>55.794556628621599</v>
      </c>
      <c r="G245" s="111">
        <f t="shared" si="26"/>
        <v>0.92458084539175356</v>
      </c>
      <c r="H245" s="149">
        <v>28.684136376444069</v>
      </c>
      <c r="I245" s="111">
        <f t="shared" si="27"/>
        <v>0.78490675082675487</v>
      </c>
      <c r="J245" s="150">
        <v>21.5</v>
      </c>
      <c r="K245" s="111">
        <f t="shared" si="28"/>
        <v>0.23561643835616439</v>
      </c>
      <c r="L245" s="112">
        <v>38.29</v>
      </c>
      <c r="M245" s="111">
        <f t="shared" si="29"/>
        <v>0.49653200092041683</v>
      </c>
      <c r="N245" s="148">
        <v>0.13819999999999999</v>
      </c>
      <c r="O245" s="111">
        <f t="shared" si="30"/>
        <v>7.3721902526522137E-2</v>
      </c>
      <c r="P245" s="24"/>
      <c r="Q245" s="24">
        <f t="shared" si="24"/>
        <v>0.45544876808598395</v>
      </c>
      <c r="R245" s="24"/>
      <c r="S245" s="30" t="str">
        <f t="shared" si="31"/>
        <v>SENSIBILIDADE ALTA</v>
      </c>
    </row>
    <row r="246" spans="1:19">
      <c r="A246" s="146">
        <v>242</v>
      </c>
      <c r="B246" s="17">
        <v>3121803</v>
      </c>
      <c r="C246" s="17" t="s">
        <v>341</v>
      </c>
      <c r="D246" s="122">
        <v>21.60134574282359</v>
      </c>
      <c r="E246" s="111">
        <f t="shared" si="25"/>
        <v>0.45177264005182266</v>
      </c>
      <c r="F246" s="147">
        <v>49.474835886214443</v>
      </c>
      <c r="G246" s="111">
        <f t="shared" si="26"/>
        <v>0.62229086337038542</v>
      </c>
      <c r="H246" s="149">
        <v>74.19307726011391</v>
      </c>
      <c r="I246" s="111">
        <f t="shared" si="27"/>
        <v>0.44364962414748332</v>
      </c>
      <c r="J246" s="150">
        <v>20.18</v>
      </c>
      <c r="K246" s="111">
        <f t="shared" si="28"/>
        <v>0.22115068493150686</v>
      </c>
      <c r="L246" s="112">
        <v>49.29</v>
      </c>
      <c r="M246" s="111">
        <f t="shared" si="29"/>
        <v>0.35189507248282437</v>
      </c>
      <c r="N246" s="148">
        <v>0.13819999999999999</v>
      </c>
      <c r="O246" s="111">
        <f t="shared" si="30"/>
        <v>7.3721902526522137E-2</v>
      </c>
      <c r="P246" s="24"/>
      <c r="Q246" s="24">
        <f t="shared" si="24"/>
        <v>0.36074679791842418</v>
      </c>
      <c r="R246" s="24"/>
      <c r="S246" s="30" t="str">
        <f t="shared" si="31"/>
        <v>SENSIBILIDADE MODERADA</v>
      </c>
    </row>
    <row r="247" spans="1:19">
      <c r="A247" s="146">
        <v>243</v>
      </c>
      <c r="B247" s="17">
        <v>3121902</v>
      </c>
      <c r="C247" s="17" t="s">
        <v>342</v>
      </c>
      <c r="D247" s="122">
        <v>11.438382925679473</v>
      </c>
      <c r="E247" s="111">
        <f t="shared" si="25"/>
        <v>0.23922344995448594</v>
      </c>
      <c r="F247" s="147">
        <v>46.85217391304348</v>
      </c>
      <c r="G247" s="111">
        <f t="shared" si="26"/>
        <v>0.496841579607255</v>
      </c>
      <c r="H247" s="149">
        <v>67.486985328916234</v>
      </c>
      <c r="I247" s="111">
        <f t="shared" si="27"/>
        <v>0.49393648249335087</v>
      </c>
      <c r="J247" s="150">
        <v>36.130000000000003</v>
      </c>
      <c r="K247" s="111">
        <f t="shared" si="28"/>
        <v>0.39594520547945206</v>
      </c>
      <c r="L247" s="112">
        <v>19.86</v>
      </c>
      <c r="M247" s="111">
        <f t="shared" si="29"/>
        <v>0.73886460011176491</v>
      </c>
      <c r="N247" s="148">
        <v>0.12039999999999999</v>
      </c>
      <c r="O247" s="111">
        <f t="shared" si="30"/>
        <v>6.422660683207862E-2</v>
      </c>
      <c r="P247" s="24"/>
      <c r="Q247" s="24">
        <f t="shared" si="24"/>
        <v>0.40483965407973121</v>
      </c>
      <c r="R247" s="24"/>
      <c r="S247" s="30" t="str">
        <f t="shared" si="31"/>
        <v>SENSIBILIDADE ALTA</v>
      </c>
    </row>
    <row r="248" spans="1:19">
      <c r="A248" s="146">
        <v>244</v>
      </c>
      <c r="B248" s="17">
        <v>3122009</v>
      </c>
      <c r="C248" s="17" t="s">
        <v>343</v>
      </c>
      <c r="D248" s="122">
        <v>15.769614419950367</v>
      </c>
      <c r="E248" s="111">
        <f t="shared" si="25"/>
        <v>0.32980724552622381</v>
      </c>
      <c r="F248" s="147">
        <v>46.52991208634122</v>
      </c>
      <c r="G248" s="111">
        <f t="shared" si="26"/>
        <v>0.48142689187488313</v>
      </c>
      <c r="H248" s="149">
        <v>56.737177629672566</v>
      </c>
      <c r="I248" s="111">
        <f t="shared" si="27"/>
        <v>0.57454588399922002</v>
      </c>
      <c r="J248" s="150">
        <v>61.3</v>
      </c>
      <c r="K248" s="111">
        <f t="shared" si="28"/>
        <v>0.67178082191780819</v>
      </c>
      <c r="L248" s="112">
        <v>21.55</v>
      </c>
      <c r="M248" s="111">
        <f t="shared" si="29"/>
        <v>0.71664310837908018</v>
      </c>
      <c r="N248" s="148">
        <v>0.1026</v>
      </c>
      <c r="O248" s="111">
        <f t="shared" si="30"/>
        <v>5.4731311137635102E-2</v>
      </c>
      <c r="P248" s="24"/>
      <c r="Q248" s="24">
        <f t="shared" si="24"/>
        <v>0.47148921047247505</v>
      </c>
      <c r="R248" s="24"/>
      <c r="S248" s="30" t="str">
        <f t="shared" si="31"/>
        <v>SENSIBILIDADE ALTA</v>
      </c>
    </row>
    <row r="249" spans="1:19">
      <c r="A249" s="146">
        <v>245</v>
      </c>
      <c r="B249" s="17">
        <v>3122108</v>
      </c>
      <c r="C249" s="17" t="s">
        <v>344</v>
      </c>
      <c r="D249" s="122">
        <v>11.030118763231576</v>
      </c>
      <c r="E249" s="111">
        <f t="shared" si="25"/>
        <v>0.23068497366215082</v>
      </c>
      <c r="F249" s="147">
        <v>54.330125832716504</v>
      </c>
      <c r="G249" s="111">
        <f t="shared" si="26"/>
        <v>0.85453300989244751</v>
      </c>
      <c r="H249" s="149">
        <v>79.272379128769742</v>
      </c>
      <c r="I249" s="111">
        <f t="shared" si="27"/>
        <v>0.40556154897858543</v>
      </c>
      <c r="J249" s="150">
        <v>12.21</v>
      </c>
      <c r="K249" s="111">
        <f t="shared" si="28"/>
        <v>0.13380821917808219</v>
      </c>
      <c r="L249" s="112">
        <v>13.14</v>
      </c>
      <c r="M249" s="111">
        <f t="shared" si="29"/>
        <v>0.82722461457545771</v>
      </c>
      <c r="N249" s="148">
        <v>0.33839999999999998</v>
      </c>
      <c r="O249" s="111">
        <f t="shared" si="30"/>
        <v>0.18051730691009471</v>
      </c>
      <c r="P249" s="24"/>
      <c r="Q249" s="24">
        <f t="shared" si="24"/>
        <v>0.4387216121994697</v>
      </c>
      <c r="R249" s="24"/>
      <c r="S249" s="30" t="str">
        <f t="shared" si="31"/>
        <v>SENSIBILIDADE ALTA</v>
      </c>
    </row>
    <row r="250" spans="1:19">
      <c r="A250" s="146">
        <v>246</v>
      </c>
      <c r="B250" s="17">
        <v>3122207</v>
      </c>
      <c r="C250" s="17" t="s">
        <v>345</v>
      </c>
      <c r="D250" s="122">
        <v>14.100744192728213</v>
      </c>
      <c r="E250" s="111">
        <f t="shared" si="25"/>
        <v>0.29490433172482255</v>
      </c>
      <c r="F250" s="147">
        <v>50.891823025249018</v>
      </c>
      <c r="G250" s="111">
        <f t="shared" si="26"/>
        <v>0.69006933559131434</v>
      </c>
      <c r="H250" s="149">
        <v>68.953345610804178</v>
      </c>
      <c r="I250" s="111">
        <f t="shared" si="27"/>
        <v>0.48294071140404282</v>
      </c>
      <c r="J250" s="150">
        <v>48.95</v>
      </c>
      <c r="K250" s="111">
        <f t="shared" si="28"/>
        <v>0.53643835616438362</v>
      </c>
      <c r="L250" s="112">
        <v>40.729999999999997</v>
      </c>
      <c r="M250" s="111">
        <f t="shared" si="29"/>
        <v>0.46444890043062359</v>
      </c>
      <c r="N250" s="148">
        <v>0.33839999999999998</v>
      </c>
      <c r="O250" s="111">
        <f t="shared" si="30"/>
        <v>0.18051730691009471</v>
      </c>
      <c r="P250" s="24"/>
      <c r="Q250" s="24">
        <f t="shared" si="24"/>
        <v>0.44155315703754699</v>
      </c>
      <c r="R250" s="24"/>
      <c r="S250" s="30" t="str">
        <f t="shared" si="31"/>
        <v>SENSIBILIDADE ALTA</v>
      </c>
    </row>
    <row r="251" spans="1:19">
      <c r="A251" s="146">
        <v>247</v>
      </c>
      <c r="B251" s="17">
        <v>3122306</v>
      </c>
      <c r="C251" s="17" t="s">
        <v>346</v>
      </c>
      <c r="D251" s="122">
        <v>1.2740381713412925</v>
      </c>
      <c r="E251" s="111">
        <f t="shared" si="25"/>
        <v>2.6645357888633866E-2</v>
      </c>
      <c r="F251" s="147">
        <v>40.562641714694323</v>
      </c>
      <c r="G251" s="111">
        <f t="shared" si="26"/>
        <v>0.195995600384825</v>
      </c>
      <c r="H251" s="149">
        <v>87.635606752318353</v>
      </c>
      <c r="I251" s="111">
        <f t="shared" si="27"/>
        <v>0.3428483551938224</v>
      </c>
      <c r="J251" s="150">
        <v>326.35000000000002</v>
      </c>
      <c r="K251" s="111">
        <f t="shared" si="28"/>
        <v>1</v>
      </c>
      <c r="L251" s="112">
        <v>17.57</v>
      </c>
      <c r="M251" s="111">
        <f t="shared" si="29"/>
        <v>0.76897537885013634</v>
      </c>
      <c r="N251" s="148">
        <v>0.49730000000000002</v>
      </c>
      <c r="O251" s="111">
        <f t="shared" si="30"/>
        <v>0.26528149150824504</v>
      </c>
      <c r="P251" s="24"/>
      <c r="Q251" s="24">
        <f t="shared" si="24"/>
        <v>0.43329103063761049</v>
      </c>
      <c r="R251" s="24"/>
      <c r="S251" s="30" t="str">
        <f t="shared" si="31"/>
        <v>SENSIBILIDADE ALTA</v>
      </c>
    </row>
    <row r="252" spans="1:19">
      <c r="A252" s="146">
        <v>248</v>
      </c>
      <c r="B252" s="17">
        <v>3122355</v>
      </c>
      <c r="C252" s="17" t="s">
        <v>347</v>
      </c>
      <c r="D252" s="122">
        <v>1.6234169292187006</v>
      </c>
      <c r="E252" s="111">
        <f t="shared" si="25"/>
        <v>3.395229911829039E-2</v>
      </c>
      <c r="F252" s="147">
        <v>44.860027535566772</v>
      </c>
      <c r="G252" s="111">
        <f t="shared" si="26"/>
        <v>0.40155162658917432</v>
      </c>
      <c r="H252" s="149">
        <v>20.866951431735483</v>
      </c>
      <c r="I252" s="111">
        <f t="shared" si="27"/>
        <v>0.8435253435945107</v>
      </c>
      <c r="J252" s="150">
        <v>53.66</v>
      </c>
      <c r="K252" s="111">
        <f t="shared" si="28"/>
        <v>0.58805479452054787</v>
      </c>
      <c r="L252" s="112">
        <v>75.14</v>
      </c>
      <c r="M252" s="111">
        <f t="shared" si="29"/>
        <v>1.1998290654481991E-2</v>
      </c>
      <c r="N252" s="148">
        <v>1.01</v>
      </c>
      <c r="O252" s="111">
        <f t="shared" si="30"/>
        <v>0.5387780141229187</v>
      </c>
      <c r="P252" s="24"/>
      <c r="Q252" s="24">
        <f t="shared" si="24"/>
        <v>0.40297672809998736</v>
      </c>
      <c r="R252" s="24"/>
      <c r="S252" s="30" t="str">
        <f t="shared" si="31"/>
        <v>SENSIBILIDADE ALTA</v>
      </c>
    </row>
    <row r="253" spans="1:19">
      <c r="A253" s="146">
        <v>249</v>
      </c>
      <c r="B253" s="17">
        <v>3122405</v>
      </c>
      <c r="C253" s="17" t="s">
        <v>348</v>
      </c>
      <c r="D253" s="122">
        <v>31.464818065725996</v>
      </c>
      <c r="E253" s="111">
        <f t="shared" si="25"/>
        <v>0.65805825690400854</v>
      </c>
      <c r="F253" s="147">
        <v>48.296032553407933</v>
      </c>
      <c r="G253" s="111">
        <f t="shared" si="26"/>
        <v>0.56590539116278271</v>
      </c>
      <c r="H253" s="149">
        <v>82.208169543667751</v>
      </c>
      <c r="I253" s="111">
        <f t="shared" si="27"/>
        <v>0.38354698695918799</v>
      </c>
      <c r="J253" s="150">
        <v>26.97</v>
      </c>
      <c r="K253" s="111">
        <f t="shared" si="28"/>
        <v>0.29556164383561645</v>
      </c>
      <c r="L253" s="112">
        <v>12.48</v>
      </c>
      <c r="M253" s="111">
        <f t="shared" si="29"/>
        <v>0.8359028302817133</v>
      </c>
      <c r="N253" s="148">
        <v>0.31009999999999999</v>
      </c>
      <c r="O253" s="111">
        <f t="shared" si="30"/>
        <v>0.1654208536430862</v>
      </c>
      <c r="P253" s="24"/>
      <c r="Q253" s="24">
        <f t="shared" si="24"/>
        <v>0.48406599379773257</v>
      </c>
      <c r="R253" s="24"/>
      <c r="S253" s="30" t="str">
        <f t="shared" si="31"/>
        <v>SENSIBILIDADE ALTA</v>
      </c>
    </row>
    <row r="254" spans="1:19">
      <c r="A254" s="146">
        <v>250</v>
      </c>
      <c r="B254" s="17">
        <v>3122454</v>
      </c>
      <c r="C254" s="17" t="s">
        <v>349</v>
      </c>
      <c r="D254" s="122">
        <v>11.995271537952691</v>
      </c>
      <c r="E254" s="111">
        <f t="shared" si="25"/>
        <v>0.25087027240604776</v>
      </c>
      <c r="F254" s="147">
        <v>41.682865870591499</v>
      </c>
      <c r="G254" s="111">
        <f t="shared" si="26"/>
        <v>0.24957906613414799</v>
      </c>
      <c r="H254" s="149">
        <v>48.154313130324091</v>
      </c>
      <c r="I254" s="111">
        <f t="shared" si="27"/>
        <v>0.63890606511642545</v>
      </c>
      <c r="J254" s="150">
        <v>17.829999999999998</v>
      </c>
      <c r="K254" s="111">
        <f t="shared" si="28"/>
        <v>0.19539726027397258</v>
      </c>
      <c r="L254" s="112">
        <v>70.150000000000006</v>
      </c>
      <c r="M254" s="111">
        <f t="shared" si="29"/>
        <v>7.761086091844438E-2</v>
      </c>
      <c r="N254" s="148">
        <v>1.0458000000000001</v>
      </c>
      <c r="O254" s="111">
        <f t="shared" si="30"/>
        <v>0.55787529422747362</v>
      </c>
      <c r="P254" s="24"/>
      <c r="Q254" s="24">
        <f t="shared" si="24"/>
        <v>0.32837313651275196</v>
      </c>
      <c r="R254" s="24"/>
      <c r="S254" s="30" t="str">
        <f t="shared" si="31"/>
        <v>SENSIBILIDADE MODERADA</v>
      </c>
    </row>
    <row r="255" spans="1:19">
      <c r="A255" s="146">
        <v>251</v>
      </c>
      <c r="B255" s="17">
        <v>3122470</v>
      </c>
      <c r="C255" s="17" t="s">
        <v>350</v>
      </c>
      <c r="D255" s="122">
        <v>30.21871082539705</v>
      </c>
      <c r="E255" s="111">
        <f t="shared" si="25"/>
        <v>0.63199704921568078</v>
      </c>
      <c r="F255" s="147">
        <v>48.116987179487182</v>
      </c>
      <c r="G255" s="111">
        <f t="shared" si="26"/>
        <v>0.55734114836320336</v>
      </c>
      <c r="H255" s="149">
        <v>33.405463889640245</v>
      </c>
      <c r="I255" s="111">
        <f t="shared" si="27"/>
        <v>0.74950301191347979</v>
      </c>
      <c r="J255" s="150">
        <v>4.5199999999999996</v>
      </c>
      <c r="K255" s="111">
        <f t="shared" si="28"/>
        <v>4.9534246575342458E-2</v>
      </c>
      <c r="L255" s="112">
        <v>28.51</v>
      </c>
      <c r="M255" s="111">
        <f t="shared" si="29"/>
        <v>0.62512737911311267</v>
      </c>
      <c r="N255" s="148">
        <v>2.3588</v>
      </c>
      <c r="O255" s="111">
        <f t="shared" si="30"/>
        <v>1</v>
      </c>
      <c r="P255" s="24"/>
      <c r="Q255" s="24">
        <f t="shared" si="24"/>
        <v>0.60225047253013653</v>
      </c>
      <c r="R255" s="24"/>
      <c r="S255" s="30" t="str">
        <f t="shared" si="31"/>
        <v>SENSIBILIDADE MUITO ALTA</v>
      </c>
    </row>
    <row r="256" spans="1:19">
      <c r="A256" s="146">
        <v>252</v>
      </c>
      <c r="B256" s="17">
        <v>3122504</v>
      </c>
      <c r="C256" s="17" t="s">
        <v>351</v>
      </c>
      <c r="D256" s="122">
        <v>2.5488923311008604</v>
      </c>
      <c r="E256" s="111">
        <f t="shared" si="25"/>
        <v>5.3307781438192973E-2</v>
      </c>
      <c r="F256" s="147">
        <v>53.919089759797721</v>
      </c>
      <c r="G256" s="111">
        <f t="shared" si="26"/>
        <v>0.83487200078187318</v>
      </c>
      <c r="H256" s="149">
        <v>81.994290375203917</v>
      </c>
      <c r="I256" s="111">
        <f t="shared" si="27"/>
        <v>0.38515079906883676</v>
      </c>
      <c r="J256" s="150">
        <v>82.39</v>
      </c>
      <c r="K256" s="111">
        <f t="shared" si="28"/>
        <v>0.9029041095890411</v>
      </c>
      <c r="L256" s="112">
        <v>8.9499999999999993</v>
      </c>
      <c r="M256" s="111">
        <f t="shared" si="29"/>
        <v>0.88231813549850435</v>
      </c>
      <c r="N256" s="148">
        <v>0.28039999999999998</v>
      </c>
      <c r="O256" s="111">
        <f t="shared" si="30"/>
        <v>0.14957757936640237</v>
      </c>
      <c r="P256" s="24"/>
      <c r="Q256" s="24">
        <f t="shared" si="24"/>
        <v>0.53468840095714187</v>
      </c>
      <c r="R256" s="24"/>
      <c r="S256" s="30" t="str">
        <f t="shared" si="31"/>
        <v>SENSIBILIDADE ALTA</v>
      </c>
    </row>
    <row r="257" spans="1:19">
      <c r="A257" s="146">
        <v>253</v>
      </c>
      <c r="B257" s="17">
        <v>3122603</v>
      </c>
      <c r="C257" s="17" t="s">
        <v>352</v>
      </c>
      <c r="D257" s="122">
        <v>11.790509779062972</v>
      </c>
      <c r="E257" s="111">
        <f t="shared" si="25"/>
        <v>0.24658786512010378</v>
      </c>
      <c r="F257" s="147">
        <v>47.306650616912428</v>
      </c>
      <c r="G257" s="111">
        <f t="shared" si="26"/>
        <v>0.51858047603028679</v>
      </c>
      <c r="H257" s="149">
        <v>52.010614411104306</v>
      </c>
      <c r="I257" s="111">
        <f t="shared" si="27"/>
        <v>0.60998888380797456</v>
      </c>
      <c r="J257" s="150">
        <v>12.28</v>
      </c>
      <c r="K257" s="111">
        <f t="shared" si="28"/>
        <v>0.13457534246575342</v>
      </c>
      <c r="L257" s="112">
        <v>59.75</v>
      </c>
      <c r="M257" s="111">
        <f t="shared" si="29"/>
        <v>0.21435850235035003</v>
      </c>
      <c r="N257" s="148">
        <v>0.1414</v>
      </c>
      <c r="O257" s="111">
        <f t="shared" si="30"/>
        <v>7.5428921977208616E-2</v>
      </c>
      <c r="P257" s="24"/>
      <c r="Q257" s="24">
        <f t="shared" si="24"/>
        <v>0.29991999862527952</v>
      </c>
      <c r="R257" s="24"/>
      <c r="S257" s="30" t="str">
        <f t="shared" si="31"/>
        <v>SENSIBILIDADE MODERADA</v>
      </c>
    </row>
    <row r="258" spans="1:19">
      <c r="A258" s="146">
        <v>254</v>
      </c>
      <c r="B258" s="17">
        <v>3122702</v>
      </c>
      <c r="C258" s="17" t="s">
        <v>353</v>
      </c>
      <c r="D258" s="122">
        <v>6.9641513272530746</v>
      </c>
      <c r="E258" s="111">
        <f t="shared" si="25"/>
        <v>0.14564893633438383</v>
      </c>
      <c r="F258" s="147">
        <v>48.770022883295198</v>
      </c>
      <c r="G258" s="111">
        <f t="shared" si="26"/>
        <v>0.58857767909133885</v>
      </c>
      <c r="H258" s="149">
        <v>45.275439938791123</v>
      </c>
      <c r="I258" s="111">
        <f t="shared" si="27"/>
        <v>0.66049382291390601</v>
      </c>
      <c r="J258" s="150">
        <v>26.81</v>
      </c>
      <c r="K258" s="111">
        <f t="shared" si="28"/>
        <v>0.2938082191780822</v>
      </c>
      <c r="L258" s="112">
        <v>26.99</v>
      </c>
      <c r="M258" s="111">
        <f t="shared" si="29"/>
        <v>0.64511357286085269</v>
      </c>
      <c r="N258" s="148">
        <v>0.13819999999999999</v>
      </c>
      <c r="O258" s="111">
        <f t="shared" si="30"/>
        <v>7.3721902526522137E-2</v>
      </c>
      <c r="P258" s="24"/>
      <c r="Q258" s="24">
        <f t="shared" si="24"/>
        <v>0.40122735548418098</v>
      </c>
      <c r="R258" s="24"/>
      <c r="S258" s="30" t="str">
        <f t="shared" si="31"/>
        <v>SENSIBILIDADE ALTA</v>
      </c>
    </row>
    <row r="259" spans="1:19">
      <c r="A259" s="146">
        <v>255</v>
      </c>
      <c r="B259" s="17">
        <v>3122801</v>
      </c>
      <c r="C259" s="17" t="s">
        <v>354</v>
      </c>
      <c r="D259" s="122">
        <v>17.711139398496599</v>
      </c>
      <c r="E259" s="111">
        <f t="shared" si="25"/>
        <v>0.37041248724250853</v>
      </c>
      <c r="F259" s="147">
        <v>43.552875695732837</v>
      </c>
      <c r="G259" s="111">
        <f t="shared" si="26"/>
        <v>0.33902688502724071</v>
      </c>
      <c r="H259" s="149">
        <v>65.395799676898221</v>
      </c>
      <c r="I259" s="111">
        <f t="shared" si="27"/>
        <v>0.50961762103675867</v>
      </c>
      <c r="J259" s="150">
        <v>27.17</v>
      </c>
      <c r="K259" s="111">
        <f t="shared" si="28"/>
        <v>0.29775342465753424</v>
      </c>
      <c r="L259" s="112">
        <v>30.02</v>
      </c>
      <c r="M259" s="111">
        <f t="shared" si="29"/>
        <v>0.60527267348213409</v>
      </c>
      <c r="N259" s="148">
        <v>0.14230000000000001</v>
      </c>
      <c r="O259" s="111">
        <f t="shared" si="30"/>
        <v>7.5909021197714185E-2</v>
      </c>
      <c r="P259" s="24"/>
      <c r="Q259" s="24">
        <f t="shared" si="24"/>
        <v>0.36633201877398164</v>
      </c>
      <c r="R259" s="24"/>
      <c r="S259" s="30" t="str">
        <f t="shared" si="31"/>
        <v>SENSIBILIDADE MODERADA</v>
      </c>
    </row>
    <row r="260" spans="1:19">
      <c r="A260" s="146">
        <v>256</v>
      </c>
      <c r="B260" s="17">
        <v>3122900</v>
      </c>
      <c r="C260" s="17" t="s">
        <v>978</v>
      </c>
      <c r="D260" s="122">
        <v>24.027671404183643</v>
      </c>
      <c r="E260" s="111">
        <f t="shared" si="25"/>
        <v>0.50251705027090721</v>
      </c>
      <c r="F260" s="147">
        <v>41.11651609914292</v>
      </c>
      <c r="G260" s="111">
        <f t="shared" si="26"/>
        <v>0.22248896687071334</v>
      </c>
      <c r="H260" s="149">
        <v>78.99228623010012</v>
      </c>
      <c r="I260" s="111">
        <f t="shared" si="27"/>
        <v>0.40766187686904543</v>
      </c>
      <c r="J260" s="150">
        <v>86.76</v>
      </c>
      <c r="K260" s="111">
        <f t="shared" si="28"/>
        <v>0.95079452054794522</v>
      </c>
      <c r="L260" s="112">
        <v>29.55</v>
      </c>
      <c r="M260" s="111">
        <f t="shared" si="29"/>
        <v>0.61145261496992198</v>
      </c>
      <c r="N260" s="148">
        <v>0.1026</v>
      </c>
      <c r="O260" s="111">
        <f t="shared" si="30"/>
        <v>5.4731311137635102E-2</v>
      </c>
      <c r="P260" s="24"/>
      <c r="Q260" s="24">
        <f t="shared" si="24"/>
        <v>0.45827439011102805</v>
      </c>
      <c r="R260" s="24"/>
      <c r="S260" s="30" t="str">
        <f t="shared" si="31"/>
        <v>SENSIBILIDADE ALTA</v>
      </c>
    </row>
    <row r="261" spans="1:19">
      <c r="A261" s="146">
        <v>257</v>
      </c>
      <c r="B261" s="17">
        <v>3123007</v>
      </c>
      <c r="C261" s="17" t="s">
        <v>355</v>
      </c>
      <c r="D261" s="122">
        <v>1.8645638265199187</v>
      </c>
      <c r="E261" s="111">
        <f t="shared" si="25"/>
        <v>3.8995668718088142E-2</v>
      </c>
      <c r="F261" s="147">
        <v>40.657950231969636</v>
      </c>
      <c r="G261" s="111">
        <f t="shared" si="26"/>
        <v>0.20055447428890574</v>
      </c>
      <c r="H261" s="149">
        <v>88.038373138802839</v>
      </c>
      <c r="I261" s="111">
        <f t="shared" si="27"/>
        <v>0.33982813769137532</v>
      </c>
      <c r="J261" s="150">
        <v>80.16</v>
      </c>
      <c r="K261" s="111">
        <f t="shared" si="28"/>
        <v>0.87846575342465749</v>
      </c>
      <c r="L261" s="112">
        <v>27.3</v>
      </c>
      <c r="M261" s="111">
        <f t="shared" si="29"/>
        <v>0.64103744124124784</v>
      </c>
      <c r="N261" s="148">
        <v>0.1245</v>
      </c>
      <c r="O261" s="111">
        <f t="shared" si="30"/>
        <v>6.6413725503270668E-2</v>
      </c>
      <c r="P261" s="24"/>
      <c r="Q261" s="24">
        <f t="shared" ref="Q261:Q324" si="32">(E261+G261+I261+K261+M261+O261)/N$2</f>
        <v>0.36088253347792421</v>
      </c>
      <c r="R261" s="24"/>
      <c r="S261" s="30" t="str">
        <f t="shared" si="31"/>
        <v>SENSIBILIDADE MODERADA</v>
      </c>
    </row>
    <row r="262" spans="1:19">
      <c r="A262" s="146">
        <v>258</v>
      </c>
      <c r="B262" s="17">
        <v>3123106</v>
      </c>
      <c r="C262" s="17" t="s">
        <v>356</v>
      </c>
      <c r="D262" s="122">
        <v>4.8348525787886789</v>
      </c>
      <c r="E262" s="111">
        <f t="shared" ref="E262:E325" si="33">IF(((D262-$E$860)/($D$860-$E$860))&gt;1,1,IF(((D262-$E$860)/($D$860-$E$860))&lt;0,0,(D262-$E$860)/($D$860-$E$860)))</f>
        <v>0.10111657578122782</v>
      </c>
      <c r="F262" s="147">
        <v>49.405822935234703</v>
      </c>
      <c r="G262" s="111">
        <f t="shared" ref="G262:G325" si="34">IF(((F262-$G$860)/($F$860-$G$860))&gt;1,1,IF(((F262-$G$860)/($F$860-$G$860))&lt;0,0,(F262-$G$860)/($F$860-$G$860)))</f>
        <v>0.61898978021161266</v>
      </c>
      <c r="H262" s="149">
        <v>28.872539272221115</v>
      </c>
      <c r="I262" s="111">
        <f t="shared" ref="I262:I325" si="35">IF((1-(H262-$I$860)/($H$860-$I$860))&gt;1,1,IF((1-(H262-$I$860)/($H$860-$I$860))&lt;0,0,1-(H262-$I$860)/($H$860-$I$860)))</f>
        <v>0.78349397721298797</v>
      </c>
      <c r="J262" s="150">
        <v>13.16</v>
      </c>
      <c r="K262" s="111">
        <f t="shared" ref="K262:K325" si="36">IF(((J262-$K$860)/($J$860-$K$860))&gt;1,1,IF(((J262-$K$860)/($J$860-$K$860))&lt;0,0,(J262-$K$860)/($J$860-$K$860)))</f>
        <v>0.14421917808219178</v>
      </c>
      <c r="L262" s="112">
        <v>46.42</v>
      </c>
      <c r="M262" s="111">
        <f t="shared" ref="M262:M325" si="37">IF((1-(L262-$M$860)/($L$860-$M$860))&gt;1,1,IF((1-(L262-$M$860)/($L$860-$M$860))&lt;0,0,1-(L262-$M$860)/($L$860-$M$860)))</f>
        <v>0.38963216199335982</v>
      </c>
      <c r="N262" s="148">
        <v>0.1414</v>
      </c>
      <c r="O262" s="111">
        <f t="shared" ref="O262:O325" si="38">IF(((N262-$O$860)/($N$860-$O$860))&gt;1,1,IF(((N262-$O$860)/($N$860-$O$860))&lt;0,0,(N262-$O$860)/($N$860-$O$860)))</f>
        <v>7.5428921977208616E-2</v>
      </c>
      <c r="P262" s="24"/>
      <c r="Q262" s="24">
        <f t="shared" si="32"/>
        <v>0.3521467658764314</v>
      </c>
      <c r="R262" s="24"/>
      <c r="S262" s="30" t="str">
        <f t="shared" ref="S262:S325" si="39">IF(AND(Q262&gt;$V$5,Q262&lt;$W$5)," SENSIBILIDADE RELATIVAMENTE BAIXA",IF(AND(Q262&gt;$V$6,Q262&lt;$W$6),"SENSIBILIDADE MODERADA",IF(AND(Q262&gt;$V$7,Q262&lt;$W$7),"SENSIBILIDADE ALTA",IF(AND(Q262&gt;$V$8,Q262&lt;$W$8),"SENSIBILIDADE MUITO ALTA","SENSIBILIDADE EXTREMA"))))</f>
        <v>SENSIBILIDADE MODERADA</v>
      </c>
    </row>
    <row r="263" spans="1:19">
      <c r="A263" s="146">
        <v>259</v>
      </c>
      <c r="B263" s="17">
        <v>3123205</v>
      </c>
      <c r="C263" s="17" t="s">
        <v>357</v>
      </c>
      <c r="D263" s="122">
        <v>12.935064224631166</v>
      </c>
      <c r="E263" s="111">
        <f t="shared" si="33"/>
        <v>0.27052518780886159</v>
      </c>
      <c r="F263" s="147">
        <v>49.629806544064962</v>
      </c>
      <c r="G263" s="111">
        <f t="shared" si="34"/>
        <v>0.62970354492467029</v>
      </c>
      <c r="H263" s="149">
        <v>92.668250197941404</v>
      </c>
      <c r="I263" s="111">
        <f t="shared" si="35"/>
        <v>0.30511015675398878</v>
      </c>
      <c r="J263" s="150">
        <v>11.37</v>
      </c>
      <c r="K263" s="111">
        <f t="shared" si="36"/>
        <v>0.1246027397260274</v>
      </c>
      <c r="L263" s="112">
        <v>11.33</v>
      </c>
      <c r="M263" s="111">
        <f t="shared" si="37"/>
        <v>0.8510239637092798</v>
      </c>
      <c r="N263" s="148">
        <v>0.59960000000000002</v>
      </c>
      <c r="O263" s="111">
        <f t="shared" si="38"/>
        <v>0.31985276957237824</v>
      </c>
      <c r="P263" s="24"/>
      <c r="Q263" s="24">
        <f t="shared" si="32"/>
        <v>0.41680306041586768</v>
      </c>
      <c r="R263" s="24"/>
      <c r="S263" s="30" t="str">
        <f t="shared" si="39"/>
        <v>SENSIBILIDADE ALTA</v>
      </c>
    </row>
    <row r="264" spans="1:19">
      <c r="A264" s="146">
        <v>260</v>
      </c>
      <c r="B264" s="17">
        <v>3123304</v>
      </c>
      <c r="C264" s="17" t="s">
        <v>358</v>
      </c>
      <c r="D264" s="122">
        <v>24.14197038154218</v>
      </c>
      <c r="E264" s="111">
        <f t="shared" si="33"/>
        <v>0.50490751016962188</v>
      </c>
      <c r="F264" s="147">
        <v>44.44121915820029</v>
      </c>
      <c r="G264" s="111">
        <f t="shared" si="34"/>
        <v>0.38151884634067712</v>
      </c>
      <c r="H264" s="149">
        <v>41.548024864648085</v>
      </c>
      <c r="I264" s="111">
        <f t="shared" si="35"/>
        <v>0.68844452740062578</v>
      </c>
      <c r="J264" s="150">
        <v>21.57</v>
      </c>
      <c r="K264" s="111">
        <f t="shared" si="36"/>
        <v>0.23638356164383562</v>
      </c>
      <c r="L264" s="112">
        <v>20.98</v>
      </c>
      <c r="M264" s="111">
        <f t="shared" si="37"/>
        <v>0.72413793103448265</v>
      </c>
      <c r="N264" s="148">
        <v>0.13819999999999999</v>
      </c>
      <c r="O264" s="111">
        <f t="shared" si="38"/>
        <v>7.3721902526522137E-2</v>
      </c>
      <c r="P264" s="24"/>
      <c r="Q264" s="24">
        <f t="shared" si="32"/>
        <v>0.43485237985262759</v>
      </c>
      <c r="R264" s="24"/>
      <c r="S264" s="30" t="str">
        <f t="shared" si="39"/>
        <v>SENSIBILIDADE ALTA</v>
      </c>
    </row>
    <row r="265" spans="1:19">
      <c r="A265" s="146">
        <v>261</v>
      </c>
      <c r="B265" s="17">
        <v>3123403</v>
      </c>
      <c r="C265" s="17" t="s">
        <v>359</v>
      </c>
      <c r="D265" s="122">
        <v>15.536113453818562</v>
      </c>
      <c r="E265" s="111">
        <f t="shared" si="33"/>
        <v>0.32492378367250746</v>
      </c>
      <c r="F265" s="147">
        <v>46.686746987951807</v>
      </c>
      <c r="G265" s="111">
        <f t="shared" si="34"/>
        <v>0.4889287454409838</v>
      </c>
      <c r="H265" s="149">
        <v>83.230663928815886</v>
      </c>
      <c r="I265" s="111">
        <f t="shared" si="35"/>
        <v>0.37587962557599774</v>
      </c>
      <c r="J265" s="150">
        <v>9.5500000000000007</v>
      </c>
      <c r="K265" s="111">
        <f t="shared" si="36"/>
        <v>0.10465753424657535</v>
      </c>
      <c r="L265" s="112">
        <v>13.75</v>
      </c>
      <c r="M265" s="111">
        <f t="shared" si="37"/>
        <v>0.81920383945300945</v>
      </c>
      <c r="N265" s="148">
        <v>0.59960000000000002</v>
      </c>
      <c r="O265" s="111">
        <f t="shared" si="38"/>
        <v>0.31985276957237824</v>
      </c>
      <c r="P265" s="24"/>
      <c r="Q265" s="24">
        <f t="shared" si="32"/>
        <v>0.40557438299357534</v>
      </c>
      <c r="R265" s="24"/>
      <c r="S265" s="30" t="str">
        <f t="shared" si="39"/>
        <v>SENSIBILIDADE ALTA</v>
      </c>
    </row>
    <row r="266" spans="1:19">
      <c r="A266" s="146">
        <v>262</v>
      </c>
      <c r="B266" s="17">
        <v>3123502</v>
      </c>
      <c r="C266" s="17" t="s">
        <v>360</v>
      </c>
      <c r="D266" s="122">
        <v>30.30767474713884</v>
      </c>
      <c r="E266" s="111">
        <f t="shared" si="33"/>
        <v>0.63385764930389543</v>
      </c>
      <c r="F266" s="147">
        <v>52.543786488740615</v>
      </c>
      <c r="G266" s="111">
        <f t="shared" si="34"/>
        <v>0.76908738496933526</v>
      </c>
      <c r="H266" s="149">
        <v>72.170585019136141</v>
      </c>
      <c r="I266" s="111">
        <f t="shared" si="35"/>
        <v>0.45881565256927104</v>
      </c>
      <c r="J266" s="150">
        <v>5.85</v>
      </c>
      <c r="K266" s="111">
        <f t="shared" si="36"/>
        <v>6.4109589041095885E-2</v>
      </c>
      <c r="L266" s="112">
        <v>11.78</v>
      </c>
      <c r="M266" s="111">
        <f t="shared" si="37"/>
        <v>0.84510699845501458</v>
      </c>
      <c r="N266" s="148">
        <v>1.9242999999999999</v>
      </c>
      <c r="O266" s="111">
        <f t="shared" si="38"/>
        <v>1</v>
      </c>
      <c r="P266" s="24"/>
      <c r="Q266" s="24">
        <f t="shared" si="32"/>
        <v>0.62849621238976872</v>
      </c>
      <c r="R266" s="24"/>
      <c r="S266" s="30" t="str">
        <f t="shared" si="39"/>
        <v>SENSIBILIDADE MUITO ALTA</v>
      </c>
    </row>
    <row r="267" spans="1:19">
      <c r="A267" s="146">
        <v>263</v>
      </c>
      <c r="B267" s="17">
        <v>3123528</v>
      </c>
      <c r="C267" s="17" t="s">
        <v>361</v>
      </c>
      <c r="D267" s="122">
        <v>28.39425770388344</v>
      </c>
      <c r="E267" s="111">
        <f t="shared" si="33"/>
        <v>0.59384025967256537</v>
      </c>
      <c r="F267" s="147">
        <v>45.700429024435742</v>
      </c>
      <c r="G267" s="111">
        <f t="shared" si="34"/>
        <v>0.44175038873640288</v>
      </c>
      <c r="H267" s="149">
        <v>33.746961750031986</v>
      </c>
      <c r="I267" s="111">
        <f t="shared" si="35"/>
        <v>0.74694222767325114</v>
      </c>
      <c r="J267" s="150">
        <v>35.950000000000003</v>
      </c>
      <c r="K267" s="111">
        <f t="shared" si="36"/>
        <v>0.39397260273972606</v>
      </c>
      <c r="L267" s="112">
        <v>26.98</v>
      </c>
      <c r="M267" s="111">
        <f t="shared" si="37"/>
        <v>0.64524506097761414</v>
      </c>
      <c r="N267" s="148">
        <v>0.29799999999999999</v>
      </c>
      <c r="O267" s="111">
        <f t="shared" si="38"/>
        <v>0.15896618634517798</v>
      </c>
      <c r="P267" s="24"/>
      <c r="Q267" s="24">
        <f t="shared" si="32"/>
        <v>0.4967861210241229</v>
      </c>
      <c r="R267" s="24"/>
      <c r="S267" s="30" t="str">
        <f t="shared" si="39"/>
        <v>SENSIBILIDADE ALTA</v>
      </c>
    </row>
    <row r="268" spans="1:19">
      <c r="A268" s="146">
        <v>264</v>
      </c>
      <c r="B268" s="17">
        <v>3123601</v>
      </c>
      <c r="C268" s="17" t="s">
        <v>362</v>
      </c>
      <c r="D268" s="122">
        <v>15.0372729149822</v>
      </c>
      <c r="E268" s="111">
        <f t="shared" si="33"/>
        <v>0.31449098425907984</v>
      </c>
      <c r="F268" s="147">
        <v>46.07804932360964</v>
      </c>
      <c r="G268" s="111">
        <f t="shared" si="34"/>
        <v>0.45981302759355941</v>
      </c>
      <c r="H268" s="149">
        <v>87.610115431348717</v>
      </c>
      <c r="I268" s="111">
        <f t="shared" si="35"/>
        <v>0.34303950653200876</v>
      </c>
      <c r="J268" s="150">
        <v>52.72</v>
      </c>
      <c r="K268" s="111">
        <f t="shared" si="36"/>
        <v>0.57775342465753421</v>
      </c>
      <c r="L268" s="112">
        <v>8.9499999999999993</v>
      </c>
      <c r="M268" s="111">
        <f t="shared" si="37"/>
        <v>0.88231813549850435</v>
      </c>
      <c r="N268" s="148">
        <v>0.25296666666666667</v>
      </c>
      <c r="O268" s="111">
        <f t="shared" si="38"/>
        <v>0.13494344386728813</v>
      </c>
      <c r="P268" s="24"/>
      <c r="Q268" s="24">
        <f t="shared" si="32"/>
        <v>0.45205975373466245</v>
      </c>
      <c r="R268" s="24"/>
      <c r="S268" s="30" t="str">
        <f t="shared" si="39"/>
        <v>SENSIBILIDADE ALTA</v>
      </c>
    </row>
    <row r="269" spans="1:19">
      <c r="A269" s="146">
        <v>265</v>
      </c>
      <c r="B269" s="17">
        <v>3123700</v>
      </c>
      <c r="C269" s="17" t="s">
        <v>363</v>
      </c>
      <c r="D269" s="122">
        <v>7.7356903198095699</v>
      </c>
      <c r="E269" s="111">
        <f t="shared" si="33"/>
        <v>0.16178497765884484</v>
      </c>
      <c r="F269" s="147">
        <v>49.801762114537446</v>
      </c>
      <c r="G269" s="111">
        <f t="shared" si="34"/>
        <v>0.63792866252485114</v>
      </c>
      <c r="H269" s="149">
        <v>71.700190867713985</v>
      </c>
      <c r="I269" s="111">
        <f t="shared" si="35"/>
        <v>0.46234298925090012</v>
      </c>
      <c r="J269" s="150">
        <v>72.819999999999993</v>
      </c>
      <c r="K269" s="111">
        <f t="shared" si="36"/>
        <v>0.79802739726027394</v>
      </c>
      <c r="L269" s="112">
        <v>9.65</v>
      </c>
      <c r="M269" s="111">
        <f t="shared" si="37"/>
        <v>0.87311396732520297</v>
      </c>
      <c r="N269" s="148">
        <v>0.28039999999999998</v>
      </c>
      <c r="O269" s="111">
        <f t="shared" si="38"/>
        <v>0.14957757936640237</v>
      </c>
      <c r="P269" s="24"/>
      <c r="Q269" s="24">
        <f t="shared" si="32"/>
        <v>0.51379592889774595</v>
      </c>
      <c r="R269" s="24"/>
      <c r="S269" s="30" t="str">
        <f t="shared" si="39"/>
        <v>SENSIBILIDADE ALTA</v>
      </c>
    </row>
    <row r="270" spans="1:19">
      <c r="A270" s="146">
        <v>266</v>
      </c>
      <c r="B270" s="17">
        <v>3123809</v>
      </c>
      <c r="C270" s="17" t="s">
        <v>364</v>
      </c>
      <c r="D270" s="122">
        <v>14.092764838623037</v>
      </c>
      <c r="E270" s="111">
        <f t="shared" si="33"/>
        <v>0.29473745073912277</v>
      </c>
      <c r="F270" s="147">
        <v>48.596162845109966</v>
      </c>
      <c r="G270" s="111">
        <f t="shared" si="34"/>
        <v>0.5802614654547803</v>
      </c>
      <c r="H270" s="149">
        <v>62.13408876298395</v>
      </c>
      <c r="I270" s="111">
        <f t="shared" si="35"/>
        <v>0.53407615759963045</v>
      </c>
      <c r="J270" s="150">
        <v>10.45</v>
      </c>
      <c r="K270" s="111">
        <f t="shared" si="36"/>
        <v>0.11452054794520547</v>
      </c>
      <c r="L270" s="112">
        <v>29.58</v>
      </c>
      <c r="M270" s="111">
        <f t="shared" si="37"/>
        <v>0.61105815061963775</v>
      </c>
      <c r="N270" s="148">
        <v>1.1315</v>
      </c>
      <c r="O270" s="111">
        <f t="shared" si="38"/>
        <v>0.60359140889117069</v>
      </c>
      <c r="P270" s="24"/>
      <c r="Q270" s="24">
        <f t="shared" si="32"/>
        <v>0.45637419687492448</v>
      </c>
      <c r="R270" s="24"/>
      <c r="S270" s="30" t="str">
        <f t="shared" si="39"/>
        <v>SENSIBILIDADE ALTA</v>
      </c>
    </row>
    <row r="271" spans="1:19">
      <c r="A271" s="146">
        <v>267</v>
      </c>
      <c r="B271" s="17">
        <v>3123858</v>
      </c>
      <c r="C271" s="17" t="s">
        <v>365</v>
      </c>
      <c r="D271" s="122">
        <v>7.0037425636872079</v>
      </c>
      <c r="E271" s="111">
        <f t="shared" si="33"/>
        <v>0.14647695129325308</v>
      </c>
      <c r="F271" s="147">
        <v>51.153284671532845</v>
      </c>
      <c r="G271" s="111">
        <f t="shared" si="34"/>
        <v>0.7025757800334006</v>
      </c>
      <c r="H271" s="149">
        <v>55.493338482332497</v>
      </c>
      <c r="I271" s="111">
        <f t="shared" si="35"/>
        <v>0.58387303961370685</v>
      </c>
      <c r="J271" s="150">
        <v>60.65</v>
      </c>
      <c r="K271" s="111">
        <f t="shared" si="36"/>
        <v>0.66465753424657537</v>
      </c>
      <c r="L271" s="112">
        <v>14.92</v>
      </c>
      <c r="M271" s="111">
        <f t="shared" si="37"/>
        <v>0.80381972979192007</v>
      </c>
      <c r="N271" s="148">
        <v>0.20929999999999999</v>
      </c>
      <c r="O271" s="111">
        <f t="shared" si="38"/>
        <v>0.11164974094646225</v>
      </c>
      <c r="P271" s="24"/>
      <c r="Q271" s="24">
        <f t="shared" si="32"/>
        <v>0.50217546265421975</v>
      </c>
      <c r="R271" s="24"/>
      <c r="S271" s="30" t="str">
        <f t="shared" si="39"/>
        <v>SENSIBILIDADE ALTA</v>
      </c>
    </row>
    <row r="272" spans="1:19">
      <c r="A272" s="146">
        <v>268</v>
      </c>
      <c r="B272" s="17">
        <v>3123908</v>
      </c>
      <c r="C272" s="17" t="s">
        <v>366</v>
      </c>
      <c r="D272" s="122">
        <v>9.6206045639124724</v>
      </c>
      <c r="E272" s="111">
        <f t="shared" si="33"/>
        <v>0.20120625698411823</v>
      </c>
      <c r="F272" s="147">
        <v>44.429160935350758</v>
      </c>
      <c r="G272" s="111">
        <f t="shared" si="34"/>
        <v>0.38094206769539063</v>
      </c>
      <c r="H272" s="149">
        <v>70.534382205343832</v>
      </c>
      <c r="I272" s="111">
        <f t="shared" si="35"/>
        <v>0.47108501898512767</v>
      </c>
      <c r="J272" s="150">
        <v>32.28</v>
      </c>
      <c r="K272" s="111">
        <f t="shared" si="36"/>
        <v>0.35375342465753423</v>
      </c>
      <c r="L272" s="112">
        <v>23.77</v>
      </c>
      <c r="M272" s="111">
        <f t="shared" si="37"/>
        <v>0.68745274645803889</v>
      </c>
      <c r="N272" s="148">
        <v>1.5089999999999999</v>
      </c>
      <c r="O272" s="111">
        <f t="shared" si="38"/>
        <v>0.80496635971434083</v>
      </c>
      <c r="P272" s="24"/>
      <c r="Q272" s="24">
        <f t="shared" si="32"/>
        <v>0.48323431241575837</v>
      </c>
      <c r="R272" s="24"/>
      <c r="S272" s="30" t="str">
        <f t="shared" si="39"/>
        <v>SENSIBILIDADE ALTA</v>
      </c>
    </row>
    <row r="273" spans="1:19">
      <c r="A273" s="146">
        <v>269</v>
      </c>
      <c r="B273" s="17">
        <v>3124005</v>
      </c>
      <c r="C273" s="17" t="s">
        <v>367</v>
      </c>
      <c r="D273" s="122">
        <v>29.95269469442578</v>
      </c>
      <c r="E273" s="111">
        <f t="shared" si="33"/>
        <v>0.62643356205075784</v>
      </c>
      <c r="F273" s="147">
        <v>43.545279383429673</v>
      </c>
      <c r="G273" s="111">
        <f t="shared" si="34"/>
        <v>0.33866353208758576</v>
      </c>
      <c r="H273" s="149">
        <v>41.614416193532463</v>
      </c>
      <c r="I273" s="111">
        <f t="shared" si="35"/>
        <v>0.68794667986360192</v>
      </c>
      <c r="J273" s="150">
        <v>56.66</v>
      </c>
      <c r="K273" s="111">
        <f t="shared" si="36"/>
        <v>0.62093150684931508</v>
      </c>
      <c r="L273" s="112">
        <v>24.21</v>
      </c>
      <c r="M273" s="111">
        <f t="shared" si="37"/>
        <v>0.68166726932053512</v>
      </c>
      <c r="N273" s="148">
        <v>0.12039999999999999</v>
      </c>
      <c r="O273" s="111">
        <f t="shared" si="38"/>
        <v>6.422660683207862E-2</v>
      </c>
      <c r="P273" s="24"/>
      <c r="Q273" s="24">
        <f t="shared" si="32"/>
        <v>0.50331152616731234</v>
      </c>
      <c r="R273" s="24"/>
      <c r="S273" s="30" t="str">
        <f t="shared" si="39"/>
        <v>SENSIBILIDADE ALTA</v>
      </c>
    </row>
    <row r="274" spans="1:19">
      <c r="A274" s="146">
        <v>270</v>
      </c>
      <c r="B274" s="17">
        <v>3124104</v>
      </c>
      <c r="C274" s="17" t="s">
        <v>368</v>
      </c>
      <c r="D274" s="122">
        <v>4.5075017990061612</v>
      </c>
      <c r="E274" s="111">
        <f t="shared" si="33"/>
        <v>9.427032982201472E-2</v>
      </c>
      <c r="F274" s="147">
        <v>44.887780548628427</v>
      </c>
      <c r="G274" s="111">
        <f t="shared" si="34"/>
        <v>0.40287913110423162</v>
      </c>
      <c r="H274" s="149">
        <v>21.464286548751137</v>
      </c>
      <c r="I274" s="111">
        <f t="shared" si="35"/>
        <v>0.83904611683732333</v>
      </c>
      <c r="J274" s="150">
        <v>94.09</v>
      </c>
      <c r="K274" s="111">
        <f t="shared" si="36"/>
        <v>1</v>
      </c>
      <c r="L274" s="112">
        <v>33.33</v>
      </c>
      <c r="M274" s="111">
        <f t="shared" si="37"/>
        <v>0.56175010683409488</v>
      </c>
      <c r="N274" s="148">
        <v>0.95189999999999997</v>
      </c>
      <c r="O274" s="111">
        <f t="shared" si="38"/>
        <v>0.50778494222139237</v>
      </c>
      <c r="P274" s="24"/>
      <c r="Q274" s="24">
        <f t="shared" si="32"/>
        <v>0.56762177113650947</v>
      </c>
      <c r="R274" s="24"/>
      <c r="S274" s="30" t="str">
        <f t="shared" si="39"/>
        <v>SENSIBILIDADE ALTA</v>
      </c>
    </row>
    <row r="275" spans="1:19">
      <c r="A275" s="146">
        <v>271</v>
      </c>
      <c r="B275" s="17">
        <v>3124203</v>
      </c>
      <c r="C275" s="17" t="s">
        <v>369</v>
      </c>
      <c r="D275" s="122">
        <v>12.912111733178158</v>
      </c>
      <c r="E275" s="111">
        <f t="shared" si="33"/>
        <v>0.27004515717637484</v>
      </c>
      <c r="F275" s="147">
        <v>45.016310257339619</v>
      </c>
      <c r="G275" s="111">
        <f t="shared" si="34"/>
        <v>0.40902706784371462</v>
      </c>
      <c r="H275" s="149">
        <v>61.99070616546345</v>
      </c>
      <c r="I275" s="111">
        <f t="shared" si="35"/>
        <v>0.53515133826293648</v>
      </c>
      <c r="J275" s="150">
        <v>75.88</v>
      </c>
      <c r="K275" s="111">
        <f t="shared" si="36"/>
        <v>0.83156164383561637</v>
      </c>
      <c r="L275" s="112">
        <v>24.36</v>
      </c>
      <c r="M275" s="111">
        <f t="shared" si="37"/>
        <v>0.67969494756911342</v>
      </c>
      <c r="N275" s="148">
        <v>0.1026</v>
      </c>
      <c r="O275" s="111">
        <f t="shared" si="38"/>
        <v>5.4731311137635102E-2</v>
      </c>
      <c r="P275" s="24"/>
      <c r="Q275" s="24">
        <f t="shared" si="32"/>
        <v>0.46336857763756517</v>
      </c>
      <c r="R275" s="24"/>
      <c r="S275" s="30" t="str">
        <f t="shared" si="39"/>
        <v>SENSIBILIDADE ALTA</v>
      </c>
    </row>
    <row r="276" spans="1:19">
      <c r="A276" s="146">
        <v>272</v>
      </c>
      <c r="B276" s="17">
        <v>3124302</v>
      </c>
      <c r="C276" s="17" t="s">
        <v>370</v>
      </c>
      <c r="D276" s="122">
        <v>4.2646179147216277</v>
      </c>
      <c r="E276" s="111">
        <f t="shared" si="33"/>
        <v>8.919063270797177E-2</v>
      </c>
      <c r="F276" s="147">
        <v>49.283330060867861</v>
      </c>
      <c r="G276" s="111">
        <f t="shared" si="34"/>
        <v>0.6131306022036942</v>
      </c>
      <c r="H276" s="149">
        <v>13.802844660513088</v>
      </c>
      <c r="I276" s="111">
        <f t="shared" si="35"/>
        <v>0.89649684177692546</v>
      </c>
      <c r="J276" s="150">
        <v>16.29</v>
      </c>
      <c r="K276" s="111">
        <f t="shared" si="36"/>
        <v>0.17852054794520547</v>
      </c>
      <c r="L276" s="112">
        <v>46.98</v>
      </c>
      <c r="M276" s="111">
        <f t="shared" si="37"/>
        <v>0.3822688274547188</v>
      </c>
      <c r="N276" s="148">
        <v>8.2695000000000007</v>
      </c>
      <c r="O276" s="111">
        <f t="shared" si="38"/>
        <v>1</v>
      </c>
      <c r="P276" s="24"/>
      <c r="Q276" s="24">
        <f t="shared" si="32"/>
        <v>0.52660124201475267</v>
      </c>
      <c r="R276" s="24"/>
      <c r="S276" s="30" t="str">
        <f t="shared" si="39"/>
        <v>SENSIBILIDADE ALTA</v>
      </c>
    </row>
    <row r="277" spans="1:19">
      <c r="A277" s="146">
        <v>273</v>
      </c>
      <c r="B277" s="17">
        <v>3124401</v>
      </c>
      <c r="C277" s="17" t="s">
        <v>371</v>
      </c>
      <c r="D277" s="122">
        <v>21.555443220317429</v>
      </c>
      <c r="E277" s="111">
        <f t="shared" si="33"/>
        <v>0.4508126302438904</v>
      </c>
      <c r="F277" s="147">
        <v>49.926253687315636</v>
      </c>
      <c r="G277" s="111">
        <f t="shared" si="34"/>
        <v>0.64388344388795882</v>
      </c>
      <c r="H277" s="149">
        <v>43.457873241567086</v>
      </c>
      <c r="I277" s="111">
        <f t="shared" si="35"/>
        <v>0.67412317962049495</v>
      </c>
      <c r="J277" s="150">
        <v>25.05</v>
      </c>
      <c r="K277" s="111">
        <f t="shared" si="36"/>
        <v>0.27452054794520547</v>
      </c>
      <c r="L277" s="112">
        <v>19.29</v>
      </c>
      <c r="M277" s="111">
        <f t="shared" si="37"/>
        <v>0.74635942276716749</v>
      </c>
      <c r="N277" s="148">
        <v>0.30830000000000002</v>
      </c>
      <c r="O277" s="111">
        <f t="shared" si="38"/>
        <v>0.16446065520207509</v>
      </c>
      <c r="P277" s="24"/>
      <c r="Q277" s="24">
        <f t="shared" si="32"/>
        <v>0.4923599799444654</v>
      </c>
      <c r="R277" s="24"/>
      <c r="S277" s="30" t="str">
        <f t="shared" si="39"/>
        <v>SENSIBILIDADE ALTA</v>
      </c>
    </row>
    <row r="278" spans="1:19">
      <c r="A278" s="146">
        <v>274</v>
      </c>
      <c r="B278" s="17">
        <v>3124500</v>
      </c>
      <c r="C278" s="17" t="s">
        <v>372</v>
      </c>
      <c r="D278" s="122">
        <v>18.89116358167621</v>
      </c>
      <c r="E278" s="111">
        <f t="shared" si="33"/>
        <v>0.3950916274639994</v>
      </c>
      <c r="F278" s="147">
        <v>45.569941609545573</v>
      </c>
      <c r="G278" s="111">
        <f t="shared" si="34"/>
        <v>0.43550880941526671</v>
      </c>
      <c r="H278" s="149">
        <v>49.382716049382715</v>
      </c>
      <c r="I278" s="111">
        <f t="shared" si="35"/>
        <v>0.62969466088634363</v>
      </c>
      <c r="J278" s="150">
        <v>47.16</v>
      </c>
      <c r="K278" s="111">
        <f t="shared" si="36"/>
        <v>0.51682191780821918</v>
      </c>
      <c r="L278" s="112">
        <v>16.309999999999999</v>
      </c>
      <c r="M278" s="111">
        <f t="shared" si="37"/>
        <v>0.78554288156207885</v>
      </c>
      <c r="N278" s="148">
        <v>0.33115</v>
      </c>
      <c r="O278" s="111">
        <f t="shared" si="38"/>
        <v>0.17664984096713318</v>
      </c>
      <c r="P278" s="24"/>
      <c r="Q278" s="24">
        <f t="shared" si="32"/>
        <v>0.48988495635050683</v>
      </c>
      <c r="R278" s="24"/>
      <c r="S278" s="30" t="str">
        <f t="shared" si="39"/>
        <v>SENSIBILIDADE ALTA</v>
      </c>
    </row>
    <row r="279" spans="1:19">
      <c r="A279" s="146">
        <v>275</v>
      </c>
      <c r="B279" s="17">
        <v>3124609</v>
      </c>
      <c r="C279" s="17" t="s">
        <v>373</v>
      </c>
      <c r="D279" s="122">
        <v>18.079162560289006</v>
      </c>
      <c r="E279" s="111">
        <f t="shared" si="33"/>
        <v>0.37810935934402612</v>
      </c>
      <c r="F279" s="147">
        <v>54.243281471004245</v>
      </c>
      <c r="G279" s="111">
        <f t="shared" si="34"/>
        <v>0.85037900030710356</v>
      </c>
      <c r="H279" s="149">
        <v>87.557182067703565</v>
      </c>
      <c r="I279" s="111">
        <f t="shared" si="35"/>
        <v>0.34343643705230342</v>
      </c>
      <c r="J279" s="150">
        <v>16.64</v>
      </c>
      <c r="K279" s="111">
        <f t="shared" si="36"/>
        <v>0.18235616438356164</v>
      </c>
      <c r="L279" s="112">
        <v>17</v>
      </c>
      <c r="M279" s="111">
        <f t="shared" si="37"/>
        <v>0.77647020150553892</v>
      </c>
      <c r="N279" s="148">
        <v>0.1026</v>
      </c>
      <c r="O279" s="111">
        <f t="shared" si="38"/>
        <v>5.4731311137635102E-2</v>
      </c>
      <c r="P279" s="24"/>
      <c r="Q279" s="24">
        <f t="shared" si="32"/>
        <v>0.43091374562169477</v>
      </c>
      <c r="R279" s="24"/>
      <c r="S279" s="30" t="str">
        <f t="shared" si="39"/>
        <v>SENSIBILIDADE ALTA</v>
      </c>
    </row>
    <row r="280" spans="1:19">
      <c r="A280" s="146">
        <v>276</v>
      </c>
      <c r="B280" s="17">
        <v>3124708</v>
      </c>
      <c r="C280" s="17" t="s">
        <v>374</v>
      </c>
      <c r="D280" s="122">
        <v>55.638357707571672</v>
      </c>
      <c r="E280" s="111">
        <f t="shared" si="33"/>
        <v>1</v>
      </c>
      <c r="F280" s="147">
        <v>53.285077951002229</v>
      </c>
      <c r="G280" s="111">
        <f t="shared" si="34"/>
        <v>0.80454543635062215</v>
      </c>
      <c r="H280" s="149">
        <v>71.139971139971138</v>
      </c>
      <c r="I280" s="111">
        <f t="shared" si="35"/>
        <v>0.46654389946516461</v>
      </c>
      <c r="J280" s="150">
        <v>4.3600000000000003</v>
      </c>
      <c r="K280" s="111">
        <f t="shared" si="36"/>
        <v>4.7780821917808219E-2</v>
      </c>
      <c r="L280" s="112">
        <v>14.82</v>
      </c>
      <c r="M280" s="111">
        <f t="shared" si="37"/>
        <v>0.80513461095953454</v>
      </c>
      <c r="N280" s="148">
        <v>0.82925000000000004</v>
      </c>
      <c r="O280" s="111">
        <f t="shared" si="38"/>
        <v>0.44235808733804982</v>
      </c>
      <c r="P280" s="24"/>
      <c r="Q280" s="24">
        <f t="shared" si="32"/>
        <v>0.59439380933852992</v>
      </c>
      <c r="R280" s="24"/>
      <c r="S280" s="30" t="str">
        <f t="shared" si="39"/>
        <v>SENSIBILIDADE ALTA</v>
      </c>
    </row>
    <row r="281" spans="1:19">
      <c r="A281" s="146">
        <v>277</v>
      </c>
      <c r="B281" s="17">
        <v>3124807</v>
      </c>
      <c r="C281" s="17" t="s">
        <v>375</v>
      </c>
      <c r="D281" s="122">
        <v>67.754346163031229</v>
      </c>
      <c r="E281" s="111">
        <f t="shared" si="33"/>
        <v>1</v>
      </c>
      <c r="F281" s="147">
        <v>45.773592980954419</v>
      </c>
      <c r="G281" s="111">
        <f t="shared" si="34"/>
        <v>0.44525002614161818</v>
      </c>
      <c r="H281" s="149">
        <v>67.002923976608187</v>
      </c>
      <c r="I281" s="111">
        <f t="shared" si="35"/>
        <v>0.4975663051835203</v>
      </c>
      <c r="J281" s="150">
        <v>8.32</v>
      </c>
      <c r="K281" s="111">
        <f t="shared" si="36"/>
        <v>9.1178082191780821E-2</v>
      </c>
      <c r="L281" s="112">
        <v>10.33</v>
      </c>
      <c r="M281" s="111">
        <f t="shared" si="37"/>
        <v>0.86417277538542447</v>
      </c>
      <c r="N281" s="148">
        <v>1.9242999999999999</v>
      </c>
      <c r="O281" s="111">
        <f t="shared" si="38"/>
        <v>1</v>
      </c>
      <c r="P281" s="24"/>
      <c r="Q281" s="24">
        <f t="shared" si="32"/>
        <v>0.64969453148372391</v>
      </c>
      <c r="R281" s="24"/>
      <c r="S281" s="30" t="str">
        <f t="shared" si="39"/>
        <v>SENSIBILIDADE MUITO ALTA</v>
      </c>
    </row>
    <row r="282" spans="1:19">
      <c r="A282" s="146">
        <v>278</v>
      </c>
      <c r="B282" s="17">
        <v>3124906</v>
      </c>
      <c r="C282" s="17" t="s">
        <v>376</v>
      </c>
      <c r="D282" s="122">
        <v>17.038402491677399</v>
      </c>
      <c r="E282" s="111">
        <f t="shared" si="33"/>
        <v>0.35634280232230042</v>
      </c>
      <c r="F282" s="147">
        <v>47.417384059983341</v>
      </c>
      <c r="G282" s="111">
        <f t="shared" si="34"/>
        <v>0.52387716743160984</v>
      </c>
      <c r="H282" s="149">
        <v>72.085917970558285</v>
      </c>
      <c r="I282" s="111">
        <f t="shared" si="35"/>
        <v>0.45945054393701235</v>
      </c>
      <c r="J282" s="150">
        <v>34.909999999999997</v>
      </c>
      <c r="K282" s="111">
        <f t="shared" si="36"/>
        <v>0.38257534246575337</v>
      </c>
      <c r="L282" s="112">
        <v>25.62</v>
      </c>
      <c r="M282" s="111">
        <f t="shared" si="37"/>
        <v>0.66312744485717101</v>
      </c>
      <c r="N282" s="148">
        <v>0.1026</v>
      </c>
      <c r="O282" s="111">
        <f t="shared" si="38"/>
        <v>5.4731311137635102E-2</v>
      </c>
      <c r="P282" s="24"/>
      <c r="Q282" s="24">
        <f t="shared" si="32"/>
        <v>0.40668410202524702</v>
      </c>
      <c r="R282" s="24"/>
      <c r="S282" s="30" t="str">
        <f t="shared" si="39"/>
        <v>SENSIBILIDADE ALTA</v>
      </c>
    </row>
    <row r="283" spans="1:19">
      <c r="A283" s="146">
        <v>279</v>
      </c>
      <c r="B283" s="17">
        <v>3125002</v>
      </c>
      <c r="C283" s="17" t="s">
        <v>377</v>
      </c>
      <c r="D283" s="122">
        <v>7.0970339582133199</v>
      </c>
      <c r="E283" s="111">
        <f t="shared" si="33"/>
        <v>0.14842805656701499</v>
      </c>
      <c r="F283" s="147">
        <v>45.979614949037369</v>
      </c>
      <c r="G283" s="111">
        <f t="shared" si="34"/>
        <v>0.45510463516095284</v>
      </c>
      <c r="H283" s="149">
        <v>39.638709677419357</v>
      </c>
      <c r="I283" s="111">
        <f t="shared" si="35"/>
        <v>0.70276187696022796</v>
      </c>
      <c r="J283" s="150">
        <v>37.32</v>
      </c>
      <c r="K283" s="111">
        <f t="shared" si="36"/>
        <v>0.40898630136986303</v>
      </c>
      <c r="L283" s="112">
        <v>28.55</v>
      </c>
      <c r="M283" s="111">
        <f t="shared" si="37"/>
        <v>0.62460142664606688</v>
      </c>
      <c r="N283" s="148">
        <v>6.4699999999999994E-2</v>
      </c>
      <c r="O283" s="111">
        <f t="shared" si="38"/>
        <v>3.4513799518567166E-2</v>
      </c>
      <c r="P283" s="24"/>
      <c r="Q283" s="24">
        <f t="shared" si="32"/>
        <v>0.39573268270378215</v>
      </c>
      <c r="R283" s="24"/>
      <c r="S283" s="30" t="str">
        <f t="shared" si="39"/>
        <v>SENSIBILIDADE MODERADA</v>
      </c>
    </row>
    <row r="284" spans="1:19">
      <c r="A284" s="146">
        <v>280</v>
      </c>
      <c r="B284" s="17">
        <v>3125101</v>
      </c>
      <c r="C284" s="17" t="s">
        <v>378</v>
      </c>
      <c r="D284" s="122">
        <v>9.9367163674807663E-2</v>
      </c>
      <c r="E284" s="111">
        <f t="shared" si="33"/>
        <v>2.0781744990468133E-3</v>
      </c>
      <c r="F284" s="147">
        <v>40.656899561009148</v>
      </c>
      <c r="G284" s="111">
        <f t="shared" si="34"/>
        <v>0.20050421774772267</v>
      </c>
      <c r="H284" s="149">
        <v>74.479264051456568</v>
      </c>
      <c r="I284" s="111">
        <f t="shared" si="35"/>
        <v>0.44150360008691891</v>
      </c>
      <c r="J284" s="150">
        <v>218.67</v>
      </c>
      <c r="K284" s="111">
        <f t="shared" si="36"/>
        <v>1</v>
      </c>
      <c r="L284" s="112">
        <v>30.77</v>
      </c>
      <c r="M284" s="111">
        <f t="shared" si="37"/>
        <v>0.59541106472502547</v>
      </c>
      <c r="N284" s="148">
        <v>0.50970000000000004</v>
      </c>
      <c r="O284" s="111">
        <f t="shared" si="38"/>
        <v>0.27189619187965514</v>
      </c>
      <c r="P284" s="24"/>
      <c r="Q284" s="24">
        <f t="shared" si="32"/>
        <v>0.41856554148972819</v>
      </c>
      <c r="R284" s="24"/>
      <c r="S284" s="30" t="str">
        <f t="shared" si="39"/>
        <v>SENSIBILIDADE ALTA</v>
      </c>
    </row>
    <row r="285" spans="1:19">
      <c r="A285" s="146">
        <v>281</v>
      </c>
      <c r="B285" s="17">
        <v>3125200</v>
      </c>
      <c r="C285" s="17" t="s">
        <v>379</v>
      </c>
      <c r="D285" s="122">
        <v>24.444338843604474</v>
      </c>
      <c r="E285" s="111">
        <f t="shared" si="33"/>
        <v>0.51123127351291597</v>
      </c>
      <c r="F285" s="147">
        <v>54.002389486260455</v>
      </c>
      <c r="G285" s="111">
        <f t="shared" si="34"/>
        <v>0.83885646051374629</v>
      </c>
      <c r="H285" s="149">
        <v>69.705197827773475</v>
      </c>
      <c r="I285" s="111">
        <f t="shared" si="35"/>
        <v>0.47730280987813734</v>
      </c>
      <c r="J285" s="150">
        <v>29.97</v>
      </c>
      <c r="K285" s="111">
        <f t="shared" si="36"/>
        <v>0.32843835616438355</v>
      </c>
      <c r="L285" s="112">
        <v>9.11</v>
      </c>
      <c r="M285" s="111">
        <f t="shared" si="37"/>
        <v>0.8802143256303212</v>
      </c>
      <c r="N285" s="148">
        <v>0.31009999999999999</v>
      </c>
      <c r="O285" s="111">
        <f t="shared" si="38"/>
        <v>0.1654208536430862</v>
      </c>
      <c r="P285" s="24"/>
      <c r="Q285" s="24">
        <f t="shared" si="32"/>
        <v>0.53357734655709843</v>
      </c>
      <c r="R285" s="24"/>
      <c r="S285" s="30" t="str">
        <f t="shared" si="39"/>
        <v>SENSIBILIDADE ALTA</v>
      </c>
    </row>
    <row r="286" spans="1:19">
      <c r="A286" s="146">
        <v>282</v>
      </c>
      <c r="B286" s="17">
        <v>3125309</v>
      </c>
      <c r="C286" s="17" t="s">
        <v>380</v>
      </c>
      <c r="D286" s="122">
        <v>29.935971169984001</v>
      </c>
      <c r="E286" s="111">
        <f t="shared" si="33"/>
        <v>0.62608380463851221</v>
      </c>
      <c r="F286" s="147">
        <v>53.320500481231953</v>
      </c>
      <c r="G286" s="111">
        <f t="shared" si="34"/>
        <v>0.80623979539950252</v>
      </c>
      <c r="H286" s="149">
        <v>57.747804265997495</v>
      </c>
      <c r="I286" s="111">
        <f t="shared" si="35"/>
        <v>0.56696751510376764</v>
      </c>
      <c r="J286" s="150">
        <v>19.3</v>
      </c>
      <c r="K286" s="111">
        <f t="shared" si="36"/>
        <v>0.2115068493150685</v>
      </c>
      <c r="L286" s="112">
        <v>25.91</v>
      </c>
      <c r="M286" s="111">
        <f t="shared" si="37"/>
        <v>0.65931428947108905</v>
      </c>
      <c r="N286" s="148">
        <v>0.1026</v>
      </c>
      <c r="O286" s="111">
        <f t="shared" si="38"/>
        <v>5.4731311137635102E-2</v>
      </c>
      <c r="P286" s="24"/>
      <c r="Q286" s="24">
        <f t="shared" si="32"/>
        <v>0.48747392751092916</v>
      </c>
      <c r="R286" s="24"/>
      <c r="S286" s="30" t="str">
        <f t="shared" si="39"/>
        <v>SENSIBILIDADE ALTA</v>
      </c>
    </row>
    <row r="287" spans="1:19">
      <c r="A287" s="146">
        <v>283</v>
      </c>
      <c r="B287" s="17">
        <v>3125408</v>
      </c>
      <c r="C287" s="17" t="s">
        <v>381</v>
      </c>
      <c r="D287" s="122">
        <v>16.063121348807243</v>
      </c>
      <c r="E287" s="111">
        <f t="shared" si="33"/>
        <v>0.33594567790455032</v>
      </c>
      <c r="F287" s="147">
        <v>49.722627737226276</v>
      </c>
      <c r="G287" s="111">
        <f t="shared" si="34"/>
        <v>0.63414344313467375</v>
      </c>
      <c r="H287" s="149">
        <v>0.27274498344048315</v>
      </c>
      <c r="I287" s="111">
        <f t="shared" si="35"/>
        <v>0.99795477179741432</v>
      </c>
      <c r="J287" s="150">
        <v>14.35</v>
      </c>
      <c r="K287" s="111">
        <f t="shared" si="36"/>
        <v>0.15726027397260273</v>
      </c>
      <c r="L287" s="112">
        <v>82.14</v>
      </c>
      <c r="M287" s="111">
        <f t="shared" si="37"/>
        <v>0</v>
      </c>
      <c r="N287" s="148">
        <v>0.56440000000000001</v>
      </c>
      <c r="O287" s="111">
        <f t="shared" si="38"/>
        <v>0.30107555561482702</v>
      </c>
      <c r="P287" s="24"/>
      <c r="Q287" s="24">
        <f t="shared" si="32"/>
        <v>0.40439662040401131</v>
      </c>
      <c r="R287" s="24"/>
      <c r="S287" s="30" t="str">
        <f t="shared" si="39"/>
        <v>SENSIBILIDADE ALTA</v>
      </c>
    </row>
    <row r="288" spans="1:19">
      <c r="A288" s="146">
        <v>284</v>
      </c>
      <c r="B288" s="17">
        <v>3125507</v>
      </c>
      <c r="C288" s="17" t="s">
        <v>811</v>
      </c>
      <c r="D288" s="122">
        <v>9.8145614907809335</v>
      </c>
      <c r="E288" s="111">
        <f t="shared" si="33"/>
        <v>0.20526269096517302</v>
      </c>
      <c r="F288" s="147">
        <v>42.457305502846303</v>
      </c>
      <c r="G288" s="111">
        <f t="shared" si="34"/>
        <v>0.28662268753026843</v>
      </c>
      <c r="H288" s="149">
        <v>37.697889182058049</v>
      </c>
      <c r="I288" s="111">
        <f t="shared" si="35"/>
        <v>0.71731547484202141</v>
      </c>
      <c r="J288" s="150">
        <v>9.64</v>
      </c>
      <c r="K288" s="111">
        <f t="shared" si="36"/>
        <v>0.10564383561643836</v>
      </c>
      <c r="L288" s="112">
        <v>91.31</v>
      </c>
      <c r="M288" s="111">
        <f t="shared" si="37"/>
        <v>0</v>
      </c>
      <c r="N288" s="148">
        <v>0.56440000000000001</v>
      </c>
      <c r="O288" s="111">
        <f t="shared" si="38"/>
        <v>0.30107555561482702</v>
      </c>
      <c r="P288" s="24"/>
      <c r="Q288" s="24">
        <f t="shared" si="32"/>
        <v>0.26932004076145472</v>
      </c>
      <c r="R288" s="24"/>
      <c r="S288" s="30" t="str">
        <f t="shared" si="39"/>
        <v>SENSIBILIDADE MODERADA</v>
      </c>
    </row>
    <row r="289" spans="1:19">
      <c r="A289" s="146">
        <v>285</v>
      </c>
      <c r="B289" s="17">
        <v>3125606</v>
      </c>
      <c r="C289" s="17" t="s">
        <v>382</v>
      </c>
      <c r="D289" s="122">
        <v>10.429112522637835</v>
      </c>
      <c r="E289" s="111">
        <f t="shared" si="33"/>
        <v>0.21811547085277799</v>
      </c>
      <c r="F289" s="147">
        <v>55.558229066410007</v>
      </c>
      <c r="G289" s="111">
        <f t="shared" si="34"/>
        <v>0.91327663474005238</v>
      </c>
      <c r="H289" s="149">
        <v>81.044845122515028</v>
      </c>
      <c r="I289" s="111">
        <f t="shared" si="35"/>
        <v>0.39227038815573967</v>
      </c>
      <c r="J289" s="150">
        <v>10.88</v>
      </c>
      <c r="K289" s="111">
        <f t="shared" si="36"/>
        <v>0.11923287671232878</v>
      </c>
      <c r="L289" s="112">
        <v>39.520000000000003</v>
      </c>
      <c r="M289" s="111">
        <f t="shared" si="37"/>
        <v>0.48035896255875865</v>
      </c>
      <c r="N289" s="148">
        <v>1.0458000000000001</v>
      </c>
      <c r="O289" s="111">
        <f t="shared" si="38"/>
        <v>0.55787529422747362</v>
      </c>
      <c r="P289" s="24"/>
      <c r="Q289" s="24">
        <f t="shared" si="32"/>
        <v>0.44685493787452185</v>
      </c>
      <c r="R289" s="24"/>
      <c r="S289" s="30" t="str">
        <f t="shared" si="39"/>
        <v>SENSIBILIDADE ALTA</v>
      </c>
    </row>
    <row r="290" spans="1:19">
      <c r="A290" s="146">
        <v>286</v>
      </c>
      <c r="B290" s="17">
        <v>3125705</v>
      </c>
      <c r="C290" s="17" t="s">
        <v>383</v>
      </c>
      <c r="D290" s="122">
        <v>24.274521162729311</v>
      </c>
      <c r="E290" s="111">
        <f t="shared" si="33"/>
        <v>0.50767969006391089</v>
      </c>
      <c r="F290" s="147">
        <v>47.442550037064493</v>
      </c>
      <c r="G290" s="111">
        <f t="shared" si="34"/>
        <v>0.52508092675413232</v>
      </c>
      <c r="H290" s="149">
        <v>35.61310630991558</v>
      </c>
      <c r="I290" s="111">
        <f t="shared" si="35"/>
        <v>0.73294860096807435</v>
      </c>
      <c r="J290" s="150">
        <v>8.99</v>
      </c>
      <c r="K290" s="111">
        <f t="shared" si="36"/>
        <v>9.8520547945205483E-2</v>
      </c>
      <c r="L290" s="112">
        <v>26.72</v>
      </c>
      <c r="M290" s="111">
        <f t="shared" si="37"/>
        <v>0.64866375201341175</v>
      </c>
      <c r="N290" s="148">
        <v>1.2839499999999999</v>
      </c>
      <c r="O290" s="111">
        <f t="shared" si="38"/>
        <v>0.68491488240903109</v>
      </c>
      <c r="P290" s="24"/>
      <c r="Q290" s="24">
        <f t="shared" si="32"/>
        <v>0.53296806669229435</v>
      </c>
      <c r="R290" s="24"/>
      <c r="S290" s="30" t="str">
        <f t="shared" si="39"/>
        <v>SENSIBILIDADE ALTA</v>
      </c>
    </row>
    <row r="291" spans="1:19">
      <c r="A291" s="146">
        <v>287</v>
      </c>
      <c r="B291" s="17">
        <v>3125804</v>
      </c>
      <c r="C291" s="17" t="s">
        <v>384</v>
      </c>
      <c r="D291" s="122">
        <v>10.151815505691726</v>
      </c>
      <c r="E291" s="111">
        <f t="shared" si="33"/>
        <v>0.21231605414440657</v>
      </c>
      <c r="F291" s="147">
        <v>49.650725416442775</v>
      </c>
      <c r="G291" s="111">
        <f t="shared" si="34"/>
        <v>0.6307041533079748</v>
      </c>
      <c r="H291" s="149">
        <v>68.662603083542479</v>
      </c>
      <c r="I291" s="111">
        <f t="shared" si="35"/>
        <v>0.48512089748462894</v>
      </c>
      <c r="J291" s="150">
        <v>18.36</v>
      </c>
      <c r="K291" s="111">
        <f t="shared" si="36"/>
        <v>0.20120547945205478</v>
      </c>
      <c r="L291" s="112">
        <v>4.0599999999999996</v>
      </c>
      <c r="M291" s="111">
        <f t="shared" si="37"/>
        <v>0.94661582459485227</v>
      </c>
      <c r="N291" s="148">
        <v>0.28039999999999998</v>
      </c>
      <c r="O291" s="111">
        <f t="shared" si="38"/>
        <v>0.14957757936640237</v>
      </c>
      <c r="P291" s="24"/>
      <c r="Q291" s="24">
        <f t="shared" si="32"/>
        <v>0.43758999805838661</v>
      </c>
      <c r="R291" s="24"/>
      <c r="S291" s="30" t="str">
        <f t="shared" si="39"/>
        <v>SENSIBILIDADE ALTA</v>
      </c>
    </row>
    <row r="292" spans="1:19">
      <c r="A292" s="146">
        <v>288</v>
      </c>
      <c r="B292" s="17">
        <v>3125903</v>
      </c>
      <c r="C292" s="17" t="s">
        <v>385</v>
      </c>
      <c r="D292" s="122">
        <v>19.237166746245972</v>
      </c>
      <c r="E292" s="111">
        <f t="shared" si="33"/>
        <v>0.40232797120780978</v>
      </c>
      <c r="F292" s="147">
        <v>50.196571788016982</v>
      </c>
      <c r="G292" s="111">
        <f t="shared" si="34"/>
        <v>0.65681351740414007</v>
      </c>
      <c r="H292" s="149">
        <v>19.947862356621481</v>
      </c>
      <c r="I292" s="111">
        <f t="shared" si="35"/>
        <v>0.8504173013251346</v>
      </c>
      <c r="J292" s="150">
        <v>8.81</v>
      </c>
      <c r="K292" s="111">
        <f t="shared" si="36"/>
        <v>9.6547945205479463E-2</v>
      </c>
      <c r="L292" s="112">
        <v>53.12</v>
      </c>
      <c r="M292" s="111">
        <f t="shared" si="37"/>
        <v>0.30153512376318992</v>
      </c>
      <c r="N292" s="148">
        <v>0.1414</v>
      </c>
      <c r="O292" s="111">
        <f t="shared" si="38"/>
        <v>7.5428921977208616E-2</v>
      </c>
      <c r="P292" s="24"/>
      <c r="Q292" s="24">
        <f t="shared" si="32"/>
        <v>0.39717846348049374</v>
      </c>
      <c r="R292" s="24"/>
      <c r="S292" s="30" t="str">
        <f t="shared" si="39"/>
        <v>SENSIBILIDADE MODERADA</v>
      </c>
    </row>
    <row r="293" spans="1:19">
      <c r="A293" s="146">
        <v>289</v>
      </c>
      <c r="B293" s="17">
        <v>3125952</v>
      </c>
      <c r="C293" s="17" t="s">
        <v>386</v>
      </c>
      <c r="D293" s="122">
        <v>21.965861124412129</v>
      </c>
      <c r="E293" s="111">
        <f t="shared" si="33"/>
        <v>0.45939615009792528</v>
      </c>
      <c r="F293" s="147">
        <v>44.58518930957684</v>
      </c>
      <c r="G293" s="111">
        <f t="shared" si="34"/>
        <v>0.38840534279283745</v>
      </c>
      <c r="H293" s="149">
        <v>43.197702249880329</v>
      </c>
      <c r="I293" s="111">
        <f t="shared" si="35"/>
        <v>0.67607411944340301</v>
      </c>
      <c r="J293" s="150">
        <v>29.2</v>
      </c>
      <c r="K293" s="111">
        <f t="shared" si="36"/>
        <v>0.32</v>
      </c>
      <c r="L293" s="112">
        <v>28.98</v>
      </c>
      <c r="M293" s="111">
        <f t="shared" si="37"/>
        <v>0.61894743762532456</v>
      </c>
      <c r="N293" s="148">
        <v>0.1026</v>
      </c>
      <c r="O293" s="111">
        <f t="shared" si="38"/>
        <v>5.4731311137635102E-2</v>
      </c>
      <c r="P293" s="24"/>
      <c r="Q293" s="24">
        <f t="shared" si="32"/>
        <v>0.41959239351618755</v>
      </c>
      <c r="R293" s="24"/>
      <c r="S293" s="30" t="str">
        <f t="shared" si="39"/>
        <v>SENSIBILIDADE ALTA</v>
      </c>
    </row>
    <row r="294" spans="1:19">
      <c r="A294" s="146">
        <v>290</v>
      </c>
      <c r="B294" s="17">
        <v>3126000</v>
      </c>
      <c r="C294" s="17" t="s">
        <v>387</v>
      </c>
      <c r="D294" s="122">
        <v>9.6837464905839408</v>
      </c>
      <c r="E294" s="111">
        <f t="shared" si="33"/>
        <v>0.20252681336287093</v>
      </c>
      <c r="F294" s="147">
        <v>44.743497109826592</v>
      </c>
      <c r="G294" s="111">
        <f t="shared" si="34"/>
        <v>0.39597764923514905</v>
      </c>
      <c r="H294" s="149">
        <v>80.472343070229954</v>
      </c>
      <c r="I294" s="111">
        <f t="shared" si="35"/>
        <v>0.39656339962968712</v>
      </c>
      <c r="J294" s="150">
        <v>41.42</v>
      </c>
      <c r="K294" s="111">
        <f t="shared" si="36"/>
        <v>0.4539178082191781</v>
      </c>
      <c r="L294" s="112">
        <v>34.44</v>
      </c>
      <c r="M294" s="111">
        <f t="shared" si="37"/>
        <v>0.54715492587357417</v>
      </c>
      <c r="N294" s="148">
        <v>1.00315</v>
      </c>
      <c r="O294" s="111">
        <f t="shared" si="38"/>
        <v>0.53512392561129296</v>
      </c>
      <c r="P294" s="24"/>
      <c r="Q294" s="24">
        <f t="shared" si="32"/>
        <v>0.42187742032195868</v>
      </c>
      <c r="R294" s="24"/>
      <c r="S294" s="30" t="str">
        <f t="shared" si="39"/>
        <v>SENSIBILIDADE ALTA</v>
      </c>
    </row>
    <row r="295" spans="1:19">
      <c r="A295" s="146">
        <v>291</v>
      </c>
      <c r="B295" s="17">
        <v>3126109</v>
      </c>
      <c r="C295" s="17" t="s">
        <v>388</v>
      </c>
      <c r="D295" s="122">
        <v>9.0955293314358219</v>
      </c>
      <c r="E295" s="111">
        <f t="shared" si="33"/>
        <v>0.19022478264330739</v>
      </c>
      <c r="F295" s="147">
        <v>42.720168954593454</v>
      </c>
      <c r="G295" s="111">
        <f t="shared" si="34"/>
        <v>0.29919618426241273</v>
      </c>
      <c r="H295" s="149">
        <v>89.179170085570263</v>
      </c>
      <c r="I295" s="111">
        <f t="shared" si="35"/>
        <v>0.33127366288666649</v>
      </c>
      <c r="J295" s="150">
        <v>45.44</v>
      </c>
      <c r="K295" s="111">
        <f t="shared" si="36"/>
        <v>0.49797260273972599</v>
      </c>
      <c r="L295" s="112">
        <v>17.010000000000002</v>
      </c>
      <c r="M295" s="111">
        <f t="shared" si="37"/>
        <v>0.77633871338877747</v>
      </c>
      <c r="N295" s="148">
        <v>0.45484999999999998</v>
      </c>
      <c r="O295" s="111">
        <f t="shared" si="38"/>
        <v>0.24263681160773223</v>
      </c>
      <c r="P295" s="24"/>
      <c r="Q295" s="24">
        <f t="shared" si="32"/>
        <v>0.3896071262547704</v>
      </c>
      <c r="R295" s="24"/>
      <c r="S295" s="30" t="str">
        <f t="shared" si="39"/>
        <v>SENSIBILIDADE MODERADA</v>
      </c>
    </row>
    <row r="296" spans="1:19">
      <c r="A296" s="146">
        <v>292</v>
      </c>
      <c r="B296" s="17">
        <v>3126208</v>
      </c>
      <c r="C296" s="17" t="s">
        <v>389</v>
      </c>
      <c r="D296" s="122">
        <v>46.71312148947608</v>
      </c>
      <c r="E296" s="111">
        <f t="shared" si="33"/>
        <v>0.97696275369201124</v>
      </c>
      <c r="F296" s="147">
        <v>51.224646000765404</v>
      </c>
      <c r="G296" s="111">
        <f t="shared" si="34"/>
        <v>0.70598919271570126</v>
      </c>
      <c r="H296" s="149">
        <v>2.2770159768524345</v>
      </c>
      <c r="I296" s="111">
        <f t="shared" si="35"/>
        <v>0.98292537873712005</v>
      </c>
      <c r="J296" s="150">
        <v>2.16</v>
      </c>
      <c r="K296" s="111">
        <f t="shared" si="36"/>
        <v>2.3671232876712332E-2</v>
      </c>
      <c r="L296" s="112">
        <v>72.5</v>
      </c>
      <c r="M296" s="111">
        <f t="shared" si="37"/>
        <v>4.6711153479504275E-2</v>
      </c>
      <c r="N296" s="148">
        <v>3.5057499999999999</v>
      </c>
      <c r="O296" s="111">
        <f t="shared" si="38"/>
        <v>1</v>
      </c>
      <c r="P296" s="24"/>
      <c r="Q296" s="24">
        <f t="shared" si="32"/>
        <v>0.62270995191684153</v>
      </c>
      <c r="R296" s="24"/>
      <c r="S296" s="30" t="str">
        <f t="shared" si="39"/>
        <v>SENSIBILIDADE MUITO ALTA</v>
      </c>
    </row>
    <row r="297" spans="1:19">
      <c r="A297" s="146">
        <v>293</v>
      </c>
      <c r="B297" s="17">
        <v>3126307</v>
      </c>
      <c r="C297" s="17" t="s">
        <v>390</v>
      </c>
      <c r="D297" s="122">
        <v>21.211734432181913</v>
      </c>
      <c r="E297" s="111">
        <f t="shared" si="33"/>
        <v>0.443624271311365</v>
      </c>
      <c r="F297" s="147">
        <v>49.312714776632305</v>
      </c>
      <c r="G297" s="111">
        <f t="shared" si="34"/>
        <v>0.61453615563907482</v>
      </c>
      <c r="H297" s="149">
        <v>82.341098648259987</v>
      </c>
      <c r="I297" s="111">
        <f t="shared" si="35"/>
        <v>0.38255019372681742</v>
      </c>
      <c r="J297" s="150">
        <v>15.89</v>
      </c>
      <c r="K297" s="111">
        <f t="shared" si="36"/>
        <v>0.17413698630136987</v>
      </c>
      <c r="L297" s="112">
        <v>20.41</v>
      </c>
      <c r="M297" s="111">
        <f t="shared" si="37"/>
        <v>0.73163275368988523</v>
      </c>
      <c r="N297" s="148">
        <v>0.33610000000000001</v>
      </c>
      <c r="O297" s="111">
        <f t="shared" si="38"/>
        <v>0.17929038667991384</v>
      </c>
      <c r="P297" s="24"/>
      <c r="Q297" s="24">
        <f t="shared" si="32"/>
        <v>0.4209617912247377</v>
      </c>
      <c r="R297" s="24"/>
      <c r="S297" s="30" t="str">
        <f t="shared" si="39"/>
        <v>SENSIBILIDADE ALTA</v>
      </c>
    </row>
    <row r="298" spans="1:19">
      <c r="A298" s="146">
        <v>294</v>
      </c>
      <c r="B298" s="17">
        <v>3126406</v>
      </c>
      <c r="C298" s="17" t="s">
        <v>391</v>
      </c>
      <c r="D298" s="122">
        <v>18.690797130469143</v>
      </c>
      <c r="E298" s="111">
        <f t="shared" si="33"/>
        <v>0.39090114406924592</v>
      </c>
      <c r="F298" s="147">
        <v>44.735610669162376</v>
      </c>
      <c r="G298" s="111">
        <f t="shared" si="34"/>
        <v>0.39560041864161966</v>
      </c>
      <c r="H298" s="149">
        <v>61.978661493695441</v>
      </c>
      <c r="I298" s="111">
        <f t="shared" si="35"/>
        <v>0.53524165743977359</v>
      </c>
      <c r="J298" s="150">
        <v>15.57</v>
      </c>
      <c r="K298" s="111">
        <f t="shared" si="36"/>
        <v>0.17063013698630136</v>
      </c>
      <c r="L298" s="112">
        <v>29.36</v>
      </c>
      <c r="M298" s="111">
        <f t="shared" si="37"/>
        <v>0.61395088918838958</v>
      </c>
      <c r="N298" s="148">
        <v>1.5089999999999999</v>
      </c>
      <c r="O298" s="111">
        <f t="shared" si="38"/>
        <v>0.80496635971434083</v>
      </c>
      <c r="P298" s="24"/>
      <c r="Q298" s="24">
        <f t="shared" si="32"/>
        <v>0.48521510100661186</v>
      </c>
      <c r="R298" s="24"/>
      <c r="S298" s="30" t="str">
        <f t="shared" si="39"/>
        <v>SENSIBILIDADE ALTA</v>
      </c>
    </row>
    <row r="299" spans="1:19">
      <c r="A299" s="146">
        <v>295</v>
      </c>
      <c r="B299" s="17">
        <v>3126505</v>
      </c>
      <c r="C299" s="17" t="s">
        <v>392</v>
      </c>
      <c r="D299" s="122">
        <v>7.8684889974170975</v>
      </c>
      <c r="E299" s="111">
        <f t="shared" si="33"/>
        <v>0.16456234208291434</v>
      </c>
      <c r="F299" s="147">
        <v>46.207307386814932</v>
      </c>
      <c r="G299" s="111">
        <f t="shared" si="34"/>
        <v>0.46599580357292358</v>
      </c>
      <c r="H299" s="149">
        <v>13.290795547108337</v>
      </c>
      <c r="I299" s="111">
        <f t="shared" si="35"/>
        <v>0.90033653581871498</v>
      </c>
      <c r="J299" s="150">
        <v>15.96</v>
      </c>
      <c r="K299" s="111">
        <f t="shared" si="36"/>
        <v>0.1749041095890411</v>
      </c>
      <c r="L299" s="112">
        <v>24.56</v>
      </c>
      <c r="M299" s="111">
        <f t="shared" si="37"/>
        <v>0.67706518523388448</v>
      </c>
      <c r="N299" s="148">
        <v>0.56440000000000001</v>
      </c>
      <c r="O299" s="111">
        <f t="shared" si="38"/>
        <v>0.30107555561482702</v>
      </c>
      <c r="P299" s="24"/>
      <c r="Q299" s="24">
        <f t="shared" si="32"/>
        <v>0.44732325531871758</v>
      </c>
      <c r="R299" s="24"/>
      <c r="S299" s="30" t="str">
        <f t="shared" si="39"/>
        <v>SENSIBILIDADE ALTA</v>
      </c>
    </row>
    <row r="300" spans="1:19">
      <c r="A300" s="146">
        <v>296</v>
      </c>
      <c r="B300" s="17">
        <v>3126604</v>
      </c>
      <c r="C300" s="17" t="s">
        <v>393</v>
      </c>
      <c r="D300" s="122">
        <v>30.653838122943668</v>
      </c>
      <c r="E300" s="111">
        <f t="shared" si="33"/>
        <v>0.64109734372101546</v>
      </c>
      <c r="F300" s="147">
        <v>47.130206625122995</v>
      </c>
      <c r="G300" s="111">
        <f t="shared" si="34"/>
        <v>0.51014066463990404</v>
      </c>
      <c r="H300" s="149">
        <v>39.196091494559184</v>
      </c>
      <c r="I300" s="111">
        <f t="shared" si="35"/>
        <v>0.70608093045534159</v>
      </c>
      <c r="J300" s="150">
        <v>2.86</v>
      </c>
      <c r="K300" s="111">
        <f t="shared" si="36"/>
        <v>3.1342465753424656E-2</v>
      </c>
      <c r="L300" s="112">
        <v>57.3</v>
      </c>
      <c r="M300" s="111">
        <f t="shared" si="37"/>
        <v>0.24657309095690472</v>
      </c>
      <c r="N300" s="148">
        <v>1.1315</v>
      </c>
      <c r="O300" s="111">
        <f t="shared" si="38"/>
        <v>0.60359140889117069</v>
      </c>
      <c r="P300" s="24"/>
      <c r="Q300" s="24">
        <f t="shared" si="32"/>
        <v>0.45647098406962688</v>
      </c>
      <c r="R300" s="24"/>
      <c r="S300" s="30" t="str">
        <f t="shared" si="39"/>
        <v>SENSIBILIDADE ALTA</v>
      </c>
    </row>
    <row r="301" spans="1:19">
      <c r="A301" s="146">
        <v>297</v>
      </c>
      <c r="B301" s="17">
        <v>3126703</v>
      </c>
      <c r="C301" s="17" t="s">
        <v>394</v>
      </c>
      <c r="D301" s="122">
        <v>7.9672064039312875</v>
      </c>
      <c r="E301" s="111">
        <f t="shared" si="33"/>
        <v>0.1666269274976819</v>
      </c>
      <c r="F301" s="147">
        <v>46.568062491996415</v>
      </c>
      <c r="G301" s="111">
        <f t="shared" si="34"/>
        <v>0.4832517328622753</v>
      </c>
      <c r="H301" s="149">
        <v>52.764525472823308</v>
      </c>
      <c r="I301" s="111">
        <f t="shared" si="35"/>
        <v>0.60433554365770392</v>
      </c>
      <c r="J301" s="150">
        <v>8.5500000000000007</v>
      </c>
      <c r="K301" s="111">
        <f t="shared" si="36"/>
        <v>9.3698630136986302E-2</v>
      </c>
      <c r="L301" s="112">
        <v>36.25</v>
      </c>
      <c r="M301" s="111">
        <f t="shared" si="37"/>
        <v>0.52335557673975219</v>
      </c>
      <c r="N301" s="148">
        <v>8.2695000000000007</v>
      </c>
      <c r="O301" s="111">
        <f t="shared" si="38"/>
        <v>1</v>
      </c>
      <c r="P301" s="24"/>
      <c r="Q301" s="24">
        <f t="shared" si="32"/>
        <v>0.47854473514906659</v>
      </c>
      <c r="R301" s="24"/>
      <c r="S301" s="30" t="str">
        <f t="shared" si="39"/>
        <v>SENSIBILIDADE ALTA</v>
      </c>
    </row>
    <row r="302" spans="1:19">
      <c r="A302" s="146">
        <v>298</v>
      </c>
      <c r="B302" s="17">
        <v>3126752</v>
      </c>
      <c r="C302" s="17" t="s">
        <v>395</v>
      </c>
      <c r="D302" s="122">
        <v>14.330699972116188</v>
      </c>
      <c r="E302" s="111">
        <f t="shared" si="33"/>
        <v>0.29971364919911897</v>
      </c>
      <c r="F302" s="147">
        <v>45.828505214368484</v>
      </c>
      <c r="G302" s="111">
        <f t="shared" si="34"/>
        <v>0.44787663239972447</v>
      </c>
      <c r="H302" s="149">
        <v>49.523241954707984</v>
      </c>
      <c r="I302" s="111">
        <f t="shared" si="35"/>
        <v>0.62864090165257269</v>
      </c>
      <c r="J302" s="150">
        <v>7.02</v>
      </c>
      <c r="K302" s="111">
        <f t="shared" si="36"/>
        <v>7.6931506849315059E-2</v>
      </c>
      <c r="L302" s="112">
        <v>38.090000000000003</v>
      </c>
      <c r="M302" s="111">
        <f t="shared" si="37"/>
        <v>0.49916176325564565</v>
      </c>
      <c r="N302" s="148">
        <v>0.33839999999999998</v>
      </c>
      <c r="O302" s="111">
        <f t="shared" si="38"/>
        <v>0.18051730691009471</v>
      </c>
      <c r="P302" s="24"/>
      <c r="Q302" s="24">
        <f t="shared" si="32"/>
        <v>0.35547362671107857</v>
      </c>
      <c r="R302" s="24"/>
      <c r="S302" s="30" t="str">
        <f t="shared" si="39"/>
        <v>SENSIBILIDADE MODERADA</v>
      </c>
    </row>
    <row r="303" spans="1:19">
      <c r="A303" s="146">
        <v>299</v>
      </c>
      <c r="B303" s="17">
        <v>3126802</v>
      </c>
      <c r="C303" s="17" t="s">
        <v>396</v>
      </c>
      <c r="D303" s="122">
        <v>24.343227638326255</v>
      </c>
      <c r="E303" s="111">
        <f t="shared" si="33"/>
        <v>0.50911662395861501</v>
      </c>
      <c r="F303" s="147">
        <v>50.761828388131512</v>
      </c>
      <c r="G303" s="111">
        <f t="shared" si="34"/>
        <v>0.68385132721422937</v>
      </c>
      <c r="H303" s="149">
        <v>56.719858156028366</v>
      </c>
      <c r="I303" s="111">
        <f t="shared" si="35"/>
        <v>0.57467575724383202</v>
      </c>
      <c r="J303" s="150">
        <v>9</v>
      </c>
      <c r="K303" s="111">
        <f t="shared" si="36"/>
        <v>9.8630136986301367E-2</v>
      </c>
      <c r="L303" s="112">
        <v>36.479999999999997</v>
      </c>
      <c r="M303" s="111">
        <f t="shared" si="37"/>
        <v>0.52033135005423881</v>
      </c>
      <c r="N303" s="148">
        <v>0.50080000000000002</v>
      </c>
      <c r="O303" s="111">
        <f t="shared" si="38"/>
        <v>0.26714854403243332</v>
      </c>
      <c r="P303" s="24"/>
      <c r="Q303" s="24">
        <f t="shared" si="32"/>
        <v>0.44229228991494174</v>
      </c>
      <c r="R303" s="24"/>
      <c r="S303" s="30" t="str">
        <f t="shared" si="39"/>
        <v>SENSIBILIDADE ALTA</v>
      </c>
    </row>
    <row r="304" spans="1:19">
      <c r="A304" s="146">
        <v>300</v>
      </c>
      <c r="B304" s="17">
        <v>3126901</v>
      </c>
      <c r="C304" s="17" t="s">
        <v>397</v>
      </c>
      <c r="D304" s="122">
        <v>7.5205991922004456</v>
      </c>
      <c r="E304" s="111">
        <f t="shared" si="33"/>
        <v>0.15728654095362335</v>
      </c>
      <c r="F304" s="147">
        <v>48.798385617317926</v>
      </c>
      <c r="G304" s="111">
        <f t="shared" si="34"/>
        <v>0.58993434827139857</v>
      </c>
      <c r="H304" s="149">
        <v>71.663019693654263</v>
      </c>
      <c r="I304" s="111">
        <f t="shared" si="35"/>
        <v>0.46262172410626279</v>
      </c>
      <c r="J304" s="150">
        <v>17.52</v>
      </c>
      <c r="K304" s="111">
        <f t="shared" si="36"/>
        <v>0.192</v>
      </c>
      <c r="L304" s="112">
        <v>16.600000000000001</v>
      </c>
      <c r="M304" s="111">
        <f t="shared" si="37"/>
        <v>0.78172972617599679</v>
      </c>
      <c r="N304" s="148">
        <v>0.33839999999999998</v>
      </c>
      <c r="O304" s="111">
        <f t="shared" si="38"/>
        <v>0.18051730691009471</v>
      </c>
      <c r="P304" s="24"/>
      <c r="Q304" s="24">
        <f t="shared" si="32"/>
        <v>0.39401494106956275</v>
      </c>
      <c r="R304" s="24"/>
      <c r="S304" s="30" t="str">
        <f t="shared" si="39"/>
        <v>SENSIBILIDADE MODERADA</v>
      </c>
    </row>
    <row r="305" spans="1:19">
      <c r="A305" s="146">
        <v>301</v>
      </c>
      <c r="B305" s="17">
        <v>3126950</v>
      </c>
      <c r="C305" s="17" t="s">
        <v>398</v>
      </c>
      <c r="D305" s="122">
        <v>18.390297415253528</v>
      </c>
      <c r="E305" s="111">
        <f t="shared" si="33"/>
        <v>0.38461646387875914</v>
      </c>
      <c r="F305" s="147">
        <v>47.691637630662022</v>
      </c>
      <c r="G305" s="111">
        <f t="shared" si="34"/>
        <v>0.53699548552333243</v>
      </c>
      <c r="H305" s="149">
        <v>25.715128280743144</v>
      </c>
      <c r="I305" s="111">
        <f t="shared" si="35"/>
        <v>0.80717040170837673</v>
      </c>
      <c r="J305" s="150">
        <v>20.25</v>
      </c>
      <c r="K305" s="111">
        <f t="shared" si="36"/>
        <v>0.22191780821917809</v>
      </c>
      <c r="L305" s="112">
        <v>48.61</v>
      </c>
      <c r="M305" s="111">
        <f t="shared" si="37"/>
        <v>0.36083626442260275</v>
      </c>
      <c r="N305" s="148">
        <v>0.33839999999999998</v>
      </c>
      <c r="O305" s="111">
        <f t="shared" si="38"/>
        <v>0.18051730691009471</v>
      </c>
      <c r="P305" s="24"/>
      <c r="Q305" s="24">
        <f t="shared" si="32"/>
        <v>0.41534228844372395</v>
      </c>
      <c r="R305" s="24"/>
      <c r="S305" s="30" t="str">
        <f t="shared" si="39"/>
        <v>SENSIBILIDADE ALTA</v>
      </c>
    </row>
    <row r="306" spans="1:19">
      <c r="A306" s="146">
        <v>302</v>
      </c>
      <c r="B306" s="17">
        <v>3127008</v>
      </c>
      <c r="C306" s="17" t="s">
        <v>399</v>
      </c>
      <c r="D306" s="122">
        <v>0.97734592607002391</v>
      </c>
      <c r="E306" s="111">
        <f t="shared" si="33"/>
        <v>2.0440307493862331E-2</v>
      </c>
      <c r="F306" s="147">
        <v>44.626865671641788</v>
      </c>
      <c r="G306" s="111">
        <f t="shared" si="34"/>
        <v>0.39039884017236415</v>
      </c>
      <c r="H306" s="149">
        <v>87.709766162310871</v>
      </c>
      <c r="I306" s="111">
        <f t="shared" si="35"/>
        <v>0.34229225727814105</v>
      </c>
      <c r="J306" s="150">
        <v>72.7</v>
      </c>
      <c r="K306" s="111">
        <f t="shared" si="36"/>
        <v>0.79671232876712328</v>
      </c>
      <c r="L306" s="112">
        <v>10.039999999999999</v>
      </c>
      <c r="M306" s="111">
        <f t="shared" si="37"/>
        <v>0.86798593077150654</v>
      </c>
      <c r="N306" s="148">
        <v>0.45169999999999999</v>
      </c>
      <c r="O306" s="111">
        <f t="shared" si="38"/>
        <v>0.24095646433596274</v>
      </c>
      <c r="P306" s="24"/>
      <c r="Q306" s="24">
        <f t="shared" si="32"/>
        <v>0.44313102146982669</v>
      </c>
      <c r="R306" s="24"/>
      <c r="S306" s="30" t="str">
        <f t="shared" si="39"/>
        <v>SENSIBILIDADE ALTA</v>
      </c>
    </row>
    <row r="307" spans="1:19">
      <c r="A307" s="146">
        <v>303</v>
      </c>
      <c r="B307" s="17">
        <v>3127057</v>
      </c>
      <c r="C307" s="17" t="s">
        <v>400</v>
      </c>
      <c r="D307" s="122">
        <v>13.199060332657453</v>
      </c>
      <c r="E307" s="111">
        <f t="shared" si="33"/>
        <v>0.2760464280179844</v>
      </c>
      <c r="F307" s="147">
        <v>52.439452439452438</v>
      </c>
      <c r="G307" s="111">
        <f t="shared" si="34"/>
        <v>0.76409679453518797</v>
      </c>
      <c r="H307" s="149">
        <v>46.950517836593789</v>
      </c>
      <c r="I307" s="111">
        <f t="shared" si="35"/>
        <v>0.64793294456190698</v>
      </c>
      <c r="J307" s="150">
        <v>13.55</v>
      </c>
      <c r="K307" s="111">
        <f t="shared" si="36"/>
        <v>0.14849315068493152</v>
      </c>
      <c r="L307" s="112">
        <v>45.43</v>
      </c>
      <c r="M307" s="111">
        <f t="shared" si="37"/>
        <v>0.40264948555274316</v>
      </c>
      <c r="N307" s="148">
        <v>0.31</v>
      </c>
      <c r="O307" s="111">
        <f t="shared" si="38"/>
        <v>0.16536750928525226</v>
      </c>
      <c r="P307" s="24"/>
      <c r="Q307" s="24">
        <f t="shared" si="32"/>
        <v>0.40076438543966769</v>
      </c>
      <c r="R307" s="24"/>
      <c r="S307" s="30" t="str">
        <f t="shared" si="39"/>
        <v>SENSIBILIDADE ALTA</v>
      </c>
    </row>
    <row r="308" spans="1:19">
      <c r="A308" s="146">
        <v>304</v>
      </c>
      <c r="B308" s="17">
        <v>3127073</v>
      </c>
      <c r="C308" s="17" t="s">
        <v>401</v>
      </c>
      <c r="D308" s="122">
        <v>7.3345589680103291</v>
      </c>
      <c r="E308" s="111">
        <f t="shared" si="33"/>
        <v>0.15339567766025081</v>
      </c>
      <c r="F308" s="147">
        <v>54.530313124583614</v>
      </c>
      <c r="G308" s="111">
        <f t="shared" si="34"/>
        <v>0.86410852997094467</v>
      </c>
      <c r="H308" s="149">
        <v>0.27975037658704544</v>
      </c>
      <c r="I308" s="111">
        <f t="shared" si="35"/>
        <v>0.99790224057409793</v>
      </c>
      <c r="J308" s="150">
        <v>6.09</v>
      </c>
      <c r="K308" s="111">
        <f t="shared" si="36"/>
        <v>6.6739726027397264E-2</v>
      </c>
      <c r="L308" s="112">
        <v>77.510000000000005</v>
      </c>
      <c r="M308" s="111">
        <f t="shared" si="37"/>
        <v>0</v>
      </c>
      <c r="N308" s="148">
        <v>0.84120000000000006</v>
      </c>
      <c r="O308" s="111">
        <f t="shared" si="38"/>
        <v>0.44873273809920716</v>
      </c>
      <c r="P308" s="24"/>
      <c r="Q308" s="24">
        <f t="shared" si="32"/>
        <v>0.42181315205531633</v>
      </c>
      <c r="R308" s="24"/>
      <c r="S308" s="30" t="str">
        <f t="shared" si="39"/>
        <v>SENSIBILIDADE ALTA</v>
      </c>
    </row>
    <row r="309" spans="1:19">
      <c r="A309" s="146">
        <v>305</v>
      </c>
      <c r="B309" s="17">
        <v>3127107</v>
      </c>
      <c r="C309" s="17" t="s">
        <v>402</v>
      </c>
      <c r="D309" s="122">
        <v>16.378788729236991</v>
      </c>
      <c r="E309" s="111">
        <f t="shared" si="33"/>
        <v>0.34254757611648778</v>
      </c>
      <c r="F309" s="147">
        <v>44.02672936517758</v>
      </c>
      <c r="G309" s="111">
        <f t="shared" si="34"/>
        <v>0.36169263610323699</v>
      </c>
      <c r="H309" s="149">
        <v>91.836212193623268</v>
      </c>
      <c r="I309" s="111">
        <f t="shared" si="35"/>
        <v>0.31134934608971443</v>
      </c>
      <c r="J309" s="150">
        <v>24.14</v>
      </c>
      <c r="K309" s="111">
        <f t="shared" si="36"/>
        <v>0.26454794520547947</v>
      </c>
      <c r="L309" s="112">
        <v>8.56</v>
      </c>
      <c r="M309" s="111">
        <f t="shared" si="37"/>
        <v>0.88744617205220078</v>
      </c>
      <c r="N309" s="148">
        <v>0.45169999999999999</v>
      </c>
      <c r="O309" s="111">
        <f t="shared" si="38"/>
        <v>0.24095646433596274</v>
      </c>
      <c r="P309" s="24"/>
      <c r="Q309" s="24">
        <f t="shared" si="32"/>
        <v>0.40142335665051371</v>
      </c>
      <c r="R309" s="24"/>
      <c r="S309" s="30" t="str">
        <f t="shared" si="39"/>
        <v>SENSIBILIDADE ALTA</v>
      </c>
    </row>
    <row r="310" spans="1:19">
      <c r="A310" s="146">
        <v>306</v>
      </c>
      <c r="B310" s="17">
        <v>3127206</v>
      </c>
      <c r="C310" s="17" t="s">
        <v>403</v>
      </c>
      <c r="D310" s="122">
        <v>16.462955337968708</v>
      </c>
      <c r="E310" s="111">
        <f t="shared" si="33"/>
        <v>0.3443078447351024</v>
      </c>
      <c r="F310" s="147">
        <v>46.038677479725514</v>
      </c>
      <c r="G310" s="111">
        <f t="shared" si="34"/>
        <v>0.45792976178720551</v>
      </c>
      <c r="H310" s="149">
        <v>44.259496372172428</v>
      </c>
      <c r="I310" s="111">
        <f t="shared" si="35"/>
        <v>0.66811206178478666</v>
      </c>
      <c r="J310" s="150">
        <v>23.45</v>
      </c>
      <c r="K310" s="111">
        <f t="shared" si="36"/>
        <v>0.256986301369863</v>
      </c>
      <c r="L310" s="112">
        <v>22.34</v>
      </c>
      <c r="M310" s="111">
        <f t="shared" si="37"/>
        <v>0.70625554715492589</v>
      </c>
      <c r="N310" s="148">
        <v>0.39479999999999998</v>
      </c>
      <c r="O310" s="111">
        <f t="shared" si="38"/>
        <v>0.21060352472844385</v>
      </c>
      <c r="P310" s="24"/>
      <c r="Q310" s="24">
        <f t="shared" si="32"/>
        <v>0.44069917359338789</v>
      </c>
      <c r="R310" s="24"/>
      <c r="S310" s="30" t="str">
        <f t="shared" si="39"/>
        <v>SENSIBILIDADE ALTA</v>
      </c>
    </row>
    <row r="311" spans="1:19">
      <c r="A311" s="146">
        <v>307</v>
      </c>
      <c r="B311" s="17">
        <v>3127305</v>
      </c>
      <c r="C311" s="17" t="s">
        <v>404</v>
      </c>
      <c r="D311" s="122">
        <v>12.942699785502882</v>
      </c>
      <c r="E311" s="111">
        <f t="shared" si="33"/>
        <v>0.27068487866953111</v>
      </c>
      <c r="F311" s="147">
        <v>54.368932038834949</v>
      </c>
      <c r="G311" s="111">
        <f t="shared" si="34"/>
        <v>0.85638921965677228</v>
      </c>
      <c r="H311" s="149">
        <v>79.009964641594337</v>
      </c>
      <c r="I311" s="111">
        <f t="shared" si="35"/>
        <v>0.40752931206323739</v>
      </c>
      <c r="J311" s="150">
        <v>8.64</v>
      </c>
      <c r="K311" s="111">
        <f t="shared" si="36"/>
        <v>9.4684931506849326E-2</v>
      </c>
      <c r="L311" s="112">
        <v>15.33</v>
      </c>
      <c r="M311" s="111">
        <f t="shared" si="37"/>
        <v>0.79842871700470064</v>
      </c>
      <c r="N311" s="148">
        <v>0.33839999999999998</v>
      </c>
      <c r="O311" s="111">
        <f t="shared" si="38"/>
        <v>0.18051730691009471</v>
      </c>
      <c r="P311" s="24"/>
      <c r="Q311" s="24">
        <f t="shared" si="32"/>
        <v>0.43470572763519755</v>
      </c>
      <c r="R311" s="24"/>
      <c r="S311" s="30" t="str">
        <f t="shared" si="39"/>
        <v>SENSIBILIDADE ALTA</v>
      </c>
    </row>
    <row r="312" spans="1:19">
      <c r="A312" s="146">
        <v>308</v>
      </c>
      <c r="B312" s="17">
        <v>3127339</v>
      </c>
      <c r="C312" s="17" t="s">
        <v>405</v>
      </c>
      <c r="D312" s="122">
        <v>12.385829550599967</v>
      </c>
      <c r="E312" s="111">
        <f t="shared" si="33"/>
        <v>0.25903844056407427</v>
      </c>
      <c r="F312" s="147">
        <v>49.141965678627145</v>
      </c>
      <c r="G312" s="111">
        <f t="shared" si="34"/>
        <v>0.60636874700347032</v>
      </c>
      <c r="H312" s="149">
        <v>0.22950135614437725</v>
      </c>
      <c r="I312" s="111">
        <f t="shared" si="35"/>
        <v>0.99827904205533968</v>
      </c>
      <c r="J312" s="150">
        <v>2.77</v>
      </c>
      <c r="K312" s="111">
        <f t="shared" si="36"/>
        <v>3.0356164383561646E-2</v>
      </c>
      <c r="L312" s="112">
        <v>45.34</v>
      </c>
      <c r="M312" s="111">
        <f t="shared" si="37"/>
        <v>0.40383287860359607</v>
      </c>
      <c r="N312" s="148">
        <v>8.2695000000000007</v>
      </c>
      <c r="O312" s="111">
        <f t="shared" si="38"/>
        <v>1</v>
      </c>
      <c r="P312" s="24"/>
      <c r="Q312" s="24">
        <f t="shared" si="32"/>
        <v>0.54964587876834037</v>
      </c>
      <c r="R312" s="24"/>
      <c r="S312" s="30" t="str">
        <f t="shared" si="39"/>
        <v>SENSIBILIDADE ALTA</v>
      </c>
    </row>
    <row r="313" spans="1:19">
      <c r="A313" s="146">
        <v>309</v>
      </c>
      <c r="B313" s="17">
        <v>3127354</v>
      </c>
      <c r="C313" s="17" t="s">
        <v>406</v>
      </c>
      <c r="D313" s="122">
        <v>9.6026281511849394</v>
      </c>
      <c r="E313" s="111">
        <f t="shared" si="33"/>
        <v>0.20083029654474252</v>
      </c>
      <c r="F313" s="147">
        <v>48.178137651821864</v>
      </c>
      <c r="G313" s="111">
        <f t="shared" si="34"/>
        <v>0.56026614709908229</v>
      </c>
      <c r="H313" s="149">
        <v>43.954918032786885</v>
      </c>
      <c r="I313" s="111">
        <f t="shared" si="35"/>
        <v>0.6703959982361567</v>
      </c>
      <c r="J313" s="150">
        <v>20.07</v>
      </c>
      <c r="K313" s="111">
        <f t="shared" si="36"/>
        <v>0.21994520547945207</v>
      </c>
      <c r="L313" s="112">
        <v>11.04</v>
      </c>
      <c r="M313" s="111">
        <f t="shared" si="37"/>
        <v>0.85483711909536175</v>
      </c>
      <c r="N313" s="148">
        <v>8.2695000000000007</v>
      </c>
      <c r="O313" s="111">
        <f t="shared" si="38"/>
        <v>1</v>
      </c>
      <c r="P313" s="24"/>
      <c r="Q313" s="24">
        <f t="shared" si="32"/>
        <v>0.58437912774246592</v>
      </c>
      <c r="R313" s="24"/>
      <c r="S313" s="30" t="str">
        <f t="shared" si="39"/>
        <v>SENSIBILIDADE ALTA</v>
      </c>
    </row>
    <row r="314" spans="1:19">
      <c r="A314" s="146">
        <v>310</v>
      </c>
      <c r="B314" s="17">
        <v>3127370</v>
      </c>
      <c r="C314" s="17" t="s">
        <v>407</v>
      </c>
      <c r="D314" s="122">
        <v>10.623374557660494</v>
      </c>
      <c r="E314" s="111">
        <f t="shared" si="33"/>
        <v>0.22217828589536315</v>
      </c>
      <c r="F314" s="147">
        <v>51.987110633727177</v>
      </c>
      <c r="G314" s="111">
        <f t="shared" si="34"/>
        <v>0.74246001628284397</v>
      </c>
      <c r="H314" s="149">
        <v>79.15194346289752</v>
      </c>
      <c r="I314" s="111">
        <f t="shared" si="35"/>
        <v>0.40646465787295238</v>
      </c>
      <c r="J314" s="150">
        <v>25.17</v>
      </c>
      <c r="K314" s="111">
        <f t="shared" si="36"/>
        <v>0.27583561643835619</v>
      </c>
      <c r="L314" s="112">
        <v>15.95</v>
      </c>
      <c r="M314" s="111">
        <f t="shared" si="37"/>
        <v>0.79027645376549094</v>
      </c>
      <c r="N314" s="148">
        <v>0.33839999999999998</v>
      </c>
      <c r="O314" s="111">
        <f t="shared" si="38"/>
        <v>0.18051730691009471</v>
      </c>
      <c r="P314" s="24"/>
      <c r="Q314" s="24">
        <f t="shared" si="32"/>
        <v>0.43628872286085024</v>
      </c>
      <c r="R314" s="24"/>
      <c r="S314" s="30" t="str">
        <f t="shared" si="39"/>
        <v>SENSIBILIDADE ALTA</v>
      </c>
    </row>
    <row r="315" spans="1:19">
      <c r="A315" s="146">
        <v>311</v>
      </c>
      <c r="B315" s="17">
        <v>3127388</v>
      </c>
      <c r="C315" s="17" t="s">
        <v>408</v>
      </c>
      <c r="D315" s="122">
        <v>5.2308382518921546</v>
      </c>
      <c r="E315" s="111">
        <f t="shared" si="33"/>
        <v>0.10939825855648212</v>
      </c>
      <c r="F315" s="147">
        <v>48.8055861815509</v>
      </c>
      <c r="G315" s="111">
        <f t="shared" si="34"/>
        <v>0.5902787714700255</v>
      </c>
      <c r="H315" s="149">
        <v>74.167283493708368</v>
      </c>
      <c r="I315" s="111">
        <f t="shared" si="35"/>
        <v>0.44384304342815373</v>
      </c>
      <c r="J315" s="150">
        <v>26.66</v>
      </c>
      <c r="K315" s="111">
        <f t="shared" si="36"/>
        <v>0.29216438356164381</v>
      </c>
      <c r="L315" s="112">
        <v>15.25</v>
      </c>
      <c r="M315" s="111">
        <f t="shared" si="37"/>
        <v>0.79948062193879221</v>
      </c>
      <c r="N315" s="148">
        <v>0.1026</v>
      </c>
      <c r="O315" s="111">
        <f t="shared" si="38"/>
        <v>5.4731311137635102E-2</v>
      </c>
      <c r="P315" s="24"/>
      <c r="Q315" s="24">
        <f t="shared" si="32"/>
        <v>0.38164939834878875</v>
      </c>
      <c r="R315" s="24"/>
      <c r="S315" s="30" t="str">
        <f t="shared" si="39"/>
        <v>SENSIBILIDADE MODERADA</v>
      </c>
    </row>
    <row r="316" spans="1:19">
      <c r="A316" s="146">
        <v>312</v>
      </c>
      <c r="B316" s="17">
        <v>3127404</v>
      </c>
      <c r="C316" s="17" t="s">
        <v>409</v>
      </c>
      <c r="D316" s="122">
        <v>12.928983000124973</v>
      </c>
      <c r="E316" s="111">
        <f t="shared" si="33"/>
        <v>0.27039800448970086</v>
      </c>
      <c r="F316" s="147">
        <v>45.138461538461542</v>
      </c>
      <c r="G316" s="111">
        <f t="shared" si="34"/>
        <v>0.41486990648790578</v>
      </c>
      <c r="H316" s="149">
        <v>30.632536492489955</v>
      </c>
      <c r="I316" s="111">
        <f t="shared" si="35"/>
        <v>0.77029631577130031</v>
      </c>
      <c r="J316" s="150">
        <v>25.23</v>
      </c>
      <c r="K316" s="111">
        <f t="shared" si="36"/>
        <v>0.27649315068493152</v>
      </c>
      <c r="L316" s="112">
        <v>40.71</v>
      </c>
      <c r="M316" s="111">
        <f t="shared" si="37"/>
        <v>0.46471187666414648</v>
      </c>
      <c r="N316" s="148">
        <v>0.30649999999999999</v>
      </c>
      <c r="O316" s="111">
        <f t="shared" si="38"/>
        <v>0.16350045676106392</v>
      </c>
      <c r="P316" s="24"/>
      <c r="Q316" s="24">
        <f t="shared" si="32"/>
        <v>0.39337828514317486</v>
      </c>
      <c r="R316" s="24"/>
      <c r="S316" s="30" t="str">
        <f t="shared" si="39"/>
        <v>SENSIBILIDADE MODERADA</v>
      </c>
    </row>
    <row r="317" spans="1:19">
      <c r="A317" s="146">
        <v>313</v>
      </c>
      <c r="B317" s="17">
        <v>3127503</v>
      </c>
      <c r="C317" s="17" t="s">
        <v>410</v>
      </c>
      <c r="D317" s="122">
        <v>9.2443607499993767</v>
      </c>
      <c r="E317" s="111">
        <f t="shared" si="33"/>
        <v>0.19333745736680014</v>
      </c>
      <c r="F317" s="147">
        <v>51.020408163265309</v>
      </c>
      <c r="G317" s="111">
        <f t="shared" si="34"/>
        <v>0.69621992367004548</v>
      </c>
      <c r="H317" s="149">
        <v>54.168260038240923</v>
      </c>
      <c r="I317" s="111">
        <f t="shared" si="35"/>
        <v>0.59380938297118524</v>
      </c>
      <c r="J317" s="150">
        <v>24.98</v>
      </c>
      <c r="K317" s="111">
        <f t="shared" si="36"/>
        <v>0.27375342465753427</v>
      </c>
      <c r="L317" s="112">
        <v>43.41</v>
      </c>
      <c r="M317" s="111">
        <f t="shared" si="37"/>
        <v>0.42921008513855563</v>
      </c>
      <c r="N317" s="148">
        <v>0.33839999999999998</v>
      </c>
      <c r="O317" s="111">
        <f t="shared" si="38"/>
        <v>0.18051730691009471</v>
      </c>
      <c r="P317" s="24"/>
      <c r="Q317" s="24">
        <f t="shared" si="32"/>
        <v>0.39447459678570257</v>
      </c>
      <c r="R317" s="24"/>
      <c r="S317" s="30" t="str">
        <f t="shared" si="39"/>
        <v>SENSIBILIDADE MODERADA</v>
      </c>
    </row>
    <row r="318" spans="1:19">
      <c r="A318" s="146">
        <v>314</v>
      </c>
      <c r="B318" s="17">
        <v>3127602</v>
      </c>
      <c r="C318" s="17" t="s">
        <v>979</v>
      </c>
      <c r="D318" s="122">
        <v>5.3709466953937728</v>
      </c>
      <c r="E318" s="111">
        <f t="shared" si="33"/>
        <v>0.11232850013345917</v>
      </c>
      <c r="F318" s="147">
        <v>46.739412834502467</v>
      </c>
      <c r="G318" s="111">
        <f t="shared" si="34"/>
        <v>0.49144790070999894</v>
      </c>
      <c r="H318" s="149">
        <v>71.944223810784564</v>
      </c>
      <c r="I318" s="111">
        <f t="shared" si="35"/>
        <v>0.46051306354069232</v>
      </c>
      <c r="J318" s="150">
        <v>13.08</v>
      </c>
      <c r="K318" s="111">
        <f t="shared" si="36"/>
        <v>0.14334246575342466</v>
      </c>
      <c r="L318" s="112">
        <v>60.83</v>
      </c>
      <c r="M318" s="111">
        <f t="shared" si="37"/>
        <v>0.20015778574011367</v>
      </c>
      <c r="N318" s="148">
        <v>0.39479999999999998</v>
      </c>
      <c r="O318" s="111">
        <f t="shared" si="38"/>
        <v>0.21060352472844385</v>
      </c>
      <c r="P318" s="24"/>
      <c r="Q318" s="24">
        <f t="shared" si="32"/>
        <v>0.26973220676768872</v>
      </c>
      <c r="R318" s="24"/>
      <c r="S318" s="30" t="str">
        <f t="shared" si="39"/>
        <v>SENSIBILIDADE MODERADA</v>
      </c>
    </row>
    <row r="319" spans="1:19">
      <c r="A319" s="146">
        <v>315</v>
      </c>
      <c r="B319" s="17">
        <v>3127701</v>
      </c>
      <c r="C319" s="17" t="s">
        <v>411</v>
      </c>
      <c r="D319" s="122">
        <v>0.73109852252061391</v>
      </c>
      <c r="E319" s="111">
        <f t="shared" si="33"/>
        <v>1.529026541167482E-2</v>
      </c>
      <c r="F319" s="147">
        <v>44.162364874786796</v>
      </c>
      <c r="G319" s="111">
        <f t="shared" si="34"/>
        <v>0.36818046324504383</v>
      </c>
      <c r="H319" s="149">
        <v>93.692912497909958</v>
      </c>
      <c r="I319" s="111">
        <f t="shared" si="35"/>
        <v>0.29742653886453541</v>
      </c>
      <c r="J319" s="150">
        <v>109.79</v>
      </c>
      <c r="K319" s="111">
        <f t="shared" si="36"/>
        <v>1</v>
      </c>
      <c r="L319" s="112">
        <v>20.48</v>
      </c>
      <c r="M319" s="111">
        <f t="shared" si="37"/>
        <v>0.7307123368725551</v>
      </c>
      <c r="N319" s="148">
        <v>0.30940000000000001</v>
      </c>
      <c r="O319" s="111">
        <f t="shared" si="38"/>
        <v>0.16504744313824857</v>
      </c>
      <c r="P319" s="24"/>
      <c r="Q319" s="24">
        <f t="shared" si="32"/>
        <v>0.42944284125534299</v>
      </c>
      <c r="R319" s="24"/>
      <c r="S319" s="30" t="str">
        <f t="shared" si="39"/>
        <v>SENSIBILIDADE ALTA</v>
      </c>
    </row>
    <row r="320" spans="1:19">
      <c r="A320" s="146">
        <v>316</v>
      </c>
      <c r="B320" s="17">
        <v>3127800</v>
      </c>
      <c r="C320" s="17" t="s">
        <v>412</v>
      </c>
      <c r="D320" s="122">
        <v>28.487885562161487</v>
      </c>
      <c r="E320" s="111">
        <f t="shared" si="33"/>
        <v>0.59579840178187005</v>
      </c>
      <c r="F320" s="147">
        <v>45.859671302149181</v>
      </c>
      <c r="G320" s="111">
        <f t="shared" si="34"/>
        <v>0.44936739385880042</v>
      </c>
      <c r="H320" s="149">
        <v>24.861520753902596</v>
      </c>
      <c r="I320" s="111">
        <f t="shared" si="35"/>
        <v>0.81357133405848414</v>
      </c>
      <c r="J320" s="150">
        <v>3.58</v>
      </c>
      <c r="K320" s="111">
        <f t="shared" si="36"/>
        <v>3.9232876712328765E-2</v>
      </c>
      <c r="L320" s="112">
        <v>75.55</v>
      </c>
      <c r="M320" s="111">
        <f t="shared" si="37"/>
        <v>6.6072778672626731E-3</v>
      </c>
      <c r="N320" s="148">
        <v>0.63660000000000005</v>
      </c>
      <c r="O320" s="111">
        <f t="shared" si="38"/>
        <v>0.33959018197094065</v>
      </c>
      <c r="P320" s="24"/>
      <c r="Q320" s="24">
        <f t="shared" si="32"/>
        <v>0.37402791104161448</v>
      </c>
      <c r="R320" s="24"/>
      <c r="S320" s="30" t="str">
        <f t="shared" si="39"/>
        <v>SENSIBILIDADE MODERADA</v>
      </c>
    </row>
    <row r="321" spans="1:19">
      <c r="A321" s="146">
        <v>317</v>
      </c>
      <c r="B321" s="17">
        <v>3127909</v>
      </c>
      <c r="C321" s="17" t="s">
        <v>413</v>
      </c>
      <c r="D321" s="122">
        <v>22.291805585375013</v>
      </c>
      <c r="E321" s="111">
        <f t="shared" si="33"/>
        <v>0.46621298416894097</v>
      </c>
      <c r="F321" s="147">
        <v>49.19614147909968</v>
      </c>
      <c r="G321" s="111">
        <f t="shared" si="34"/>
        <v>0.60896012760687945</v>
      </c>
      <c r="H321" s="149">
        <v>0.28735632183908044</v>
      </c>
      <c r="I321" s="111">
        <f t="shared" si="35"/>
        <v>0.99784520600084725</v>
      </c>
      <c r="J321" s="150">
        <v>7.21</v>
      </c>
      <c r="K321" s="111">
        <f t="shared" si="36"/>
        <v>7.9013698630136991E-2</v>
      </c>
      <c r="L321" s="112">
        <v>6.51</v>
      </c>
      <c r="M321" s="111">
        <f t="shared" si="37"/>
        <v>0.91440123598829759</v>
      </c>
      <c r="N321" s="148">
        <v>1.9242999999999999</v>
      </c>
      <c r="O321" s="111">
        <f t="shared" si="38"/>
        <v>1</v>
      </c>
      <c r="P321" s="24"/>
      <c r="Q321" s="24">
        <f t="shared" si="32"/>
        <v>0.67773887539918365</v>
      </c>
      <c r="R321" s="24"/>
      <c r="S321" s="30" t="str">
        <f t="shared" si="39"/>
        <v>SENSIBILIDADE MUITO ALTA</v>
      </c>
    </row>
    <row r="322" spans="1:19">
      <c r="A322" s="146">
        <v>318</v>
      </c>
      <c r="B322" s="17">
        <v>3128006</v>
      </c>
      <c r="C322" s="17" t="s">
        <v>414</v>
      </c>
      <c r="D322" s="122">
        <v>5.0525992316528132</v>
      </c>
      <c r="E322" s="111">
        <f t="shared" si="33"/>
        <v>0.10567055039920081</v>
      </c>
      <c r="F322" s="147">
        <v>44.722598105548037</v>
      </c>
      <c r="G322" s="111">
        <f t="shared" si="34"/>
        <v>0.39497799119880006</v>
      </c>
      <c r="H322" s="149">
        <v>76.042054335690352</v>
      </c>
      <c r="I322" s="111">
        <f t="shared" si="35"/>
        <v>0.42978473096704284</v>
      </c>
      <c r="J322" s="150">
        <v>29.99</v>
      </c>
      <c r="K322" s="111">
        <f t="shared" si="36"/>
        <v>0.32865753424657534</v>
      </c>
      <c r="L322" s="112">
        <v>44.43</v>
      </c>
      <c r="M322" s="111">
        <f t="shared" si="37"/>
        <v>0.41579829722888795</v>
      </c>
      <c r="N322" s="148">
        <v>0.2399</v>
      </c>
      <c r="O322" s="111">
        <f t="shared" si="38"/>
        <v>0.12797311444365167</v>
      </c>
      <c r="P322" s="24"/>
      <c r="Q322" s="24">
        <f t="shared" si="32"/>
        <v>0.30047703641402651</v>
      </c>
      <c r="R322" s="24"/>
      <c r="S322" s="30" t="str">
        <f t="shared" si="39"/>
        <v>SENSIBILIDADE MODERADA</v>
      </c>
    </row>
    <row r="323" spans="1:19">
      <c r="A323" s="146">
        <v>319</v>
      </c>
      <c r="B323" s="17">
        <v>3128105</v>
      </c>
      <c r="C323" s="17" t="s">
        <v>415</v>
      </c>
      <c r="D323" s="122">
        <v>33.726249026569796</v>
      </c>
      <c r="E323" s="111">
        <f t="shared" si="33"/>
        <v>0.70535404336281038</v>
      </c>
      <c r="F323" s="147">
        <v>43.772912956949824</v>
      </c>
      <c r="G323" s="111">
        <f t="shared" si="34"/>
        <v>0.34955188485689759</v>
      </c>
      <c r="H323" s="149">
        <v>65.233807725820498</v>
      </c>
      <c r="I323" s="111">
        <f t="shared" si="35"/>
        <v>0.5108323473454035</v>
      </c>
      <c r="J323" s="150">
        <v>14.74</v>
      </c>
      <c r="K323" s="111">
        <f t="shared" si="36"/>
        <v>0.16153424657534246</v>
      </c>
      <c r="L323" s="112">
        <v>19.27</v>
      </c>
      <c r="M323" s="111">
        <f t="shared" si="37"/>
        <v>0.74662239900069038</v>
      </c>
      <c r="N323" s="148">
        <v>0.31009999999999999</v>
      </c>
      <c r="O323" s="111">
        <f t="shared" si="38"/>
        <v>0.1654208536430862</v>
      </c>
      <c r="P323" s="24"/>
      <c r="Q323" s="24">
        <f t="shared" si="32"/>
        <v>0.43988596246403838</v>
      </c>
      <c r="R323" s="24"/>
      <c r="S323" s="30" t="str">
        <f t="shared" si="39"/>
        <v>SENSIBILIDADE ALTA</v>
      </c>
    </row>
    <row r="324" spans="1:19">
      <c r="A324" s="146">
        <v>320</v>
      </c>
      <c r="B324" s="17">
        <v>3128204</v>
      </c>
      <c r="C324" s="17" t="s">
        <v>416</v>
      </c>
      <c r="D324" s="122">
        <v>15.683016338218497</v>
      </c>
      <c r="E324" s="111">
        <f t="shared" si="33"/>
        <v>0.32799612484544732</v>
      </c>
      <c r="F324" s="147">
        <v>48.956414978514424</v>
      </c>
      <c r="G324" s="111">
        <f t="shared" si="34"/>
        <v>0.59749333619223854</v>
      </c>
      <c r="H324" s="149">
        <v>33.528145186096587</v>
      </c>
      <c r="I324" s="111">
        <f t="shared" si="35"/>
        <v>0.74858306374696459</v>
      </c>
      <c r="J324" s="150">
        <v>27.98</v>
      </c>
      <c r="K324" s="111">
        <f t="shared" si="36"/>
        <v>0.30663013698630137</v>
      </c>
      <c r="L324" s="112">
        <v>38.159999999999997</v>
      </c>
      <c r="M324" s="111">
        <f t="shared" si="37"/>
        <v>0.49824134643831564</v>
      </c>
      <c r="N324" s="148">
        <v>0.13819999999999999</v>
      </c>
      <c r="O324" s="111">
        <f t="shared" si="38"/>
        <v>7.3721902526522137E-2</v>
      </c>
      <c r="P324" s="24"/>
      <c r="Q324" s="24">
        <f t="shared" si="32"/>
        <v>0.42544431845596492</v>
      </c>
      <c r="R324" s="24"/>
      <c r="S324" s="30" t="str">
        <f t="shared" si="39"/>
        <v>SENSIBILIDADE ALTA</v>
      </c>
    </row>
    <row r="325" spans="1:19">
      <c r="A325" s="146">
        <v>321</v>
      </c>
      <c r="B325" s="17">
        <v>3128253</v>
      </c>
      <c r="C325" s="17" t="s">
        <v>417</v>
      </c>
      <c r="D325" s="122">
        <v>27.560554550114968</v>
      </c>
      <c r="E325" s="111">
        <f t="shared" si="33"/>
        <v>0.57640411105100819</v>
      </c>
      <c r="F325" s="147">
        <v>47.716627634660419</v>
      </c>
      <c r="G325" s="111">
        <f t="shared" si="34"/>
        <v>0.53819082755936554</v>
      </c>
      <c r="H325" s="149">
        <v>0.19798059790140568</v>
      </c>
      <c r="I325" s="111">
        <f t="shared" si="35"/>
        <v>0.99851540623301294</v>
      </c>
      <c r="J325" s="150">
        <v>12.94</v>
      </c>
      <c r="K325" s="111">
        <f t="shared" si="36"/>
        <v>0.14180821917808217</v>
      </c>
      <c r="L325" s="112">
        <v>40.380000000000003</v>
      </c>
      <c r="M325" s="111">
        <f t="shared" si="37"/>
        <v>0.46905098451727423</v>
      </c>
      <c r="N325" s="148">
        <v>4.4530500000000002</v>
      </c>
      <c r="O325" s="111">
        <f t="shared" si="38"/>
        <v>1</v>
      </c>
      <c r="P325" s="24"/>
      <c r="Q325" s="24">
        <f t="shared" ref="Q325:Q388" si="40">(E325+G325+I325+K325+M325+O325)/N$2</f>
        <v>0.62066159142312383</v>
      </c>
      <c r="R325" s="24"/>
      <c r="S325" s="30" t="str">
        <f t="shared" si="39"/>
        <v>SENSIBILIDADE MUITO ALTA</v>
      </c>
    </row>
    <row r="326" spans="1:19">
      <c r="A326" s="146">
        <v>322</v>
      </c>
      <c r="B326" s="17">
        <v>3128303</v>
      </c>
      <c r="C326" s="17" t="s">
        <v>418</v>
      </c>
      <c r="D326" s="122">
        <v>6.2583510511842873</v>
      </c>
      <c r="E326" s="111">
        <f t="shared" ref="E326:E389" si="41">IF(((D326-$E$860)/($D$860-$E$860))&gt;1,1,IF(((D326-$E$860)/($D$860-$E$860))&lt;0,0,(D326-$E$860)/($D$860-$E$860)))</f>
        <v>0.13088776090276363</v>
      </c>
      <c r="F326" s="147">
        <v>44.377155998466847</v>
      </c>
      <c r="G326" s="111">
        <f t="shared" ref="G326:G389" si="42">IF(((F326-$G$860)/($F$860-$G$860))&gt;1,1,IF(((F326-$G$860)/($F$860-$G$860))&lt;0,0,(F326-$G$860)/($F$860-$G$860)))</f>
        <v>0.37845452559085263</v>
      </c>
      <c r="H326" s="149">
        <v>89.864229765013064</v>
      </c>
      <c r="I326" s="111">
        <f t="shared" ref="I326:I389" si="43">IF((1-(H326-$I$860)/($H$860-$I$860))&gt;1,1,IF((1-(H326-$I$860)/($H$860-$I$860))&lt;0,0,1-(H326-$I$860)/($H$860-$I$860)))</f>
        <v>0.32613661743425604</v>
      </c>
      <c r="J326" s="150">
        <v>64.95</v>
      </c>
      <c r="K326" s="111">
        <f t="shared" ref="K326:K389" si="44">IF(((J326-$K$860)/($J$860-$K$860))&gt;1,1,IF(((J326-$K$860)/($J$860-$K$860))&lt;0,0,(J326-$K$860)/($J$860-$K$860)))</f>
        <v>0.71178082191780823</v>
      </c>
      <c r="L326" s="112">
        <v>14.76</v>
      </c>
      <c r="M326" s="111">
        <f t="shared" ref="M326:M389" si="45">IF((1-(L326-$M$860)/($L$860-$M$860))&gt;1,1,IF((1-(L326-$M$860)/($L$860-$M$860))&lt;0,0,1-(L326-$M$860)/($L$860-$M$860)))</f>
        <v>0.80592353966010322</v>
      </c>
      <c r="N326" s="148">
        <v>0.35580000000000001</v>
      </c>
      <c r="O326" s="111">
        <f t="shared" ref="O326:O389" si="46">IF(((N326-$O$860)/($N$860-$O$860))&gt;1,1,IF(((N326-$O$860)/($N$860-$O$860))&lt;0,0,(N326-$O$860)/($N$860-$O$860)))</f>
        <v>0.18979922517320244</v>
      </c>
      <c r="P326" s="24"/>
      <c r="Q326" s="24">
        <f t="shared" si="40"/>
        <v>0.42383041511316438</v>
      </c>
      <c r="R326" s="24"/>
      <c r="S326" s="30" t="str">
        <f t="shared" ref="S326:S389" si="47">IF(AND(Q326&gt;$V$5,Q326&lt;$W$5)," SENSIBILIDADE RELATIVAMENTE BAIXA",IF(AND(Q326&gt;$V$6,Q326&lt;$W$6),"SENSIBILIDADE MODERADA",IF(AND(Q326&gt;$V$7,Q326&lt;$W$7),"SENSIBILIDADE ALTA",IF(AND(Q326&gt;$V$8,Q326&lt;$W$8),"SENSIBILIDADE MUITO ALTA","SENSIBILIDADE EXTREMA"))))</f>
        <v>SENSIBILIDADE ALTA</v>
      </c>
    </row>
    <row r="327" spans="1:19">
      <c r="A327" s="146">
        <v>323</v>
      </c>
      <c r="B327" s="17">
        <v>3128402</v>
      </c>
      <c r="C327" s="17" t="s">
        <v>419</v>
      </c>
      <c r="D327" s="122">
        <v>12.484727727752862</v>
      </c>
      <c r="E327" s="111">
        <f t="shared" si="41"/>
        <v>0.26110680663351321</v>
      </c>
      <c r="F327" s="147">
        <v>49.096561103555466</v>
      </c>
      <c r="G327" s="111">
        <f t="shared" si="42"/>
        <v>0.60419691873105874</v>
      </c>
      <c r="H327" s="149">
        <v>72.945294270158158</v>
      </c>
      <c r="I327" s="111">
        <f t="shared" si="43"/>
        <v>0.45300635338800854</v>
      </c>
      <c r="J327" s="150">
        <v>29.2</v>
      </c>
      <c r="K327" s="111">
        <f t="shared" si="44"/>
        <v>0.32</v>
      </c>
      <c r="L327" s="112">
        <v>16.86</v>
      </c>
      <c r="M327" s="111">
        <f t="shared" si="45"/>
        <v>0.77831103514019917</v>
      </c>
      <c r="N327" s="148">
        <v>0.1026</v>
      </c>
      <c r="O327" s="111">
        <f t="shared" si="46"/>
        <v>5.4731311137635102E-2</v>
      </c>
      <c r="P327" s="24"/>
      <c r="Q327" s="24">
        <f t="shared" si="40"/>
        <v>0.41189207083840246</v>
      </c>
      <c r="R327" s="24"/>
      <c r="S327" s="30" t="str">
        <f t="shared" si="47"/>
        <v>SENSIBILIDADE ALTA</v>
      </c>
    </row>
    <row r="328" spans="1:19">
      <c r="A328" s="146">
        <v>324</v>
      </c>
      <c r="B328" s="17">
        <v>3128501</v>
      </c>
      <c r="C328" s="17" t="s">
        <v>420</v>
      </c>
      <c r="D328" s="122">
        <v>7.4926897728058659</v>
      </c>
      <c r="E328" s="111">
        <f t="shared" si="41"/>
        <v>0.15670284064937764</v>
      </c>
      <c r="F328" s="147">
        <v>48.258003766478346</v>
      </c>
      <c r="G328" s="111">
        <f t="shared" si="42"/>
        <v>0.56408636754040975</v>
      </c>
      <c r="H328" s="149">
        <v>52.42934264845983</v>
      </c>
      <c r="I328" s="111">
        <f t="shared" si="43"/>
        <v>0.606848973443884</v>
      </c>
      <c r="J328" s="150">
        <v>35.520000000000003</v>
      </c>
      <c r="K328" s="111">
        <f t="shared" si="44"/>
        <v>0.38926027397260277</v>
      </c>
      <c r="L328" s="112">
        <v>19.690000000000001</v>
      </c>
      <c r="M328" s="111">
        <f t="shared" si="45"/>
        <v>0.7410998980967094</v>
      </c>
      <c r="N328" s="148">
        <v>6.4699999999999994E-2</v>
      </c>
      <c r="O328" s="111">
        <f t="shared" si="46"/>
        <v>3.4513799518567166E-2</v>
      </c>
      <c r="P328" s="24"/>
      <c r="Q328" s="24">
        <f t="shared" si="40"/>
        <v>0.41541869220359184</v>
      </c>
      <c r="R328" s="24"/>
      <c r="S328" s="30" t="str">
        <f t="shared" si="47"/>
        <v>SENSIBILIDADE ALTA</v>
      </c>
    </row>
    <row r="329" spans="1:19">
      <c r="A329" s="146">
        <v>325</v>
      </c>
      <c r="B329" s="17">
        <v>3128600</v>
      </c>
      <c r="C329" s="17" t="s">
        <v>421</v>
      </c>
      <c r="D329" s="122">
        <v>63.6459330113193</v>
      </c>
      <c r="E329" s="111">
        <f t="shared" si="41"/>
        <v>1</v>
      </c>
      <c r="F329" s="147">
        <v>44.852941176470587</v>
      </c>
      <c r="G329" s="111">
        <f t="shared" si="42"/>
        <v>0.40121266614280393</v>
      </c>
      <c r="H329" s="149">
        <v>58.281082734363054</v>
      </c>
      <c r="I329" s="111">
        <f t="shared" si="43"/>
        <v>0.5629686288563478</v>
      </c>
      <c r="J329" s="150">
        <v>3.16</v>
      </c>
      <c r="K329" s="111">
        <f t="shared" si="44"/>
        <v>3.4630136986301373E-2</v>
      </c>
      <c r="L329" s="112">
        <v>33.79</v>
      </c>
      <c r="M329" s="111">
        <f t="shared" si="45"/>
        <v>0.55570165346306832</v>
      </c>
      <c r="N329" s="148">
        <v>2.1415500000000001</v>
      </c>
      <c r="O329" s="111">
        <f t="shared" si="46"/>
        <v>1</v>
      </c>
      <c r="P329" s="24"/>
      <c r="Q329" s="24">
        <f t="shared" si="40"/>
        <v>0.59241884757475349</v>
      </c>
      <c r="R329" s="24"/>
      <c r="S329" s="30" t="str">
        <f t="shared" si="47"/>
        <v>SENSIBILIDADE ALTA</v>
      </c>
    </row>
    <row r="330" spans="1:19">
      <c r="A330" s="146">
        <v>326</v>
      </c>
      <c r="B330" s="17">
        <v>3128709</v>
      </c>
      <c r="C330" s="17" t="s">
        <v>422</v>
      </c>
      <c r="D330" s="122">
        <v>1.7142593843397114</v>
      </c>
      <c r="E330" s="111">
        <f t="shared" si="41"/>
        <v>3.5852187035803243E-2</v>
      </c>
      <c r="F330" s="147">
        <v>44.130440963238847</v>
      </c>
      <c r="G330" s="111">
        <f t="shared" si="42"/>
        <v>0.3666534529480342</v>
      </c>
      <c r="H330" s="149">
        <v>93.154720983677393</v>
      </c>
      <c r="I330" s="111">
        <f t="shared" si="43"/>
        <v>0.30146226648605146</v>
      </c>
      <c r="J330" s="150">
        <v>177.76</v>
      </c>
      <c r="K330" s="111">
        <f t="shared" si="44"/>
        <v>1</v>
      </c>
      <c r="L330" s="112">
        <v>21.49</v>
      </c>
      <c r="M330" s="111">
        <f t="shared" si="45"/>
        <v>0.71743203707964898</v>
      </c>
      <c r="N330" s="148">
        <v>0.33294999999999997</v>
      </c>
      <c r="O330" s="111">
        <f t="shared" si="46"/>
        <v>0.17761003940814432</v>
      </c>
      <c r="P330" s="24"/>
      <c r="Q330" s="24">
        <f t="shared" si="40"/>
        <v>0.43316833049294706</v>
      </c>
      <c r="R330" s="24"/>
      <c r="S330" s="30" t="str">
        <f t="shared" si="47"/>
        <v>SENSIBILIDADE ALTA</v>
      </c>
    </row>
    <row r="331" spans="1:19">
      <c r="A331" s="146">
        <v>327</v>
      </c>
      <c r="B331" s="17">
        <v>3128808</v>
      </c>
      <c r="C331" s="17" t="s">
        <v>423</v>
      </c>
      <c r="D331" s="122">
        <v>10.613257315039064</v>
      </c>
      <c r="E331" s="111">
        <f t="shared" si="41"/>
        <v>0.22196669290187351</v>
      </c>
      <c r="F331" s="147">
        <v>45.8222130979265</v>
      </c>
      <c r="G331" s="111">
        <f t="shared" si="42"/>
        <v>0.44757566280887529</v>
      </c>
      <c r="H331" s="149">
        <v>67.788528958070387</v>
      </c>
      <c r="I331" s="111">
        <f t="shared" si="43"/>
        <v>0.49167530237235813</v>
      </c>
      <c r="J331" s="150">
        <v>45.03</v>
      </c>
      <c r="K331" s="111">
        <f t="shared" si="44"/>
        <v>0.49347945205479454</v>
      </c>
      <c r="L331" s="112">
        <v>12.61</v>
      </c>
      <c r="M331" s="111">
        <f t="shared" si="45"/>
        <v>0.8341934847638145</v>
      </c>
      <c r="N331" s="148">
        <v>0.1026</v>
      </c>
      <c r="O331" s="111">
        <f t="shared" si="46"/>
        <v>5.4731311137635102E-2</v>
      </c>
      <c r="P331" s="24"/>
      <c r="Q331" s="24">
        <f t="shared" si="40"/>
        <v>0.42393698433989185</v>
      </c>
      <c r="R331" s="24"/>
      <c r="S331" s="30" t="str">
        <f t="shared" si="47"/>
        <v>SENSIBILIDADE ALTA</v>
      </c>
    </row>
    <row r="332" spans="1:19">
      <c r="A332" s="146">
        <v>328</v>
      </c>
      <c r="B332" s="17">
        <v>3128907</v>
      </c>
      <c r="C332" s="17" t="s">
        <v>424</v>
      </c>
      <c r="D332" s="122">
        <v>31.633058232191935</v>
      </c>
      <c r="E332" s="111">
        <f t="shared" si="41"/>
        <v>0.6615768480636508</v>
      </c>
      <c r="F332" s="147">
        <v>47.171453437771973</v>
      </c>
      <c r="G332" s="111">
        <f t="shared" si="42"/>
        <v>0.51211361546515666</v>
      </c>
      <c r="H332" s="149">
        <v>83.0620429346544</v>
      </c>
      <c r="I332" s="111">
        <f t="shared" si="43"/>
        <v>0.37714406097809694</v>
      </c>
      <c r="J332" s="150">
        <v>23.11</v>
      </c>
      <c r="K332" s="111">
        <f t="shared" si="44"/>
        <v>0.25326027397260276</v>
      </c>
      <c r="L332" s="112">
        <v>13.86</v>
      </c>
      <c r="M332" s="111">
        <f t="shared" si="45"/>
        <v>0.81775747016863354</v>
      </c>
      <c r="N332" s="148">
        <v>1.9242999999999999</v>
      </c>
      <c r="O332" s="111">
        <f t="shared" si="46"/>
        <v>1</v>
      </c>
      <c r="P332" s="24"/>
      <c r="Q332" s="24">
        <f t="shared" si="40"/>
        <v>0.60364204477469008</v>
      </c>
      <c r="R332" s="24"/>
      <c r="S332" s="30" t="str">
        <f t="shared" si="47"/>
        <v>SENSIBILIDADE MUITO ALTA</v>
      </c>
    </row>
    <row r="333" spans="1:19">
      <c r="A333" s="146">
        <v>329</v>
      </c>
      <c r="B333" s="17">
        <v>3129004</v>
      </c>
      <c r="C333" s="17" t="s">
        <v>425</v>
      </c>
      <c r="D333" s="122">
        <v>17.05765791071034</v>
      </c>
      <c r="E333" s="111">
        <f t="shared" si="41"/>
        <v>0.3567455120236025</v>
      </c>
      <c r="F333" s="147">
        <v>48.308809478310721</v>
      </c>
      <c r="G333" s="111">
        <f t="shared" si="42"/>
        <v>0.56651654734461121</v>
      </c>
      <c r="H333" s="149">
        <v>46.631524813576753</v>
      </c>
      <c r="I333" s="111">
        <f t="shared" si="43"/>
        <v>0.65032497215806195</v>
      </c>
      <c r="J333" s="150">
        <v>26.49</v>
      </c>
      <c r="K333" s="111">
        <f t="shared" si="44"/>
        <v>0.29030136986301369</v>
      </c>
      <c r="L333" s="112">
        <v>10.61</v>
      </c>
      <c r="M333" s="111">
        <f t="shared" si="45"/>
        <v>0.86049110811610396</v>
      </c>
      <c r="N333" s="148">
        <v>0.1026</v>
      </c>
      <c r="O333" s="111">
        <f t="shared" si="46"/>
        <v>5.4731311137635102E-2</v>
      </c>
      <c r="P333" s="24"/>
      <c r="Q333" s="24">
        <f t="shared" si="40"/>
        <v>0.46318513677383805</v>
      </c>
      <c r="R333" s="24"/>
      <c r="S333" s="30" t="str">
        <f t="shared" si="47"/>
        <v>SENSIBILIDADE ALTA</v>
      </c>
    </row>
    <row r="334" spans="1:19">
      <c r="A334" s="146">
        <v>330</v>
      </c>
      <c r="B334" s="17">
        <v>3129103</v>
      </c>
      <c r="C334" s="17" t="s">
        <v>426</v>
      </c>
      <c r="D334" s="122">
        <v>54.081225585756975</v>
      </c>
      <c r="E334" s="111">
        <f t="shared" si="41"/>
        <v>1</v>
      </c>
      <c r="F334" s="147">
        <v>52.389380530973455</v>
      </c>
      <c r="G334" s="111">
        <f t="shared" si="42"/>
        <v>0.76170171460510194</v>
      </c>
      <c r="H334" s="149">
        <v>51.097842835130969</v>
      </c>
      <c r="I334" s="111">
        <f t="shared" si="43"/>
        <v>0.61683346861445032</v>
      </c>
      <c r="J334" s="150">
        <v>2.81</v>
      </c>
      <c r="K334" s="111">
        <f t="shared" si="44"/>
        <v>3.0794520547945205E-2</v>
      </c>
      <c r="L334" s="112">
        <v>18.46</v>
      </c>
      <c r="M334" s="111">
        <f t="shared" si="45"/>
        <v>0.75727293645836757</v>
      </c>
      <c r="N334" s="148">
        <v>1.1949000000000001</v>
      </c>
      <c r="O334" s="111">
        <f t="shared" si="46"/>
        <v>0.63741173175789656</v>
      </c>
      <c r="P334" s="24"/>
      <c r="Q334" s="24">
        <f t="shared" si="40"/>
        <v>0.63400239533062697</v>
      </c>
      <c r="R334" s="24"/>
      <c r="S334" s="30" t="str">
        <f t="shared" si="47"/>
        <v>SENSIBILIDADE MUITO ALTA</v>
      </c>
    </row>
    <row r="335" spans="1:19">
      <c r="A335" s="146">
        <v>331</v>
      </c>
      <c r="B335" s="17">
        <v>3129202</v>
      </c>
      <c r="C335" s="17" t="s">
        <v>427</v>
      </c>
      <c r="D335" s="122">
        <v>23.280537274126551</v>
      </c>
      <c r="E335" s="111">
        <f t="shared" si="41"/>
        <v>0.48689141460786756</v>
      </c>
      <c r="F335" s="147">
        <v>46.214662194537617</v>
      </c>
      <c r="G335" s="111">
        <f t="shared" si="42"/>
        <v>0.46634760467061165</v>
      </c>
      <c r="H335" s="149">
        <v>77.176393870231493</v>
      </c>
      <c r="I335" s="111">
        <f t="shared" si="43"/>
        <v>0.42127867825037513</v>
      </c>
      <c r="J335" s="150">
        <v>39.840000000000003</v>
      </c>
      <c r="K335" s="111">
        <f t="shared" si="44"/>
        <v>0.43660273972602742</v>
      </c>
      <c r="L335" s="112">
        <v>24.18</v>
      </c>
      <c r="M335" s="111">
        <f t="shared" si="45"/>
        <v>0.68206173367081946</v>
      </c>
      <c r="N335" s="148">
        <v>0.30649999999999999</v>
      </c>
      <c r="O335" s="111">
        <f t="shared" si="46"/>
        <v>0.16350045676106392</v>
      </c>
      <c r="P335" s="24"/>
      <c r="Q335" s="24">
        <f t="shared" si="40"/>
        <v>0.4427804379477942</v>
      </c>
      <c r="R335" s="24"/>
      <c r="S335" s="30" t="str">
        <f t="shared" si="47"/>
        <v>SENSIBILIDADE ALTA</v>
      </c>
    </row>
    <row r="336" spans="1:19">
      <c r="A336" s="146">
        <v>332</v>
      </c>
      <c r="B336" s="17">
        <v>3129301</v>
      </c>
      <c r="C336" s="17" t="s">
        <v>428</v>
      </c>
      <c r="D336" s="122">
        <v>9.4518358211488511</v>
      </c>
      <c r="E336" s="111">
        <f t="shared" si="41"/>
        <v>0.19767661112851787</v>
      </c>
      <c r="F336" s="147">
        <v>42.983083154634265</v>
      </c>
      <c r="G336" s="111">
        <f t="shared" si="42"/>
        <v>0.31177210842788888</v>
      </c>
      <c r="H336" s="149">
        <v>58.445552784704901</v>
      </c>
      <c r="I336" s="111">
        <f t="shared" si="43"/>
        <v>0.56173532006658866</v>
      </c>
      <c r="J336" s="150">
        <v>35.28</v>
      </c>
      <c r="K336" s="111">
        <f t="shared" si="44"/>
        <v>0.38663013698630139</v>
      </c>
      <c r="L336" s="112">
        <v>14.64</v>
      </c>
      <c r="M336" s="111">
        <f t="shared" si="45"/>
        <v>0.80750139706124058</v>
      </c>
      <c r="N336" s="148">
        <v>0.28039999999999998</v>
      </c>
      <c r="O336" s="111">
        <f t="shared" si="46"/>
        <v>0.14957757936640237</v>
      </c>
      <c r="P336" s="24"/>
      <c r="Q336" s="24">
        <f t="shared" si="40"/>
        <v>0.40248219217282327</v>
      </c>
      <c r="R336" s="24"/>
      <c r="S336" s="30" t="str">
        <f t="shared" si="47"/>
        <v>SENSIBILIDADE ALTA</v>
      </c>
    </row>
    <row r="337" spans="1:19">
      <c r="A337" s="146">
        <v>333</v>
      </c>
      <c r="B337" s="17">
        <v>3129400</v>
      </c>
      <c r="C337" s="17" t="s">
        <v>429</v>
      </c>
      <c r="D337" s="122">
        <v>32.767462598637429</v>
      </c>
      <c r="E337" s="111">
        <f t="shared" si="41"/>
        <v>0.68530189101314654</v>
      </c>
      <c r="F337" s="147">
        <v>45.652789578023224</v>
      </c>
      <c r="G337" s="111">
        <f t="shared" si="42"/>
        <v>0.43947166029466755</v>
      </c>
      <c r="H337" s="149">
        <v>66.987302808772611</v>
      </c>
      <c r="I337" s="111">
        <f t="shared" si="43"/>
        <v>0.49768344337103765</v>
      </c>
      <c r="J337" s="150">
        <v>15.01</v>
      </c>
      <c r="K337" s="111">
        <f t="shared" si="44"/>
        <v>0.16449315068493151</v>
      </c>
      <c r="L337" s="112">
        <v>28.25</v>
      </c>
      <c r="M337" s="111">
        <f t="shared" si="45"/>
        <v>0.62854607014891029</v>
      </c>
      <c r="N337" s="148">
        <v>0.1017</v>
      </c>
      <c r="O337" s="111">
        <f t="shared" si="46"/>
        <v>5.4251211917129533E-2</v>
      </c>
      <c r="P337" s="24"/>
      <c r="Q337" s="24">
        <f t="shared" si="40"/>
        <v>0.41162457123830382</v>
      </c>
      <c r="R337" s="24"/>
      <c r="S337" s="30" t="str">
        <f t="shared" si="47"/>
        <v>SENSIBILIDADE ALTA</v>
      </c>
    </row>
    <row r="338" spans="1:19">
      <c r="A338" s="146">
        <v>334</v>
      </c>
      <c r="B338" s="17">
        <v>3129509</v>
      </c>
      <c r="C338" s="17" t="s">
        <v>430</v>
      </c>
      <c r="D338" s="122">
        <v>27.245841910554081</v>
      </c>
      <c r="E338" s="111">
        <f t="shared" si="41"/>
        <v>0.56982218038220556</v>
      </c>
      <c r="F338" s="147">
        <v>46.07907960856916</v>
      </c>
      <c r="G338" s="111">
        <f t="shared" si="42"/>
        <v>0.45986230901509439</v>
      </c>
      <c r="H338" s="149">
        <v>81.744567906788433</v>
      </c>
      <c r="I338" s="111">
        <f t="shared" si="43"/>
        <v>0.3870233887266924</v>
      </c>
      <c r="J338" s="150">
        <v>8.2200000000000006</v>
      </c>
      <c r="K338" s="111">
        <f t="shared" si="44"/>
        <v>9.0082191780821927E-2</v>
      </c>
      <c r="L338" s="112">
        <v>23.63</v>
      </c>
      <c r="M338" s="111">
        <f t="shared" si="45"/>
        <v>0.68929358009269914</v>
      </c>
      <c r="N338" s="148">
        <v>0.96909999999999996</v>
      </c>
      <c r="O338" s="111">
        <f t="shared" si="46"/>
        <v>0.51696017176883213</v>
      </c>
      <c r="P338" s="24"/>
      <c r="Q338" s="24">
        <f t="shared" si="40"/>
        <v>0.45217397029439094</v>
      </c>
      <c r="R338" s="24"/>
      <c r="S338" s="30" t="str">
        <f t="shared" si="47"/>
        <v>SENSIBILIDADE ALTA</v>
      </c>
    </row>
    <row r="339" spans="1:19">
      <c r="A339" s="146">
        <v>335</v>
      </c>
      <c r="B339" s="17">
        <v>3129608</v>
      </c>
      <c r="C339" s="17" t="s">
        <v>431</v>
      </c>
      <c r="D339" s="122">
        <v>17.413715126597136</v>
      </c>
      <c r="E339" s="111">
        <f t="shared" si="41"/>
        <v>0.36419212717183325</v>
      </c>
      <c r="F339" s="147">
        <v>50.647792706333973</v>
      </c>
      <c r="G339" s="111">
        <f t="shared" si="42"/>
        <v>0.67839668046551205</v>
      </c>
      <c r="H339" s="149">
        <v>51.63856188355075</v>
      </c>
      <c r="I339" s="111">
        <f t="shared" si="43"/>
        <v>0.61277878781499684</v>
      </c>
      <c r="J339" s="150">
        <v>7.19</v>
      </c>
      <c r="K339" s="111">
        <f t="shared" si="44"/>
        <v>7.879452054794521E-2</v>
      </c>
      <c r="L339" s="112">
        <v>38.74</v>
      </c>
      <c r="M339" s="111">
        <f t="shared" si="45"/>
        <v>0.49061503566615161</v>
      </c>
      <c r="N339" s="148">
        <v>1.1315</v>
      </c>
      <c r="O339" s="111">
        <f t="shared" si="46"/>
        <v>0.60359140889117069</v>
      </c>
      <c r="P339" s="24"/>
      <c r="Q339" s="24">
        <f t="shared" si="40"/>
        <v>0.47139476009293491</v>
      </c>
      <c r="R339" s="24"/>
      <c r="S339" s="30" t="str">
        <f t="shared" si="47"/>
        <v>SENSIBILIDADE ALTA</v>
      </c>
    </row>
    <row r="340" spans="1:19">
      <c r="A340" s="146">
        <v>336</v>
      </c>
      <c r="B340" s="17">
        <v>3129657</v>
      </c>
      <c r="C340" s="17" t="s">
        <v>432</v>
      </c>
      <c r="D340" s="122">
        <v>5.7811133935174173</v>
      </c>
      <c r="E340" s="111">
        <f t="shared" si="41"/>
        <v>0.12090676624145011</v>
      </c>
      <c r="F340" s="147">
        <v>52.720168319807634</v>
      </c>
      <c r="G340" s="111">
        <f t="shared" si="42"/>
        <v>0.77752422303788515</v>
      </c>
      <c r="H340" s="149">
        <v>0.53139145837433577</v>
      </c>
      <c r="I340" s="111">
        <f t="shared" si="43"/>
        <v>0.99601526384254302</v>
      </c>
      <c r="J340" s="150">
        <v>14.38</v>
      </c>
      <c r="K340" s="111">
        <f t="shared" si="44"/>
        <v>0.15758904109589042</v>
      </c>
      <c r="L340" s="112">
        <v>69.8</v>
      </c>
      <c r="M340" s="111">
        <f t="shared" si="45"/>
        <v>8.2212945005095128E-2</v>
      </c>
      <c r="N340" s="148">
        <v>5.0187500000000007</v>
      </c>
      <c r="O340" s="111">
        <f t="shared" si="46"/>
        <v>1</v>
      </c>
      <c r="P340" s="24"/>
      <c r="Q340" s="24">
        <f t="shared" si="40"/>
        <v>0.52237470653714402</v>
      </c>
      <c r="R340" s="24"/>
      <c r="S340" s="30" t="str">
        <f t="shared" si="47"/>
        <v>SENSIBILIDADE ALTA</v>
      </c>
    </row>
    <row r="341" spans="1:19">
      <c r="A341" s="146">
        <v>337</v>
      </c>
      <c r="B341" s="17">
        <v>3129707</v>
      </c>
      <c r="C341" s="17" t="s">
        <v>433</v>
      </c>
      <c r="D341" s="122">
        <v>17.119507882653394</v>
      </c>
      <c r="E341" s="111">
        <f t="shared" si="41"/>
        <v>0.35803904833585415</v>
      </c>
      <c r="F341" s="147">
        <v>49.965654622887762</v>
      </c>
      <c r="G341" s="111">
        <f t="shared" si="42"/>
        <v>0.64576810123140749</v>
      </c>
      <c r="H341" s="149">
        <v>77.3474607234198</v>
      </c>
      <c r="I341" s="111">
        <f t="shared" si="43"/>
        <v>0.41999590212648485</v>
      </c>
      <c r="J341" s="150">
        <v>19.48</v>
      </c>
      <c r="K341" s="111">
        <f t="shared" si="44"/>
        <v>0.21347945205479452</v>
      </c>
      <c r="L341" s="112">
        <v>19.97</v>
      </c>
      <c r="M341" s="111">
        <f t="shared" si="45"/>
        <v>0.737418230827389</v>
      </c>
      <c r="N341" s="148">
        <v>0.33610000000000001</v>
      </c>
      <c r="O341" s="111">
        <f t="shared" si="46"/>
        <v>0.17929038667991384</v>
      </c>
      <c r="P341" s="24"/>
      <c r="Q341" s="24">
        <f t="shared" si="40"/>
        <v>0.42566518687597399</v>
      </c>
      <c r="R341" s="24"/>
      <c r="S341" s="30" t="str">
        <f t="shared" si="47"/>
        <v>SENSIBILIDADE ALTA</v>
      </c>
    </row>
    <row r="342" spans="1:19">
      <c r="A342" s="146">
        <v>338</v>
      </c>
      <c r="B342" s="17">
        <v>3129806</v>
      </c>
      <c r="C342" s="17" t="s">
        <v>434</v>
      </c>
      <c r="D342" s="122">
        <v>9.369147636489604E-2</v>
      </c>
      <c r="E342" s="111">
        <f t="shared" si="41"/>
        <v>1.9594726241435215E-3</v>
      </c>
      <c r="F342" s="147">
        <v>39.809317336355349</v>
      </c>
      <c r="G342" s="111">
        <f t="shared" si="42"/>
        <v>0.15996198085219862</v>
      </c>
      <c r="H342" s="149">
        <v>89.378258090619639</v>
      </c>
      <c r="I342" s="111">
        <f t="shared" si="43"/>
        <v>0.32978076502439535</v>
      </c>
      <c r="J342" s="150">
        <v>2355.65</v>
      </c>
      <c r="K342" s="111">
        <f t="shared" si="44"/>
        <v>1</v>
      </c>
      <c r="L342" s="112">
        <v>35.840000000000003</v>
      </c>
      <c r="M342" s="111">
        <f t="shared" si="45"/>
        <v>0.5287465895269714</v>
      </c>
      <c r="N342" s="148">
        <v>1.5089999999999999</v>
      </c>
      <c r="O342" s="111">
        <f t="shared" si="46"/>
        <v>0.80496635971434083</v>
      </c>
      <c r="P342" s="24"/>
      <c r="Q342" s="24">
        <f t="shared" si="40"/>
        <v>0.47090252795700827</v>
      </c>
      <c r="R342" s="24"/>
      <c r="S342" s="30" t="str">
        <f t="shared" si="47"/>
        <v>SENSIBILIDADE ALTA</v>
      </c>
    </row>
    <row r="343" spans="1:19">
      <c r="A343" s="146">
        <v>339</v>
      </c>
      <c r="B343" s="17">
        <v>3129905</v>
      </c>
      <c r="C343" s="17" t="s">
        <v>435</v>
      </c>
      <c r="D343" s="122">
        <v>20.241602869503332</v>
      </c>
      <c r="E343" s="111">
        <f t="shared" si="41"/>
        <v>0.42333484571321645</v>
      </c>
      <c r="F343" s="147">
        <v>49.482215218370101</v>
      </c>
      <c r="G343" s="111">
        <f t="shared" si="42"/>
        <v>0.62264383754054053</v>
      </c>
      <c r="H343" s="149">
        <v>67.934621099554235</v>
      </c>
      <c r="I343" s="111">
        <f t="shared" si="43"/>
        <v>0.49057980369747933</v>
      </c>
      <c r="J343" s="150">
        <v>49.26</v>
      </c>
      <c r="K343" s="111">
        <f t="shared" si="44"/>
        <v>0.53983561643835609</v>
      </c>
      <c r="L343" s="112">
        <v>19.399999999999999</v>
      </c>
      <c r="M343" s="111">
        <f t="shared" si="45"/>
        <v>0.74491305348279147</v>
      </c>
      <c r="N343" s="148">
        <v>0.35580000000000001</v>
      </c>
      <c r="O343" s="111">
        <f t="shared" si="46"/>
        <v>0.18979922517320244</v>
      </c>
      <c r="P343" s="24"/>
      <c r="Q343" s="24">
        <f t="shared" si="40"/>
        <v>0.50185106367426446</v>
      </c>
      <c r="R343" s="24"/>
      <c r="S343" s="30" t="str">
        <f t="shared" si="47"/>
        <v>SENSIBILIDADE ALTA</v>
      </c>
    </row>
    <row r="344" spans="1:19">
      <c r="A344" s="146">
        <v>340</v>
      </c>
      <c r="B344" s="17">
        <v>3130002</v>
      </c>
      <c r="C344" s="17" t="s">
        <v>436</v>
      </c>
      <c r="D344" s="122">
        <v>26.304163559732196</v>
      </c>
      <c r="E344" s="111">
        <f t="shared" si="41"/>
        <v>0.55012782801659965</v>
      </c>
      <c r="F344" s="147">
        <v>45.345672291780076</v>
      </c>
      <c r="G344" s="111">
        <f t="shared" si="42"/>
        <v>0.42478137844187625</v>
      </c>
      <c r="H344" s="149">
        <v>88.472942920681987</v>
      </c>
      <c r="I344" s="111">
        <f t="shared" si="43"/>
        <v>0.33656943660481742</v>
      </c>
      <c r="J344" s="150">
        <v>17.62</v>
      </c>
      <c r="K344" s="111">
        <f t="shared" si="44"/>
        <v>0.19309589041095893</v>
      </c>
      <c r="L344" s="112">
        <v>22.24</v>
      </c>
      <c r="M344" s="111">
        <f t="shared" si="45"/>
        <v>0.70757042832254036</v>
      </c>
      <c r="N344" s="148">
        <v>0.1017</v>
      </c>
      <c r="O344" s="111">
        <f t="shared" si="46"/>
        <v>5.4251211917129533E-2</v>
      </c>
      <c r="P344" s="24"/>
      <c r="Q344" s="24">
        <f t="shared" si="40"/>
        <v>0.37773269561898704</v>
      </c>
      <c r="R344" s="24"/>
      <c r="S344" s="30" t="str">
        <f t="shared" si="47"/>
        <v>SENSIBILIDADE MODERADA</v>
      </c>
    </row>
    <row r="345" spans="1:19">
      <c r="A345" s="146">
        <v>341</v>
      </c>
      <c r="B345" s="17">
        <v>3130051</v>
      </c>
      <c r="C345" s="17" t="s">
        <v>437</v>
      </c>
      <c r="D345" s="122">
        <v>17.606151282784108</v>
      </c>
      <c r="E345" s="111">
        <f t="shared" si="41"/>
        <v>0.36821675560735073</v>
      </c>
      <c r="F345" s="147">
        <v>43.899150599973034</v>
      </c>
      <c r="G345" s="111">
        <f t="shared" si="42"/>
        <v>0.35559018566089334</v>
      </c>
      <c r="H345" s="149">
        <v>20.071181043364241</v>
      </c>
      <c r="I345" s="111">
        <f t="shared" si="43"/>
        <v>0.84949257357083963</v>
      </c>
      <c r="J345" s="150">
        <v>17.07</v>
      </c>
      <c r="K345" s="111">
        <f t="shared" si="44"/>
        <v>0.18706849315068494</v>
      </c>
      <c r="L345" s="112">
        <v>28.64</v>
      </c>
      <c r="M345" s="111">
        <f t="shared" si="45"/>
        <v>0.62341803359521375</v>
      </c>
      <c r="N345" s="148">
        <v>1.1315</v>
      </c>
      <c r="O345" s="111">
        <f t="shared" si="46"/>
        <v>0.60359140889117069</v>
      </c>
      <c r="P345" s="24"/>
      <c r="Q345" s="24">
        <f t="shared" si="40"/>
        <v>0.49789624174602548</v>
      </c>
      <c r="R345" s="24"/>
      <c r="S345" s="30" t="str">
        <f t="shared" si="47"/>
        <v>SENSIBILIDADE ALTA</v>
      </c>
    </row>
    <row r="346" spans="1:19">
      <c r="A346" s="146">
        <v>342</v>
      </c>
      <c r="B346" s="17">
        <v>3130101</v>
      </c>
      <c r="C346" s="17" t="s">
        <v>438</v>
      </c>
      <c r="D346" s="122">
        <v>9.2865194212536952</v>
      </c>
      <c r="E346" s="111">
        <f t="shared" si="41"/>
        <v>0.1942191679065228</v>
      </c>
      <c r="F346" s="147">
        <v>43.44377919187486</v>
      </c>
      <c r="G346" s="111">
        <f t="shared" si="42"/>
        <v>0.33380849302321991</v>
      </c>
      <c r="H346" s="149">
        <v>57.630815538639389</v>
      </c>
      <c r="I346" s="111">
        <f t="shared" si="43"/>
        <v>0.5678447764984933</v>
      </c>
      <c r="J346" s="150">
        <v>413.25</v>
      </c>
      <c r="K346" s="111">
        <f t="shared" si="44"/>
        <v>1</v>
      </c>
      <c r="L346" s="112">
        <v>29.67</v>
      </c>
      <c r="M346" s="111">
        <f t="shared" si="45"/>
        <v>0.60987475756878462</v>
      </c>
      <c r="N346" s="148">
        <v>1.5089999999999999</v>
      </c>
      <c r="O346" s="111">
        <f t="shared" si="46"/>
        <v>0.80496635971434083</v>
      </c>
      <c r="P346" s="24"/>
      <c r="Q346" s="24">
        <f t="shared" si="40"/>
        <v>0.58511892578522684</v>
      </c>
      <c r="R346" s="24"/>
      <c r="S346" s="30" t="str">
        <f t="shared" si="47"/>
        <v>SENSIBILIDADE ALTA</v>
      </c>
    </row>
    <row r="347" spans="1:19">
      <c r="A347" s="146">
        <v>343</v>
      </c>
      <c r="B347" s="17">
        <v>3130200</v>
      </c>
      <c r="C347" s="17" t="s">
        <v>439</v>
      </c>
      <c r="D347" s="122">
        <v>9.2590383151047355</v>
      </c>
      <c r="E347" s="111">
        <f t="shared" si="41"/>
        <v>0.19364442538703952</v>
      </c>
      <c r="F347" s="147">
        <v>41.303777544596009</v>
      </c>
      <c r="G347" s="111">
        <f t="shared" si="42"/>
        <v>0.23144620743348987</v>
      </c>
      <c r="H347" s="149">
        <v>80.203139427516163</v>
      </c>
      <c r="I347" s="111">
        <f t="shared" si="43"/>
        <v>0.39858207244035382</v>
      </c>
      <c r="J347" s="150">
        <v>49.6</v>
      </c>
      <c r="K347" s="111">
        <f t="shared" si="44"/>
        <v>0.54356164383561645</v>
      </c>
      <c r="L347" s="112">
        <v>15.85</v>
      </c>
      <c r="M347" s="111">
        <f t="shared" si="45"/>
        <v>0.79159133493310541</v>
      </c>
      <c r="N347" s="148">
        <v>0.49730000000000002</v>
      </c>
      <c r="O347" s="111">
        <f t="shared" si="46"/>
        <v>0.26528149150824504</v>
      </c>
      <c r="P347" s="24"/>
      <c r="Q347" s="24">
        <f t="shared" si="40"/>
        <v>0.40401786258964162</v>
      </c>
      <c r="R347" s="24"/>
      <c r="S347" s="30" t="str">
        <f t="shared" si="47"/>
        <v>SENSIBILIDADE ALTA</v>
      </c>
    </row>
    <row r="348" spans="1:19">
      <c r="A348" s="146">
        <v>344</v>
      </c>
      <c r="B348" s="17">
        <v>3130309</v>
      </c>
      <c r="C348" s="17" t="s">
        <v>440</v>
      </c>
      <c r="D348" s="122">
        <v>18.927721079591368</v>
      </c>
      <c r="E348" s="111">
        <f t="shared" si="41"/>
        <v>0.39585619452123039</v>
      </c>
      <c r="F348" s="147">
        <v>48.202222706472</v>
      </c>
      <c r="G348" s="111">
        <f t="shared" si="42"/>
        <v>0.56141820286767319</v>
      </c>
      <c r="H348" s="149">
        <v>85.745678288895405</v>
      </c>
      <c r="I348" s="111">
        <f t="shared" si="43"/>
        <v>0.35702032985492727</v>
      </c>
      <c r="J348" s="150">
        <v>10.87</v>
      </c>
      <c r="K348" s="111">
        <f t="shared" si="44"/>
        <v>0.11912328767123287</v>
      </c>
      <c r="L348" s="112">
        <v>17.14</v>
      </c>
      <c r="M348" s="111">
        <f t="shared" si="45"/>
        <v>0.77462936787087866</v>
      </c>
      <c r="N348" s="148">
        <v>0.59960000000000002</v>
      </c>
      <c r="O348" s="111">
        <f t="shared" si="46"/>
        <v>0.31985276957237824</v>
      </c>
      <c r="P348" s="24"/>
      <c r="Q348" s="24">
        <f t="shared" si="40"/>
        <v>0.42131669205972005</v>
      </c>
      <c r="R348" s="24"/>
      <c r="S348" s="30" t="str">
        <f t="shared" si="47"/>
        <v>SENSIBILIDADE ALTA</v>
      </c>
    </row>
    <row r="349" spans="1:19">
      <c r="A349" s="146">
        <v>345</v>
      </c>
      <c r="B349" s="17">
        <v>3130408</v>
      </c>
      <c r="C349" s="17" t="s">
        <v>441</v>
      </c>
      <c r="D349" s="122">
        <v>3.1911972425773039</v>
      </c>
      <c r="E349" s="111">
        <f t="shared" si="41"/>
        <v>6.6741008656102177E-2</v>
      </c>
      <c r="F349" s="147">
        <v>44.016477857878478</v>
      </c>
      <c r="G349" s="111">
        <f t="shared" si="42"/>
        <v>0.36120227773402253</v>
      </c>
      <c r="H349" s="149">
        <v>80.308439240325583</v>
      </c>
      <c r="I349" s="111">
        <f t="shared" si="43"/>
        <v>0.39779246251181111</v>
      </c>
      <c r="J349" s="150">
        <v>66.540000000000006</v>
      </c>
      <c r="K349" s="111">
        <f t="shared" si="44"/>
        <v>0.72920547945205483</v>
      </c>
      <c r="L349" s="112">
        <v>14.4</v>
      </c>
      <c r="M349" s="111">
        <f t="shared" si="45"/>
        <v>0.8106571118635153</v>
      </c>
      <c r="N349" s="148">
        <v>0.1017</v>
      </c>
      <c r="O349" s="111">
        <f t="shared" si="46"/>
        <v>5.4251211917129533E-2</v>
      </c>
      <c r="P349" s="24"/>
      <c r="Q349" s="24">
        <f t="shared" si="40"/>
        <v>0.40330825868910591</v>
      </c>
      <c r="R349" s="24"/>
      <c r="S349" s="30" t="str">
        <f t="shared" si="47"/>
        <v>SENSIBILIDADE ALTA</v>
      </c>
    </row>
    <row r="350" spans="1:19">
      <c r="A350" s="146">
        <v>346</v>
      </c>
      <c r="B350" s="17">
        <v>3130507</v>
      </c>
      <c r="C350" s="17" t="s">
        <v>442</v>
      </c>
      <c r="D350" s="122">
        <v>25.325485253304613</v>
      </c>
      <c r="E350" s="111">
        <f t="shared" si="41"/>
        <v>0.52965965499070733</v>
      </c>
      <c r="F350" s="147">
        <v>42.688811581191786</v>
      </c>
      <c r="G350" s="111">
        <f t="shared" si="42"/>
        <v>0.29769627307516344</v>
      </c>
      <c r="H350" s="149">
        <v>73.008398084922689</v>
      </c>
      <c r="I350" s="111">
        <f t="shared" si="43"/>
        <v>0.45253315787761228</v>
      </c>
      <c r="J350" s="150">
        <v>33.85</v>
      </c>
      <c r="K350" s="111">
        <f t="shared" si="44"/>
        <v>0.37095890410958904</v>
      </c>
      <c r="L350" s="112">
        <v>26.02</v>
      </c>
      <c r="M350" s="111">
        <f t="shared" si="45"/>
        <v>0.65786792018671303</v>
      </c>
      <c r="N350" s="148">
        <v>0.31009999999999999</v>
      </c>
      <c r="O350" s="111">
        <f t="shared" si="46"/>
        <v>0.1654208536430862</v>
      </c>
      <c r="P350" s="24"/>
      <c r="Q350" s="24">
        <f t="shared" si="40"/>
        <v>0.41235612731381188</v>
      </c>
      <c r="R350" s="24"/>
      <c r="S350" s="30" t="str">
        <f t="shared" si="47"/>
        <v>SENSIBILIDADE ALTA</v>
      </c>
    </row>
    <row r="351" spans="1:19">
      <c r="A351" s="146">
        <v>347</v>
      </c>
      <c r="B351" s="17">
        <v>3130556</v>
      </c>
      <c r="C351" s="17" t="s">
        <v>443</v>
      </c>
      <c r="D351" s="122">
        <v>28.417127463260478</v>
      </c>
      <c r="E351" s="111">
        <f t="shared" si="41"/>
        <v>0.59431856003839079</v>
      </c>
      <c r="F351" s="147">
        <v>47.671464860287891</v>
      </c>
      <c r="G351" s="111">
        <f t="shared" si="42"/>
        <v>0.53603056529310811</v>
      </c>
      <c r="H351" s="149">
        <v>31.749212711136561</v>
      </c>
      <c r="I351" s="111">
        <f t="shared" si="43"/>
        <v>0.76192271466332206</v>
      </c>
      <c r="J351" s="150">
        <v>35.51</v>
      </c>
      <c r="K351" s="111">
        <f t="shared" si="44"/>
        <v>0.38915068493150684</v>
      </c>
      <c r="L351" s="112">
        <v>15.7</v>
      </c>
      <c r="M351" s="111">
        <f t="shared" si="45"/>
        <v>0.79356365668452711</v>
      </c>
      <c r="N351" s="148">
        <v>0.28039999999999998</v>
      </c>
      <c r="O351" s="111">
        <f t="shared" si="46"/>
        <v>0.14957757936640237</v>
      </c>
      <c r="P351" s="24"/>
      <c r="Q351" s="24">
        <f t="shared" si="40"/>
        <v>0.53742729349620955</v>
      </c>
      <c r="R351" s="24"/>
      <c r="S351" s="30" t="str">
        <f t="shared" si="47"/>
        <v>SENSIBILIDADE ALTA</v>
      </c>
    </row>
    <row r="352" spans="1:19">
      <c r="A352" s="146">
        <v>348</v>
      </c>
      <c r="B352" s="17">
        <v>3130606</v>
      </c>
      <c r="C352" s="17" t="s">
        <v>444</v>
      </c>
      <c r="D352" s="122">
        <v>19.040964593094532</v>
      </c>
      <c r="E352" s="111">
        <f t="shared" si="41"/>
        <v>0.39822458034650082</v>
      </c>
      <c r="F352" s="147">
        <v>42.291950886766713</v>
      </c>
      <c r="G352" s="111">
        <f t="shared" si="42"/>
        <v>0.27871331210701034</v>
      </c>
      <c r="H352" s="149">
        <v>58.526229283659767</v>
      </c>
      <c r="I352" s="111">
        <f t="shared" si="43"/>
        <v>0.56113035256593302</v>
      </c>
      <c r="J352" s="150">
        <v>48.8</v>
      </c>
      <c r="K352" s="111">
        <f t="shared" si="44"/>
        <v>0.53479452054794518</v>
      </c>
      <c r="L352" s="112">
        <v>16.940000000000001</v>
      </c>
      <c r="M352" s="111">
        <f t="shared" si="45"/>
        <v>0.7772591302061076</v>
      </c>
      <c r="N352" s="148">
        <v>0.35580000000000001</v>
      </c>
      <c r="O352" s="111">
        <f t="shared" si="46"/>
        <v>0.18979922517320244</v>
      </c>
      <c r="P352" s="24"/>
      <c r="Q352" s="24">
        <f t="shared" si="40"/>
        <v>0.45665352015778327</v>
      </c>
      <c r="R352" s="24"/>
      <c r="S352" s="30" t="str">
        <f t="shared" si="47"/>
        <v>SENSIBILIDADE ALTA</v>
      </c>
    </row>
    <row r="353" spans="1:19">
      <c r="A353" s="146">
        <v>349</v>
      </c>
      <c r="B353" s="17">
        <v>3130655</v>
      </c>
      <c r="C353" s="17" t="s">
        <v>445</v>
      </c>
      <c r="D353" s="122">
        <v>21.329522471806051</v>
      </c>
      <c r="E353" s="111">
        <f t="shared" si="41"/>
        <v>0.44608770179671819</v>
      </c>
      <c r="F353" s="147">
        <v>49.728581543544962</v>
      </c>
      <c r="G353" s="111">
        <f t="shared" si="42"/>
        <v>0.63442823040271823</v>
      </c>
      <c r="H353" s="149">
        <v>20.296249606051056</v>
      </c>
      <c r="I353" s="111">
        <f t="shared" si="43"/>
        <v>0.84780485573964093</v>
      </c>
      <c r="J353" s="150">
        <v>6.32</v>
      </c>
      <c r="K353" s="111">
        <f t="shared" si="44"/>
        <v>6.9260273972602746E-2</v>
      </c>
      <c r="L353" s="112">
        <v>67.67</v>
      </c>
      <c r="M353" s="111">
        <f t="shared" si="45"/>
        <v>0.1102199138752834</v>
      </c>
      <c r="N353" s="148">
        <v>1.01</v>
      </c>
      <c r="O353" s="111">
        <f t="shared" si="46"/>
        <v>0.5387780141229187</v>
      </c>
      <c r="P353" s="24"/>
      <c r="Q353" s="24">
        <f t="shared" si="40"/>
        <v>0.44109649831831366</v>
      </c>
      <c r="R353" s="24"/>
      <c r="S353" s="30" t="str">
        <f t="shared" si="47"/>
        <v>SENSIBILIDADE ALTA</v>
      </c>
    </row>
    <row r="354" spans="1:19">
      <c r="A354" s="146">
        <v>350</v>
      </c>
      <c r="B354" s="17">
        <v>3130705</v>
      </c>
      <c r="C354" s="17" t="s">
        <v>446</v>
      </c>
      <c r="D354" s="122">
        <v>30.68105344948215</v>
      </c>
      <c r="E354" s="111">
        <f t="shared" si="41"/>
        <v>0.64166652769994637</v>
      </c>
      <c r="F354" s="147">
        <v>46.041616838077012</v>
      </c>
      <c r="G354" s="111">
        <f t="shared" si="42"/>
        <v>0.45807035954768349</v>
      </c>
      <c r="H354" s="149">
        <v>67.266245341111656</v>
      </c>
      <c r="I354" s="111">
        <f t="shared" si="43"/>
        <v>0.49559174171315923</v>
      </c>
      <c r="J354" s="150">
        <v>7.43</v>
      </c>
      <c r="K354" s="111">
        <f t="shared" si="44"/>
        <v>8.1424657534246575E-2</v>
      </c>
      <c r="L354" s="112">
        <v>13.55</v>
      </c>
      <c r="M354" s="111">
        <f t="shared" si="45"/>
        <v>0.82183360178823839</v>
      </c>
      <c r="N354" s="148">
        <v>0.96909999999999996</v>
      </c>
      <c r="O354" s="111">
        <f t="shared" si="46"/>
        <v>0.51696017176883213</v>
      </c>
      <c r="P354" s="24"/>
      <c r="Q354" s="24">
        <f t="shared" si="40"/>
        <v>0.50259117667535103</v>
      </c>
      <c r="R354" s="24"/>
      <c r="S354" s="30" t="str">
        <f t="shared" si="47"/>
        <v>SENSIBILIDADE ALTA</v>
      </c>
    </row>
    <row r="355" spans="1:19">
      <c r="A355" s="146">
        <v>351</v>
      </c>
      <c r="B355" s="17">
        <v>3130804</v>
      </c>
      <c r="C355" s="17" t="s">
        <v>447</v>
      </c>
      <c r="D355" s="122">
        <v>43.679871223692118</v>
      </c>
      <c r="E355" s="111">
        <f t="shared" si="41"/>
        <v>0.91352506342836792</v>
      </c>
      <c r="F355" s="147">
        <v>43.943661971830984</v>
      </c>
      <c r="G355" s="111">
        <f t="shared" si="42"/>
        <v>0.35771928951644777</v>
      </c>
      <c r="H355" s="149">
        <v>64.534883720930239</v>
      </c>
      <c r="I355" s="111">
        <f t="shared" si="43"/>
        <v>0.51607335698097612</v>
      </c>
      <c r="J355" s="150">
        <v>8.44</v>
      </c>
      <c r="K355" s="111">
        <f t="shared" si="44"/>
        <v>9.2493150684931497E-2</v>
      </c>
      <c r="L355" s="112">
        <v>29.13</v>
      </c>
      <c r="M355" s="111">
        <f t="shared" si="45"/>
        <v>0.61697511587390286</v>
      </c>
      <c r="N355" s="148">
        <v>0.1017</v>
      </c>
      <c r="O355" s="111">
        <f t="shared" si="46"/>
        <v>5.4251211917129533E-2</v>
      </c>
      <c r="P355" s="24"/>
      <c r="Q355" s="24">
        <f t="shared" si="40"/>
        <v>0.42517286473362592</v>
      </c>
      <c r="R355" s="24"/>
      <c r="S355" s="30" t="str">
        <f t="shared" si="47"/>
        <v>SENSIBILIDADE ALTA</v>
      </c>
    </row>
    <row r="356" spans="1:19">
      <c r="A356" s="146">
        <v>352</v>
      </c>
      <c r="B356" s="17">
        <v>3130903</v>
      </c>
      <c r="C356" s="17" t="s">
        <v>448</v>
      </c>
      <c r="D356" s="122">
        <v>12.524941605105516</v>
      </c>
      <c r="E356" s="111">
        <f t="shared" si="41"/>
        <v>0.26194784356494444</v>
      </c>
      <c r="F356" s="147">
        <v>46.925587467362924</v>
      </c>
      <c r="G356" s="111">
        <f t="shared" si="42"/>
        <v>0.50035315597588048</v>
      </c>
      <c r="H356" s="149">
        <v>37.070333157059757</v>
      </c>
      <c r="I356" s="111">
        <f t="shared" si="43"/>
        <v>0.72202131861168006</v>
      </c>
      <c r="J356" s="150">
        <v>26.45</v>
      </c>
      <c r="K356" s="111">
        <f t="shared" si="44"/>
        <v>0.28986301369863016</v>
      </c>
      <c r="L356" s="112">
        <v>18.440000000000001</v>
      </c>
      <c r="M356" s="111">
        <f t="shared" si="45"/>
        <v>0.75753591269189047</v>
      </c>
      <c r="N356" s="148">
        <v>0.28920000000000001</v>
      </c>
      <c r="O356" s="111">
        <f t="shared" si="46"/>
        <v>0.15427188285579019</v>
      </c>
      <c r="P356" s="24"/>
      <c r="Q356" s="24">
        <f t="shared" si="40"/>
        <v>0.44766552123313597</v>
      </c>
      <c r="R356" s="24"/>
      <c r="S356" s="30" t="str">
        <f t="shared" si="47"/>
        <v>SENSIBILIDADE ALTA</v>
      </c>
    </row>
    <row r="357" spans="1:19">
      <c r="A357" s="146">
        <v>353</v>
      </c>
      <c r="B357" s="17">
        <v>3131000</v>
      </c>
      <c r="C357" s="17" t="s">
        <v>449</v>
      </c>
      <c r="D357" s="122">
        <v>13.932614905931889</v>
      </c>
      <c r="E357" s="111">
        <f t="shared" si="41"/>
        <v>0.29138805951334518</v>
      </c>
      <c r="F357" s="147">
        <v>42.866956720861005</v>
      </c>
      <c r="G357" s="111">
        <f t="shared" si="42"/>
        <v>0.30621745514361204</v>
      </c>
      <c r="H357" s="149">
        <v>26.334348453277766</v>
      </c>
      <c r="I357" s="111">
        <f t="shared" si="43"/>
        <v>0.80252706585485367</v>
      </c>
      <c r="J357" s="150">
        <v>25.47</v>
      </c>
      <c r="K357" s="111">
        <f t="shared" si="44"/>
        <v>0.27912328767123284</v>
      </c>
      <c r="L357" s="112">
        <v>23.35</v>
      </c>
      <c r="M357" s="111">
        <f t="shared" si="45"/>
        <v>0.69297524736201965</v>
      </c>
      <c r="N357" s="148">
        <v>1.5089999999999999</v>
      </c>
      <c r="O357" s="111">
        <f t="shared" si="46"/>
        <v>0.80496635971434083</v>
      </c>
      <c r="P357" s="24"/>
      <c r="Q357" s="24">
        <f t="shared" si="40"/>
        <v>0.52953291254323409</v>
      </c>
      <c r="R357" s="24"/>
      <c r="S357" s="30" t="str">
        <f t="shared" si="47"/>
        <v>SENSIBILIDADE ALTA</v>
      </c>
    </row>
    <row r="358" spans="1:19">
      <c r="A358" s="146">
        <v>354</v>
      </c>
      <c r="B358" s="17">
        <v>3131109</v>
      </c>
      <c r="C358" s="17" t="s">
        <v>450</v>
      </c>
      <c r="D358" s="122">
        <v>11.867303453577833</v>
      </c>
      <c r="E358" s="111">
        <f t="shared" si="41"/>
        <v>0.24819393547738161</v>
      </c>
      <c r="F358" s="147">
        <v>45.177865612648219</v>
      </c>
      <c r="G358" s="111">
        <f t="shared" si="42"/>
        <v>0.41675471396009833</v>
      </c>
      <c r="H358" s="149">
        <v>45.461945461945461</v>
      </c>
      <c r="I358" s="111">
        <f t="shared" si="43"/>
        <v>0.65909527709619176</v>
      </c>
      <c r="J358" s="150">
        <v>13.99</v>
      </c>
      <c r="K358" s="111">
        <f t="shared" si="44"/>
        <v>0.15331506849315069</v>
      </c>
      <c r="L358" s="112">
        <v>15.18</v>
      </c>
      <c r="M358" s="111">
        <f t="shared" si="45"/>
        <v>0.80040103875612245</v>
      </c>
      <c r="N358" s="148">
        <v>0.39479999999999998</v>
      </c>
      <c r="O358" s="111">
        <f t="shared" si="46"/>
        <v>0.21060352472844385</v>
      </c>
      <c r="P358" s="24"/>
      <c r="Q358" s="24">
        <f t="shared" si="40"/>
        <v>0.41472725975189811</v>
      </c>
      <c r="R358" s="24"/>
      <c r="S358" s="30" t="str">
        <f t="shared" si="47"/>
        <v>SENSIBILIDADE ALTA</v>
      </c>
    </row>
    <row r="359" spans="1:19">
      <c r="A359" s="146">
        <v>355</v>
      </c>
      <c r="B359" s="17">
        <v>3131158</v>
      </c>
      <c r="C359" s="17" t="s">
        <v>451</v>
      </c>
      <c r="D359" s="122">
        <v>2.0502227504063621</v>
      </c>
      <c r="E359" s="111">
        <f t="shared" si="41"/>
        <v>4.2878557459926095E-2</v>
      </c>
      <c r="F359" s="147">
        <v>45.865349432857663</v>
      </c>
      <c r="G359" s="111">
        <f t="shared" si="42"/>
        <v>0.44963899478861113</v>
      </c>
      <c r="H359" s="149">
        <v>77.188375350140063</v>
      </c>
      <c r="I359" s="111">
        <f t="shared" si="43"/>
        <v>0.42118883292926745</v>
      </c>
      <c r="J359" s="150">
        <v>151.32</v>
      </c>
      <c r="K359" s="111">
        <f t="shared" si="44"/>
        <v>1</v>
      </c>
      <c r="L359" s="112">
        <v>37.58</v>
      </c>
      <c r="M359" s="111">
        <f t="shared" si="45"/>
        <v>0.50586765721047966</v>
      </c>
      <c r="N359" s="148">
        <v>0.28039999999999998</v>
      </c>
      <c r="O359" s="111">
        <f t="shared" si="46"/>
        <v>0.14957757936640237</v>
      </c>
      <c r="P359" s="24"/>
      <c r="Q359" s="24">
        <f t="shared" si="40"/>
        <v>0.42819193695911445</v>
      </c>
      <c r="R359" s="24"/>
      <c r="S359" s="30" t="str">
        <f t="shared" si="47"/>
        <v>SENSIBILIDADE ALTA</v>
      </c>
    </row>
    <row r="360" spans="1:19">
      <c r="A360" s="146">
        <v>356</v>
      </c>
      <c r="B360" s="17">
        <v>3131208</v>
      </c>
      <c r="C360" s="17" t="s">
        <v>452</v>
      </c>
      <c r="D360" s="122">
        <v>7.1033564792982782</v>
      </c>
      <c r="E360" s="111">
        <f t="shared" si="41"/>
        <v>0.14856028638622817</v>
      </c>
      <c r="F360" s="147">
        <v>50.258707236080006</v>
      </c>
      <c r="G360" s="111">
        <f t="shared" si="42"/>
        <v>0.65978563029384774</v>
      </c>
      <c r="H360" s="149">
        <v>81.876856879418085</v>
      </c>
      <c r="I360" s="111">
        <f t="shared" si="43"/>
        <v>0.38603139564106237</v>
      </c>
      <c r="J360" s="150">
        <v>42.75</v>
      </c>
      <c r="K360" s="111">
        <f t="shared" si="44"/>
        <v>0.46849315068493153</v>
      </c>
      <c r="L360" s="112">
        <v>25.71</v>
      </c>
      <c r="M360" s="111">
        <f t="shared" si="45"/>
        <v>0.66194405180631799</v>
      </c>
      <c r="N360" s="148">
        <v>0.29799999999999999</v>
      </c>
      <c r="O360" s="111">
        <f t="shared" si="46"/>
        <v>0.15896618634517798</v>
      </c>
      <c r="P360" s="24"/>
      <c r="Q360" s="24">
        <f t="shared" si="40"/>
        <v>0.41396345019292763</v>
      </c>
      <c r="R360" s="24"/>
      <c r="S360" s="30" t="str">
        <f t="shared" si="47"/>
        <v>SENSIBILIDADE ALTA</v>
      </c>
    </row>
    <row r="361" spans="1:19">
      <c r="A361" s="146">
        <v>357</v>
      </c>
      <c r="B361" s="17">
        <v>3131307</v>
      </c>
      <c r="C361" s="17" t="s">
        <v>453</v>
      </c>
      <c r="D361" s="122">
        <v>2.0056098909568214E-2</v>
      </c>
      <c r="E361" s="111">
        <f t="shared" si="41"/>
        <v>4.1945519790248699E-4</v>
      </c>
      <c r="F361" s="147">
        <v>43.740909838242551</v>
      </c>
      <c r="G361" s="111">
        <f t="shared" si="42"/>
        <v>0.34802108585912978</v>
      </c>
      <c r="H361" s="149">
        <v>98.320386772112712</v>
      </c>
      <c r="I361" s="111">
        <f t="shared" si="43"/>
        <v>0.26272657564998081</v>
      </c>
      <c r="J361" s="150">
        <v>1381.16</v>
      </c>
      <c r="K361" s="111">
        <f t="shared" si="44"/>
        <v>1</v>
      </c>
      <c r="L361" s="112">
        <v>40.090000000000003</v>
      </c>
      <c r="M361" s="111">
        <f t="shared" si="45"/>
        <v>0.47286413990335618</v>
      </c>
      <c r="N361" s="148">
        <v>0.39979999999999999</v>
      </c>
      <c r="O361" s="111">
        <f t="shared" si="46"/>
        <v>0.21327074262014145</v>
      </c>
      <c r="P361" s="24"/>
      <c r="Q361" s="24">
        <f t="shared" si="40"/>
        <v>0.38288366653841838</v>
      </c>
      <c r="R361" s="24"/>
      <c r="S361" s="30" t="str">
        <f t="shared" si="47"/>
        <v>SENSIBILIDADE MODERADA</v>
      </c>
    </row>
    <row r="362" spans="1:19">
      <c r="A362" s="146">
        <v>358</v>
      </c>
      <c r="B362" s="17">
        <v>3131406</v>
      </c>
      <c r="C362" s="17" t="s">
        <v>454</v>
      </c>
      <c r="D362" s="122">
        <v>50.141508856171193</v>
      </c>
      <c r="E362" s="111">
        <f t="shared" si="41"/>
        <v>1</v>
      </c>
      <c r="F362" s="147">
        <v>49.165341812400634</v>
      </c>
      <c r="G362" s="111">
        <f t="shared" si="42"/>
        <v>0.60748689309665127</v>
      </c>
      <c r="H362" s="149">
        <v>92.794701986754973</v>
      </c>
      <c r="I362" s="111">
        <f t="shared" si="43"/>
        <v>0.30416193486009147</v>
      </c>
      <c r="J362" s="150">
        <v>8.1</v>
      </c>
      <c r="K362" s="111">
        <f t="shared" si="44"/>
        <v>8.8767123287671224E-2</v>
      </c>
      <c r="L362" s="112">
        <v>8.44</v>
      </c>
      <c r="M362" s="111">
        <f t="shared" si="45"/>
        <v>0.88902402945333814</v>
      </c>
      <c r="N362" s="148">
        <v>1.1949000000000001</v>
      </c>
      <c r="O362" s="111">
        <f t="shared" si="46"/>
        <v>0.63741173175789656</v>
      </c>
      <c r="P362" s="24"/>
      <c r="Q362" s="24">
        <f t="shared" si="40"/>
        <v>0.58780861874260815</v>
      </c>
      <c r="R362" s="24"/>
      <c r="S362" s="30" t="str">
        <f t="shared" si="47"/>
        <v>SENSIBILIDADE ALTA</v>
      </c>
    </row>
    <row r="363" spans="1:19">
      <c r="A363" s="146">
        <v>359</v>
      </c>
      <c r="B363" s="17">
        <v>3131505</v>
      </c>
      <c r="C363" s="17" t="s">
        <v>455</v>
      </c>
      <c r="D363" s="122">
        <v>15.154971012248655</v>
      </c>
      <c r="E363" s="111">
        <f t="shared" si="41"/>
        <v>0.31695253368124066</v>
      </c>
      <c r="F363" s="147">
        <v>43.389081729252133</v>
      </c>
      <c r="G363" s="111">
        <f t="shared" si="42"/>
        <v>0.33119215985490646</v>
      </c>
      <c r="H363" s="149">
        <v>63.02134646962233</v>
      </c>
      <c r="I363" s="111">
        <f t="shared" si="43"/>
        <v>0.5274228932143874</v>
      </c>
      <c r="J363" s="150">
        <v>30.63</v>
      </c>
      <c r="K363" s="111">
        <f t="shared" si="44"/>
        <v>0.3356712328767123</v>
      </c>
      <c r="L363" s="112">
        <v>16.739999999999998</v>
      </c>
      <c r="M363" s="111">
        <f t="shared" si="45"/>
        <v>0.77988889254133653</v>
      </c>
      <c r="N363" s="148">
        <v>0.33294999999999997</v>
      </c>
      <c r="O363" s="111">
        <f t="shared" si="46"/>
        <v>0.17761003940814432</v>
      </c>
      <c r="P363" s="24"/>
      <c r="Q363" s="24">
        <f t="shared" si="40"/>
        <v>0.4114562919294546</v>
      </c>
      <c r="R363" s="24"/>
      <c r="S363" s="30" t="str">
        <f t="shared" si="47"/>
        <v>SENSIBILIDADE ALTA</v>
      </c>
    </row>
    <row r="364" spans="1:19">
      <c r="A364" s="146">
        <v>360</v>
      </c>
      <c r="B364" s="17">
        <v>3131604</v>
      </c>
      <c r="C364" s="17" t="s">
        <v>456</v>
      </c>
      <c r="D364" s="122">
        <v>26.56965110057418</v>
      </c>
      <c r="E364" s="111">
        <f t="shared" si="41"/>
        <v>0.55568026019628902</v>
      </c>
      <c r="F364" s="147">
        <v>46.427113107390774</v>
      </c>
      <c r="G364" s="111">
        <f t="shared" si="42"/>
        <v>0.47650972816379977</v>
      </c>
      <c r="H364" s="149">
        <v>89.916434540389972</v>
      </c>
      <c r="I364" s="111">
        <f t="shared" si="43"/>
        <v>0.32574515036650775</v>
      </c>
      <c r="J364" s="150">
        <v>20.149999999999999</v>
      </c>
      <c r="K364" s="111">
        <f t="shared" si="44"/>
        <v>0.22082191780821916</v>
      </c>
      <c r="L364" s="112">
        <v>11.7</v>
      </c>
      <c r="M364" s="111">
        <f t="shared" si="45"/>
        <v>0.84615890338910615</v>
      </c>
      <c r="N364" s="148">
        <v>1.4466999999999999</v>
      </c>
      <c r="O364" s="111">
        <f t="shared" si="46"/>
        <v>0.77173282478378846</v>
      </c>
      <c r="P364" s="24"/>
      <c r="Q364" s="24">
        <f t="shared" si="40"/>
        <v>0.53277479745128498</v>
      </c>
      <c r="R364" s="24"/>
      <c r="S364" s="30" t="str">
        <f t="shared" si="47"/>
        <v>SENSIBILIDADE ALTA</v>
      </c>
    </row>
    <row r="365" spans="1:19">
      <c r="A365" s="146">
        <v>361</v>
      </c>
      <c r="B365" s="17">
        <v>3131703</v>
      </c>
      <c r="C365" s="17" t="s">
        <v>457</v>
      </c>
      <c r="D365" s="122">
        <v>0.25588391233090585</v>
      </c>
      <c r="E365" s="111">
        <f t="shared" si="41"/>
        <v>5.3515809615207709E-3</v>
      </c>
      <c r="F365" s="147">
        <v>43.201923685376194</v>
      </c>
      <c r="G365" s="111">
        <f t="shared" si="42"/>
        <v>0.32223986527980431</v>
      </c>
      <c r="H365" s="149">
        <v>93.24969340850339</v>
      </c>
      <c r="I365" s="111">
        <f t="shared" si="43"/>
        <v>0.30075009836742339</v>
      </c>
      <c r="J365" s="150">
        <v>90.41</v>
      </c>
      <c r="K365" s="111">
        <f t="shared" si="44"/>
        <v>0.99079452054794515</v>
      </c>
      <c r="L365" s="112">
        <v>50.56</v>
      </c>
      <c r="M365" s="111">
        <f t="shared" si="45"/>
        <v>0.3351960816541204</v>
      </c>
      <c r="N365" s="148">
        <v>0.27060000000000001</v>
      </c>
      <c r="O365" s="111">
        <f t="shared" si="46"/>
        <v>0.14434983229867504</v>
      </c>
      <c r="P365" s="24"/>
      <c r="Q365" s="24">
        <f t="shared" si="40"/>
        <v>0.34978032985158153</v>
      </c>
      <c r="R365" s="24"/>
      <c r="S365" s="30" t="str">
        <f t="shared" si="47"/>
        <v>SENSIBILIDADE MODERADA</v>
      </c>
    </row>
    <row r="366" spans="1:19">
      <c r="A366" s="146">
        <v>362</v>
      </c>
      <c r="B366" s="17">
        <v>3131802</v>
      </c>
      <c r="C366" s="17" t="s">
        <v>980</v>
      </c>
      <c r="D366" s="122">
        <v>6.2985387280094844</v>
      </c>
      <c r="E366" s="111">
        <f t="shared" si="41"/>
        <v>0.13172824987382231</v>
      </c>
      <c r="F366" s="147">
        <v>49.021019291678662</v>
      </c>
      <c r="G366" s="111">
        <f t="shared" si="42"/>
        <v>0.60058354182962903</v>
      </c>
      <c r="H366" s="149">
        <v>75.294344721096323</v>
      </c>
      <c r="I366" s="111">
        <f t="shared" si="43"/>
        <v>0.43539156843045623</v>
      </c>
      <c r="J366" s="150">
        <v>49.57</v>
      </c>
      <c r="K366" s="111">
        <f t="shared" si="44"/>
        <v>0.54323287671232878</v>
      </c>
      <c r="L366" s="112">
        <v>18.05</v>
      </c>
      <c r="M366" s="111">
        <f t="shared" si="45"/>
        <v>0.76266394924558689</v>
      </c>
      <c r="N366" s="148">
        <v>0.50080000000000002</v>
      </c>
      <c r="O366" s="111">
        <f t="shared" si="46"/>
        <v>0.26714854403243332</v>
      </c>
      <c r="P366" s="24"/>
      <c r="Q366" s="24">
        <f t="shared" si="40"/>
        <v>0.45679145502070945</v>
      </c>
      <c r="R366" s="24"/>
      <c r="S366" s="30" t="str">
        <f t="shared" si="47"/>
        <v>SENSIBILIDADE ALTA</v>
      </c>
    </row>
    <row r="367" spans="1:19">
      <c r="A367" s="146">
        <v>363</v>
      </c>
      <c r="B367" s="17">
        <v>3131901</v>
      </c>
      <c r="C367" s="17" t="s">
        <v>458</v>
      </c>
      <c r="D367" s="122">
        <v>9.5038510538307613E-2</v>
      </c>
      <c r="E367" s="111">
        <f t="shared" si="41"/>
        <v>1.9876446274995786E-3</v>
      </c>
      <c r="F367" s="147">
        <v>42.641651233325284</v>
      </c>
      <c r="G367" s="111">
        <f t="shared" si="42"/>
        <v>0.29544046126167245</v>
      </c>
      <c r="H367" s="149">
        <v>85.677878759486561</v>
      </c>
      <c r="I367" s="111">
        <f t="shared" si="43"/>
        <v>0.35752873704144938</v>
      </c>
      <c r="J367" s="150">
        <v>98.09</v>
      </c>
      <c r="K367" s="111">
        <f t="shared" si="44"/>
        <v>1</v>
      </c>
      <c r="L367" s="112">
        <v>73.02</v>
      </c>
      <c r="M367" s="111">
        <f t="shared" si="45"/>
        <v>3.9873771407909042E-2</v>
      </c>
      <c r="N367" s="148">
        <v>0.39479999999999998</v>
      </c>
      <c r="O367" s="111">
        <f t="shared" si="46"/>
        <v>0.21060352472844385</v>
      </c>
      <c r="P367" s="24"/>
      <c r="Q367" s="24">
        <f t="shared" si="40"/>
        <v>0.31757235651116239</v>
      </c>
      <c r="R367" s="24"/>
      <c r="S367" s="30" t="str">
        <f t="shared" si="47"/>
        <v>SENSIBILIDADE MODERADA</v>
      </c>
    </row>
    <row r="368" spans="1:19">
      <c r="A368" s="146">
        <v>364</v>
      </c>
      <c r="B368" s="17">
        <v>3132008</v>
      </c>
      <c r="C368" s="17" t="s">
        <v>459</v>
      </c>
      <c r="D368" s="122">
        <v>36.611154753955802</v>
      </c>
      <c r="E368" s="111">
        <f t="shared" si="41"/>
        <v>0.76568924156196838</v>
      </c>
      <c r="F368" s="147">
        <v>46.8232044198895</v>
      </c>
      <c r="G368" s="111">
        <f t="shared" si="42"/>
        <v>0.49545588743482694</v>
      </c>
      <c r="H368" s="149">
        <v>6.7262464722483539</v>
      </c>
      <c r="I368" s="111">
        <f t="shared" si="43"/>
        <v>0.94956200913742383</v>
      </c>
      <c r="J368" s="150">
        <v>2.38</v>
      </c>
      <c r="K368" s="111">
        <f t="shared" si="44"/>
        <v>2.6082191780821915E-2</v>
      </c>
      <c r="L368" s="112">
        <v>70.81</v>
      </c>
      <c r="M368" s="111">
        <f t="shared" si="45"/>
        <v>6.8932645212188892E-2</v>
      </c>
      <c r="N368" s="148">
        <v>0.63660000000000005</v>
      </c>
      <c r="O368" s="111">
        <f t="shared" si="46"/>
        <v>0.33959018197094065</v>
      </c>
      <c r="P368" s="24"/>
      <c r="Q368" s="24">
        <f t="shared" si="40"/>
        <v>0.44088535951636182</v>
      </c>
      <c r="R368" s="24"/>
      <c r="S368" s="30" t="str">
        <f t="shared" si="47"/>
        <v>SENSIBILIDADE ALTA</v>
      </c>
    </row>
    <row r="369" spans="1:19">
      <c r="A369" s="146">
        <v>365</v>
      </c>
      <c r="B369" s="17">
        <v>3132107</v>
      </c>
      <c r="C369" s="17" t="s">
        <v>460</v>
      </c>
      <c r="D369" s="122">
        <v>8.9722012782967706</v>
      </c>
      <c r="E369" s="111">
        <f t="shared" si="41"/>
        <v>0.18764548777795897</v>
      </c>
      <c r="F369" s="147">
        <v>49.768174262969119</v>
      </c>
      <c r="G369" s="111">
        <f t="shared" si="42"/>
        <v>0.63632206130613045</v>
      </c>
      <c r="H369" s="149">
        <v>47.518596001859599</v>
      </c>
      <c r="I369" s="111">
        <f t="shared" si="43"/>
        <v>0.64367310641486264</v>
      </c>
      <c r="J369" s="150">
        <v>14.04</v>
      </c>
      <c r="K369" s="111">
        <f t="shared" si="44"/>
        <v>0.15386301369863012</v>
      </c>
      <c r="L369" s="112">
        <v>67.98</v>
      </c>
      <c r="M369" s="111">
        <f t="shared" si="45"/>
        <v>0.10614378225567855</v>
      </c>
      <c r="N369" s="148">
        <v>1.768</v>
      </c>
      <c r="O369" s="111">
        <f t="shared" si="46"/>
        <v>0.9431282465042774</v>
      </c>
      <c r="P369" s="24"/>
      <c r="Q369" s="24">
        <f t="shared" si="40"/>
        <v>0.44512928299292298</v>
      </c>
      <c r="R369" s="24"/>
      <c r="S369" s="30" t="str">
        <f t="shared" si="47"/>
        <v>SENSIBILIDADE ALTA</v>
      </c>
    </row>
    <row r="370" spans="1:19">
      <c r="A370" s="146">
        <v>366</v>
      </c>
      <c r="B370" s="17">
        <v>3132206</v>
      </c>
      <c r="C370" s="17" t="s">
        <v>461</v>
      </c>
      <c r="D370" s="122">
        <v>7.270851424696942</v>
      </c>
      <c r="E370" s="111">
        <f t="shared" si="41"/>
        <v>0.15206329192018797</v>
      </c>
      <c r="F370" s="147">
        <v>43.426253380486791</v>
      </c>
      <c r="G370" s="111">
        <f t="shared" si="42"/>
        <v>0.33297018427108488</v>
      </c>
      <c r="H370" s="149">
        <v>78.600317781308675</v>
      </c>
      <c r="I370" s="111">
        <f t="shared" si="43"/>
        <v>0.41060112405841465</v>
      </c>
      <c r="J370" s="150">
        <v>33.729999999999997</v>
      </c>
      <c r="K370" s="111">
        <f t="shared" si="44"/>
        <v>0.36964383561643832</v>
      </c>
      <c r="L370" s="112">
        <v>24.85</v>
      </c>
      <c r="M370" s="111">
        <f t="shared" si="45"/>
        <v>0.67325202984780241</v>
      </c>
      <c r="N370" s="148">
        <v>0.49730000000000002</v>
      </c>
      <c r="O370" s="111">
        <f t="shared" si="46"/>
        <v>0.26528149150824504</v>
      </c>
      <c r="P370" s="24"/>
      <c r="Q370" s="24">
        <f t="shared" si="40"/>
        <v>0.36730199287036219</v>
      </c>
      <c r="R370" s="24"/>
      <c r="S370" s="30" t="str">
        <f t="shared" si="47"/>
        <v>SENSIBILIDADE MODERADA</v>
      </c>
    </row>
    <row r="371" spans="1:19">
      <c r="A371" s="146">
        <v>367</v>
      </c>
      <c r="B371" s="17">
        <v>3132305</v>
      </c>
      <c r="C371" s="17" t="s">
        <v>462</v>
      </c>
      <c r="D371" s="122">
        <v>8.3710862651096321</v>
      </c>
      <c r="E371" s="111">
        <f t="shared" si="41"/>
        <v>0.17507371008801759</v>
      </c>
      <c r="F371" s="147">
        <v>51.849694145062628</v>
      </c>
      <c r="G371" s="111">
        <f t="shared" si="42"/>
        <v>0.7358869999137656</v>
      </c>
      <c r="H371" s="149">
        <v>40.848704960336427</v>
      </c>
      <c r="I371" s="111">
        <f t="shared" si="43"/>
        <v>0.69368850576050578</v>
      </c>
      <c r="J371" s="150">
        <v>21.76</v>
      </c>
      <c r="K371" s="111">
        <f t="shared" si="44"/>
        <v>0.23846575342465756</v>
      </c>
      <c r="L371" s="112">
        <v>52.63</v>
      </c>
      <c r="M371" s="111">
        <f t="shared" si="45"/>
        <v>0.30797804148450081</v>
      </c>
      <c r="N371" s="148">
        <v>0.31</v>
      </c>
      <c r="O371" s="111">
        <f t="shared" si="46"/>
        <v>0.16536750928525226</v>
      </c>
      <c r="P371" s="24"/>
      <c r="Q371" s="24">
        <f t="shared" si="40"/>
        <v>0.38607675332611663</v>
      </c>
      <c r="R371" s="24"/>
      <c r="S371" s="30" t="str">
        <f t="shared" si="47"/>
        <v>SENSIBILIDADE MODERADA</v>
      </c>
    </row>
    <row r="372" spans="1:19">
      <c r="A372" s="146">
        <v>368</v>
      </c>
      <c r="B372" s="17">
        <v>3132404</v>
      </c>
      <c r="C372" s="17" t="s">
        <v>463</v>
      </c>
      <c r="D372" s="122">
        <v>0.44022914036857713</v>
      </c>
      <c r="E372" s="111">
        <f t="shared" si="41"/>
        <v>9.2069949409577731E-3</v>
      </c>
      <c r="F372" s="147">
        <v>44.000814191992738</v>
      </c>
      <c r="G372" s="111">
        <f t="shared" si="42"/>
        <v>0.36045304062814598</v>
      </c>
      <c r="H372" s="149">
        <v>89.007553210920463</v>
      </c>
      <c r="I372" s="111">
        <f t="shared" si="43"/>
        <v>0.33256056344720408</v>
      </c>
      <c r="J372" s="150">
        <v>315.68</v>
      </c>
      <c r="K372" s="111">
        <f t="shared" si="44"/>
        <v>1</v>
      </c>
      <c r="L372" s="112">
        <v>30.29</v>
      </c>
      <c r="M372" s="111">
        <f t="shared" si="45"/>
        <v>0.60172249432957492</v>
      </c>
      <c r="N372" s="148">
        <v>0.30649999999999999</v>
      </c>
      <c r="O372" s="111">
        <f t="shared" si="46"/>
        <v>0.16350045676106392</v>
      </c>
      <c r="P372" s="24"/>
      <c r="Q372" s="24">
        <f t="shared" si="40"/>
        <v>0.41124059168449106</v>
      </c>
      <c r="R372" s="24"/>
      <c r="S372" s="30" t="str">
        <f t="shared" si="47"/>
        <v>SENSIBILIDADE ALTA</v>
      </c>
    </row>
    <row r="373" spans="1:19">
      <c r="A373" s="146">
        <v>369</v>
      </c>
      <c r="B373" s="17">
        <v>3132503</v>
      </c>
      <c r="C373" s="17" t="s">
        <v>464</v>
      </c>
      <c r="D373" s="122">
        <v>34.607589098630719</v>
      </c>
      <c r="E373" s="111">
        <f t="shared" si="41"/>
        <v>0.72378647511399907</v>
      </c>
      <c r="F373" s="147">
        <v>43.815246951486969</v>
      </c>
      <c r="G373" s="111">
        <f t="shared" si="42"/>
        <v>0.35157683864348721</v>
      </c>
      <c r="H373" s="149">
        <v>71.898142527619285</v>
      </c>
      <c r="I373" s="111">
        <f t="shared" si="43"/>
        <v>0.46085861248077598</v>
      </c>
      <c r="J373" s="150">
        <v>12.04</v>
      </c>
      <c r="K373" s="111">
        <f t="shared" si="44"/>
        <v>0.13194520547945204</v>
      </c>
      <c r="L373" s="112">
        <v>56.49</v>
      </c>
      <c r="M373" s="111">
        <f t="shared" si="45"/>
        <v>0.25722362841458191</v>
      </c>
      <c r="N373" s="148">
        <v>0.56440000000000001</v>
      </c>
      <c r="O373" s="111">
        <f t="shared" si="46"/>
        <v>0.30107555561482702</v>
      </c>
      <c r="P373" s="24"/>
      <c r="Q373" s="24">
        <f t="shared" si="40"/>
        <v>0.37107771929118721</v>
      </c>
      <c r="R373" s="24"/>
      <c r="S373" s="30" t="str">
        <f t="shared" si="47"/>
        <v>SENSIBILIDADE MODERADA</v>
      </c>
    </row>
    <row r="374" spans="1:19">
      <c r="A374" s="146">
        <v>370</v>
      </c>
      <c r="B374" s="17">
        <v>3132602</v>
      </c>
      <c r="C374" s="17" t="s">
        <v>465</v>
      </c>
      <c r="D374" s="122">
        <v>26.119377673409382</v>
      </c>
      <c r="E374" s="111">
        <f t="shared" si="41"/>
        <v>0.54626319806704626</v>
      </c>
      <c r="F374" s="147">
        <v>52.377015295576683</v>
      </c>
      <c r="G374" s="111">
        <f t="shared" si="42"/>
        <v>0.76111025068792315</v>
      </c>
      <c r="H374" s="149">
        <v>81.517615176151764</v>
      </c>
      <c r="I374" s="111">
        <f t="shared" si="43"/>
        <v>0.38872523533628633</v>
      </c>
      <c r="J374" s="150">
        <v>39.020000000000003</v>
      </c>
      <c r="K374" s="111">
        <f t="shared" si="44"/>
        <v>0.42761643835616442</v>
      </c>
      <c r="L374" s="112">
        <v>32.409999999999997</v>
      </c>
      <c r="M374" s="111">
        <f t="shared" si="45"/>
        <v>0.57384701357614809</v>
      </c>
      <c r="N374" s="148">
        <v>0.1026</v>
      </c>
      <c r="O374" s="111">
        <f t="shared" si="46"/>
        <v>5.4731311137635102E-2</v>
      </c>
      <c r="P374" s="24"/>
      <c r="Q374" s="24">
        <f t="shared" si="40"/>
        <v>0.45871557452686718</v>
      </c>
      <c r="R374" s="24"/>
      <c r="S374" s="30" t="str">
        <f t="shared" si="47"/>
        <v>SENSIBILIDADE ALTA</v>
      </c>
    </row>
    <row r="375" spans="1:19">
      <c r="A375" s="146">
        <v>371</v>
      </c>
      <c r="B375" s="17">
        <v>3132701</v>
      </c>
      <c r="C375" s="17" t="s">
        <v>466</v>
      </c>
      <c r="D375" s="122">
        <v>10.58878134984676</v>
      </c>
      <c r="E375" s="111">
        <f t="shared" si="41"/>
        <v>0.22145480019183636</v>
      </c>
      <c r="F375" s="147">
        <v>52.315458336381596</v>
      </c>
      <c r="G375" s="111">
        <f t="shared" si="42"/>
        <v>0.75816580854453741</v>
      </c>
      <c r="H375" s="149">
        <v>59.846972721224226</v>
      </c>
      <c r="I375" s="111">
        <f t="shared" si="43"/>
        <v>0.55122651604871176</v>
      </c>
      <c r="J375" s="150">
        <v>14.83</v>
      </c>
      <c r="K375" s="111">
        <f t="shared" si="44"/>
        <v>0.16252054794520548</v>
      </c>
      <c r="L375" s="112">
        <v>31.27</v>
      </c>
      <c r="M375" s="111">
        <f t="shared" si="45"/>
        <v>0.58883665888695313</v>
      </c>
      <c r="N375" s="148">
        <v>0.41959999999999997</v>
      </c>
      <c r="O375" s="111">
        <f t="shared" si="46"/>
        <v>0.22383292547126402</v>
      </c>
      <c r="P375" s="24"/>
      <c r="Q375" s="24">
        <f t="shared" si="40"/>
        <v>0.41767287618141796</v>
      </c>
      <c r="R375" s="24"/>
      <c r="S375" s="30" t="str">
        <f t="shared" si="47"/>
        <v>SENSIBILIDADE ALTA</v>
      </c>
    </row>
    <row r="376" spans="1:19">
      <c r="A376" s="146">
        <v>372</v>
      </c>
      <c r="B376" s="17">
        <v>3132800</v>
      </c>
      <c r="C376" s="17" t="s">
        <v>467</v>
      </c>
      <c r="D376" s="122">
        <v>14.48392947149566</v>
      </c>
      <c r="E376" s="111">
        <f t="shared" si="41"/>
        <v>0.30291830581138035</v>
      </c>
      <c r="F376" s="147">
        <v>53.189964157706093</v>
      </c>
      <c r="G376" s="111">
        <f t="shared" si="42"/>
        <v>0.79999587664103888</v>
      </c>
      <c r="H376" s="149">
        <v>63.585434173669462</v>
      </c>
      <c r="I376" s="111">
        <f t="shared" si="43"/>
        <v>0.52319297827151279</v>
      </c>
      <c r="J376" s="150">
        <v>5.63</v>
      </c>
      <c r="K376" s="111">
        <f t="shared" si="44"/>
        <v>6.1698630136986302E-2</v>
      </c>
      <c r="L376" s="112">
        <v>59.16</v>
      </c>
      <c r="M376" s="111">
        <f t="shared" si="45"/>
        <v>0.2221163012392755</v>
      </c>
      <c r="N376" s="148">
        <v>0.1414</v>
      </c>
      <c r="O376" s="111">
        <f t="shared" si="46"/>
        <v>7.5428921977208616E-2</v>
      </c>
      <c r="P376" s="24"/>
      <c r="Q376" s="24">
        <f t="shared" si="40"/>
        <v>0.33089183567956709</v>
      </c>
      <c r="R376" s="24"/>
      <c r="S376" s="30" t="str">
        <f t="shared" si="47"/>
        <v>SENSIBILIDADE MODERADA</v>
      </c>
    </row>
    <row r="377" spans="1:19">
      <c r="A377" s="146">
        <v>373</v>
      </c>
      <c r="B377" s="17">
        <v>3132909</v>
      </c>
      <c r="C377" s="17" t="s">
        <v>468</v>
      </c>
      <c r="D377" s="122">
        <v>27.10711502618296</v>
      </c>
      <c r="E377" s="111">
        <f t="shared" si="41"/>
        <v>0.56692083286688577</v>
      </c>
      <c r="F377" s="147">
        <v>47.668179942220391</v>
      </c>
      <c r="G377" s="111">
        <f t="shared" si="42"/>
        <v>0.53587343844145729</v>
      </c>
      <c r="H377" s="149">
        <v>79.340761374187565</v>
      </c>
      <c r="I377" s="111">
        <f t="shared" si="43"/>
        <v>0.40504877218936475</v>
      </c>
      <c r="J377" s="150">
        <v>44.19</v>
      </c>
      <c r="K377" s="111">
        <f t="shared" si="44"/>
        <v>0.48427397260273969</v>
      </c>
      <c r="L377" s="112">
        <v>13.69</v>
      </c>
      <c r="M377" s="111">
        <f t="shared" si="45"/>
        <v>0.81999276815357813</v>
      </c>
      <c r="N377" s="148">
        <v>0.33610000000000001</v>
      </c>
      <c r="O377" s="111">
        <f t="shared" si="46"/>
        <v>0.17929038667991384</v>
      </c>
      <c r="P377" s="24"/>
      <c r="Q377" s="24">
        <f t="shared" si="40"/>
        <v>0.4985666951556566</v>
      </c>
      <c r="R377" s="24"/>
      <c r="S377" s="30" t="str">
        <f t="shared" si="47"/>
        <v>SENSIBILIDADE ALTA</v>
      </c>
    </row>
    <row r="378" spans="1:19">
      <c r="A378" s="146">
        <v>374</v>
      </c>
      <c r="B378" s="17">
        <v>3133006</v>
      </c>
      <c r="C378" s="17" t="s">
        <v>469</v>
      </c>
      <c r="D378" s="122">
        <v>1.9130703880811419</v>
      </c>
      <c r="E378" s="111">
        <f t="shared" si="41"/>
        <v>4.0010139651392392E-2</v>
      </c>
      <c r="F378" s="147">
        <v>43.462622727714589</v>
      </c>
      <c r="G378" s="111">
        <f t="shared" si="42"/>
        <v>0.33470983223461692</v>
      </c>
      <c r="H378" s="149">
        <v>57.879074800486954</v>
      </c>
      <c r="I378" s="111">
        <f t="shared" si="43"/>
        <v>0.56598315896302531</v>
      </c>
      <c r="J378" s="150">
        <v>34.24</v>
      </c>
      <c r="K378" s="111">
        <f t="shared" si="44"/>
        <v>0.3752328767123288</v>
      </c>
      <c r="L378" s="112">
        <v>66.930000000000007</v>
      </c>
      <c r="M378" s="111">
        <f t="shared" si="45"/>
        <v>0.11995003451563047</v>
      </c>
      <c r="N378" s="148">
        <v>0.1106</v>
      </c>
      <c r="O378" s="111">
        <f t="shared" si="46"/>
        <v>5.8998859764351291E-2</v>
      </c>
      <c r="P378" s="24"/>
      <c r="Q378" s="24">
        <f t="shared" si="40"/>
        <v>0.24914748364022421</v>
      </c>
      <c r="R378" s="24"/>
      <c r="S378" s="30" t="str">
        <f t="shared" si="47"/>
        <v>SENSIBILIDADE MODERADA</v>
      </c>
    </row>
    <row r="379" spans="1:19">
      <c r="A379" s="146">
        <v>375</v>
      </c>
      <c r="B379" s="17">
        <v>3133105</v>
      </c>
      <c r="C379" s="17" t="s">
        <v>470</v>
      </c>
      <c r="D379" s="122">
        <v>36.340862863603341</v>
      </c>
      <c r="E379" s="111">
        <f t="shared" si="41"/>
        <v>0.76003633075062715</v>
      </c>
      <c r="F379" s="147">
        <v>43.471698113207545</v>
      </c>
      <c r="G379" s="111">
        <f t="shared" si="42"/>
        <v>0.33514393339657073</v>
      </c>
      <c r="H379" s="149">
        <v>93.817274875295354</v>
      </c>
      <c r="I379" s="111">
        <f t="shared" si="43"/>
        <v>0.29649398480483913</v>
      </c>
      <c r="J379" s="150">
        <v>106.28</v>
      </c>
      <c r="K379" s="111">
        <f t="shared" si="44"/>
        <v>1</v>
      </c>
      <c r="L379" s="112">
        <v>31.9</v>
      </c>
      <c r="M379" s="111">
        <f t="shared" si="45"/>
        <v>0.58055290753098188</v>
      </c>
      <c r="N379" s="148">
        <v>0.14230000000000001</v>
      </c>
      <c r="O379" s="111">
        <f t="shared" si="46"/>
        <v>7.5909021197714185E-2</v>
      </c>
      <c r="P379" s="24"/>
      <c r="Q379" s="24">
        <f t="shared" si="40"/>
        <v>0.50802269628012209</v>
      </c>
      <c r="R379" s="24"/>
      <c r="S379" s="30" t="str">
        <f t="shared" si="47"/>
        <v>SENSIBILIDADE ALTA</v>
      </c>
    </row>
    <row r="380" spans="1:19">
      <c r="A380" s="146">
        <v>376</v>
      </c>
      <c r="B380" s="17">
        <v>3133204</v>
      </c>
      <c r="C380" s="17" t="s">
        <v>471</v>
      </c>
      <c r="D380" s="122">
        <v>8.8619253459478742</v>
      </c>
      <c r="E380" s="111">
        <f t="shared" si="41"/>
        <v>0.18533916623278449</v>
      </c>
      <c r="F380" s="147">
        <v>52.810223993403874</v>
      </c>
      <c r="G380" s="111">
        <f t="shared" si="42"/>
        <v>0.78183183868451589</v>
      </c>
      <c r="H380" s="149">
        <v>76.815240833932421</v>
      </c>
      <c r="I380" s="111">
        <f t="shared" si="43"/>
        <v>0.42398685042634288</v>
      </c>
      <c r="J380" s="150">
        <v>22.76</v>
      </c>
      <c r="K380" s="111">
        <f t="shared" si="44"/>
        <v>0.24942465753424659</v>
      </c>
      <c r="L380" s="112">
        <v>14.84</v>
      </c>
      <c r="M380" s="111">
        <f t="shared" si="45"/>
        <v>0.80487163472601164</v>
      </c>
      <c r="N380" s="148">
        <v>0.28039999999999998</v>
      </c>
      <c r="O380" s="111">
        <f t="shared" si="46"/>
        <v>0.14957757936640237</v>
      </c>
      <c r="P380" s="24"/>
      <c r="Q380" s="24">
        <f t="shared" si="40"/>
        <v>0.43250528782838393</v>
      </c>
      <c r="R380" s="24"/>
      <c r="S380" s="30" t="str">
        <f t="shared" si="47"/>
        <v>SENSIBILIDADE ALTA</v>
      </c>
    </row>
    <row r="381" spans="1:19">
      <c r="A381" s="146">
        <v>377</v>
      </c>
      <c r="B381" s="17">
        <v>3133303</v>
      </c>
      <c r="C381" s="17" t="s">
        <v>472</v>
      </c>
      <c r="D381" s="122">
        <v>2.4411573368388622</v>
      </c>
      <c r="E381" s="111">
        <f t="shared" si="41"/>
        <v>5.1054601318621919E-2</v>
      </c>
      <c r="F381" s="147">
        <v>49.47542794036444</v>
      </c>
      <c r="G381" s="111">
        <f t="shared" si="42"/>
        <v>0.62231918298222477</v>
      </c>
      <c r="H381" s="149">
        <v>46.535428959323269</v>
      </c>
      <c r="I381" s="111">
        <f t="shared" si="43"/>
        <v>0.65104556451797135</v>
      </c>
      <c r="J381" s="150">
        <v>28.2</v>
      </c>
      <c r="K381" s="111">
        <f t="shared" si="44"/>
        <v>0.30904109589041096</v>
      </c>
      <c r="L381" s="112">
        <v>56.98</v>
      </c>
      <c r="M381" s="111">
        <f t="shared" si="45"/>
        <v>0.25078071069327112</v>
      </c>
      <c r="N381" s="148">
        <v>1.0458000000000001</v>
      </c>
      <c r="O381" s="111">
        <f t="shared" si="46"/>
        <v>0.55787529422747362</v>
      </c>
      <c r="P381" s="24"/>
      <c r="Q381" s="24">
        <f t="shared" si="40"/>
        <v>0.40701940827166228</v>
      </c>
      <c r="R381" s="24"/>
      <c r="S381" s="30" t="str">
        <f t="shared" si="47"/>
        <v>SENSIBILIDADE ALTA</v>
      </c>
    </row>
    <row r="382" spans="1:19">
      <c r="A382" s="146">
        <v>378</v>
      </c>
      <c r="B382" s="17">
        <v>3133402</v>
      </c>
      <c r="C382" s="17" t="s">
        <v>473</v>
      </c>
      <c r="D382" s="122">
        <v>26.585748625338912</v>
      </c>
      <c r="E382" s="111">
        <f t="shared" si="41"/>
        <v>0.55601692539057113</v>
      </c>
      <c r="F382" s="147">
        <v>44.374128499410062</v>
      </c>
      <c r="G382" s="111">
        <f t="shared" si="42"/>
        <v>0.37830971181303741</v>
      </c>
      <c r="H382" s="149">
        <v>78.290723155588012</v>
      </c>
      <c r="I382" s="111">
        <f t="shared" si="43"/>
        <v>0.41292267605143607</v>
      </c>
      <c r="J382" s="150">
        <v>7.6</v>
      </c>
      <c r="K382" s="111">
        <f t="shared" si="44"/>
        <v>8.3287671232876712E-2</v>
      </c>
      <c r="L382" s="112">
        <v>6.6</v>
      </c>
      <c r="M382" s="111">
        <f t="shared" si="45"/>
        <v>0.91321784293744457</v>
      </c>
      <c r="N382" s="148">
        <v>0.45169999999999999</v>
      </c>
      <c r="O382" s="111">
        <f t="shared" si="46"/>
        <v>0.24095646433596274</v>
      </c>
      <c r="P382" s="24"/>
      <c r="Q382" s="24">
        <f t="shared" si="40"/>
        <v>0.43078521529355479</v>
      </c>
      <c r="R382" s="24"/>
      <c r="S382" s="30" t="str">
        <f t="shared" si="47"/>
        <v>SENSIBILIDADE ALTA</v>
      </c>
    </row>
    <row r="383" spans="1:19">
      <c r="A383" s="146">
        <v>379</v>
      </c>
      <c r="B383" s="17">
        <v>3133501</v>
      </c>
      <c r="C383" s="17" t="s">
        <v>474</v>
      </c>
      <c r="D383" s="122">
        <v>14.334579370144834</v>
      </c>
      <c r="E383" s="111">
        <f t="shared" si="41"/>
        <v>0.29979478330576581</v>
      </c>
      <c r="F383" s="147">
        <v>47.340650063317852</v>
      </c>
      <c r="G383" s="111">
        <f t="shared" si="42"/>
        <v>0.52020676498537721</v>
      </c>
      <c r="H383" s="149">
        <v>76.560866673001996</v>
      </c>
      <c r="I383" s="111">
        <f t="shared" si="43"/>
        <v>0.42589432165232599</v>
      </c>
      <c r="J383" s="150">
        <v>20.23</v>
      </c>
      <c r="K383" s="111">
        <f t="shared" si="44"/>
        <v>0.22169863013698632</v>
      </c>
      <c r="L383" s="112">
        <v>22.37</v>
      </c>
      <c r="M383" s="111">
        <f t="shared" si="45"/>
        <v>0.70586108280464144</v>
      </c>
      <c r="N383" s="148">
        <v>0.4037</v>
      </c>
      <c r="O383" s="111">
        <f t="shared" si="46"/>
        <v>0.21535117257566561</v>
      </c>
      <c r="P383" s="24"/>
      <c r="Q383" s="24">
        <f t="shared" si="40"/>
        <v>0.39813445924346036</v>
      </c>
      <c r="R383" s="24"/>
      <c r="S383" s="30" t="str">
        <f t="shared" si="47"/>
        <v>SENSIBILIDADE MODERADA</v>
      </c>
    </row>
    <row r="384" spans="1:19">
      <c r="A384" s="146">
        <v>380</v>
      </c>
      <c r="B384" s="17">
        <v>3133600</v>
      </c>
      <c r="C384" s="17" t="s">
        <v>475</v>
      </c>
      <c r="D384" s="122">
        <v>1.4394336108370642</v>
      </c>
      <c r="E384" s="111">
        <f t="shared" si="41"/>
        <v>3.0104454152502527E-2</v>
      </c>
      <c r="F384" s="147">
        <v>44.765508542598326</v>
      </c>
      <c r="G384" s="111">
        <f t="shared" si="42"/>
        <v>0.39703051784881782</v>
      </c>
      <c r="H384" s="149">
        <v>57.398361172392057</v>
      </c>
      <c r="I384" s="111">
        <f t="shared" si="43"/>
        <v>0.5695878781301571</v>
      </c>
      <c r="J384" s="150">
        <v>71.569999999999993</v>
      </c>
      <c r="K384" s="111">
        <f t="shared" si="44"/>
        <v>0.78432876712328758</v>
      </c>
      <c r="L384" s="112">
        <v>26.5</v>
      </c>
      <c r="M384" s="111">
        <f t="shared" si="45"/>
        <v>0.65155649058216358</v>
      </c>
      <c r="N384" s="148">
        <v>0.50970000000000004</v>
      </c>
      <c r="O384" s="111">
        <f t="shared" si="46"/>
        <v>0.27189619187965514</v>
      </c>
      <c r="P384" s="24"/>
      <c r="Q384" s="24">
        <f t="shared" si="40"/>
        <v>0.45075071661943067</v>
      </c>
      <c r="R384" s="24"/>
      <c r="S384" s="30" t="str">
        <f t="shared" si="47"/>
        <v>SENSIBILIDADE ALTA</v>
      </c>
    </row>
    <row r="385" spans="1:19">
      <c r="A385" s="146">
        <v>381</v>
      </c>
      <c r="B385" s="17">
        <v>3133709</v>
      </c>
      <c r="C385" s="17" t="s">
        <v>476</v>
      </c>
      <c r="D385" s="122">
        <v>1.0208675464355559</v>
      </c>
      <c r="E385" s="111">
        <f t="shared" si="41"/>
        <v>2.1350522883493862E-2</v>
      </c>
      <c r="F385" s="147">
        <v>44.806586218563211</v>
      </c>
      <c r="G385" s="111">
        <f t="shared" si="42"/>
        <v>0.39899537839171817</v>
      </c>
      <c r="H385" s="149">
        <v>65.856856393644918</v>
      </c>
      <c r="I385" s="111">
        <f t="shared" si="43"/>
        <v>0.50616030281888702</v>
      </c>
      <c r="J385" s="150">
        <v>43.93</v>
      </c>
      <c r="K385" s="111">
        <f t="shared" si="44"/>
        <v>0.48142465753424657</v>
      </c>
      <c r="L385" s="112">
        <v>36.56</v>
      </c>
      <c r="M385" s="111">
        <f t="shared" si="45"/>
        <v>0.51927944512014723</v>
      </c>
      <c r="N385" s="148">
        <v>1.00315</v>
      </c>
      <c r="O385" s="111">
        <f t="shared" si="46"/>
        <v>0.53512392561129296</v>
      </c>
      <c r="P385" s="24"/>
      <c r="Q385" s="24">
        <f t="shared" si="40"/>
        <v>0.41038903872663096</v>
      </c>
      <c r="R385" s="24"/>
      <c r="S385" s="30" t="str">
        <f t="shared" si="47"/>
        <v>SENSIBILIDADE ALTA</v>
      </c>
    </row>
    <row r="386" spans="1:19">
      <c r="A386" s="146">
        <v>382</v>
      </c>
      <c r="B386" s="17">
        <v>3133758</v>
      </c>
      <c r="C386" s="17" t="s">
        <v>477</v>
      </c>
      <c r="D386" s="122">
        <v>4.0547923956069329</v>
      </c>
      <c r="E386" s="111">
        <f t="shared" si="41"/>
        <v>8.4802321449531676E-2</v>
      </c>
      <c r="F386" s="147">
        <v>46.828720253293838</v>
      </c>
      <c r="G386" s="111">
        <f t="shared" si="42"/>
        <v>0.49571972522902591</v>
      </c>
      <c r="H386" s="149">
        <v>97.105372761349443</v>
      </c>
      <c r="I386" s="111">
        <f t="shared" si="43"/>
        <v>0.27183758069947239</v>
      </c>
      <c r="J386" s="150">
        <v>93.9</v>
      </c>
      <c r="K386" s="111">
        <f t="shared" si="44"/>
        <v>1</v>
      </c>
      <c r="L386" s="112">
        <v>21.16</v>
      </c>
      <c r="M386" s="111">
        <f t="shared" si="45"/>
        <v>0.72177114493277661</v>
      </c>
      <c r="N386" s="148">
        <v>0.33610000000000001</v>
      </c>
      <c r="O386" s="111">
        <f t="shared" si="46"/>
        <v>0.17929038667991384</v>
      </c>
      <c r="P386" s="24"/>
      <c r="Q386" s="24">
        <f t="shared" si="40"/>
        <v>0.4589035264984534</v>
      </c>
      <c r="R386" s="24"/>
      <c r="S386" s="30" t="str">
        <f t="shared" si="47"/>
        <v>SENSIBILIDADE ALTA</v>
      </c>
    </row>
    <row r="387" spans="1:19">
      <c r="A387" s="146">
        <v>383</v>
      </c>
      <c r="B387" s="17">
        <v>3133808</v>
      </c>
      <c r="C387" s="17" t="s">
        <v>478</v>
      </c>
      <c r="D387" s="122">
        <v>0.98453012399407369</v>
      </c>
      <c r="E387" s="111">
        <f t="shared" si="41"/>
        <v>2.0590558506065174E-2</v>
      </c>
      <c r="F387" s="147">
        <v>39.749026395499783</v>
      </c>
      <c r="G387" s="111">
        <f t="shared" si="42"/>
        <v>0.15707809591959659</v>
      </c>
      <c r="H387" s="149">
        <v>92.901534775619695</v>
      </c>
      <c r="I387" s="111">
        <f t="shared" si="43"/>
        <v>0.30336082962988409</v>
      </c>
      <c r="J387" s="150">
        <v>197.01</v>
      </c>
      <c r="K387" s="111">
        <f t="shared" si="44"/>
        <v>1</v>
      </c>
      <c r="L387" s="112">
        <v>24.45</v>
      </c>
      <c r="M387" s="111">
        <f t="shared" si="45"/>
        <v>0.6785115545182604</v>
      </c>
      <c r="N387" s="148">
        <v>1.00315</v>
      </c>
      <c r="O387" s="111">
        <f t="shared" si="46"/>
        <v>0.53512392561129296</v>
      </c>
      <c r="P387" s="24"/>
      <c r="Q387" s="24">
        <f t="shared" si="40"/>
        <v>0.44911082736418323</v>
      </c>
      <c r="R387" s="24"/>
      <c r="S387" s="30" t="str">
        <f t="shared" si="47"/>
        <v>SENSIBILIDADE ALTA</v>
      </c>
    </row>
    <row r="388" spans="1:19">
      <c r="A388" s="146">
        <v>384</v>
      </c>
      <c r="B388" s="17">
        <v>3133907</v>
      </c>
      <c r="C388" s="17" t="s">
        <v>479</v>
      </c>
      <c r="D388" s="122">
        <v>12.621514157590486</v>
      </c>
      <c r="E388" s="111">
        <f t="shared" si="41"/>
        <v>0.26396757129450832</v>
      </c>
      <c r="F388" s="147">
        <v>46.455466112697998</v>
      </c>
      <c r="G388" s="111">
        <f t="shared" si="42"/>
        <v>0.47786593199208921</v>
      </c>
      <c r="H388" s="149">
        <v>30.786954980503367</v>
      </c>
      <c r="I388" s="111">
        <f t="shared" si="43"/>
        <v>0.76913838046227356</v>
      </c>
      <c r="J388" s="150">
        <v>19.850000000000001</v>
      </c>
      <c r="K388" s="111">
        <f t="shared" si="44"/>
        <v>0.21753424657534248</v>
      </c>
      <c r="L388" s="112">
        <v>36.32</v>
      </c>
      <c r="M388" s="111">
        <f t="shared" si="45"/>
        <v>0.52243515992242195</v>
      </c>
      <c r="N388" s="148">
        <v>0.82359999999999989</v>
      </c>
      <c r="O388" s="111">
        <f t="shared" si="46"/>
        <v>0.43934413112043141</v>
      </c>
      <c r="P388" s="24"/>
      <c r="Q388" s="24">
        <f t="shared" si="40"/>
        <v>0.44838090356117788</v>
      </c>
      <c r="R388" s="24"/>
      <c r="S388" s="30" t="str">
        <f t="shared" si="47"/>
        <v>SENSIBILIDADE ALTA</v>
      </c>
    </row>
    <row r="389" spans="1:19">
      <c r="A389" s="146">
        <v>385</v>
      </c>
      <c r="B389" s="17">
        <v>3134004</v>
      </c>
      <c r="C389" s="17" t="s">
        <v>480</v>
      </c>
      <c r="D389" s="122">
        <v>7.9580405545146888</v>
      </c>
      <c r="E389" s="111">
        <f t="shared" si="41"/>
        <v>0.16643523203395691</v>
      </c>
      <c r="F389" s="147">
        <v>49.569294515320031</v>
      </c>
      <c r="G389" s="111">
        <f t="shared" si="42"/>
        <v>0.62680908473774521</v>
      </c>
      <c r="H389" s="149">
        <v>51.189523463077478</v>
      </c>
      <c r="I389" s="111">
        <f t="shared" si="43"/>
        <v>0.61614598463750725</v>
      </c>
      <c r="J389" s="150">
        <v>8.33</v>
      </c>
      <c r="K389" s="111">
        <f t="shared" si="44"/>
        <v>9.1287671232876719E-2</v>
      </c>
      <c r="L389" s="112">
        <v>55.96</v>
      </c>
      <c r="M389" s="111">
        <f t="shared" si="45"/>
        <v>0.2641924986029387</v>
      </c>
      <c r="N389" s="148">
        <v>1.0458000000000001</v>
      </c>
      <c r="O389" s="111">
        <f t="shared" si="46"/>
        <v>0.55787529422747362</v>
      </c>
      <c r="P389" s="24"/>
      <c r="Q389" s="24">
        <f t="shared" ref="Q389:Q452" si="48">(E389+G389+I389+K389+M389+O389)/N$2</f>
        <v>0.38712429424541633</v>
      </c>
      <c r="R389" s="24"/>
      <c r="S389" s="30" t="str">
        <f t="shared" si="47"/>
        <v>SENSIBILIDADE MODERADA</v>
      </c>
    </row>
    <row r="390" spans="1:19">
      <c r="A390" s="146">
        <v>386</v>
      </c>
      <c r="B390" s="17">
        <v>3134103</v>
      </c>
      <c r="C390" s="17" t="s">
        <v>481</v>
      </c>
      <c r="D390" s="122">
        <v>22.457790024000115</v>
      </c>
      <c r="E390" s="111">
        <f t="shared" ref="E390:E453" si="49">IF(((D390-$E$860)/($D$860-$E$860))&gt;1,1,IF(((D390-$E$860)/($D$860-$E$860))&lt;0,0,(D390-$E$860)/($D$860-$E$860)))</f>
        <v>0.46968439881772944</v>
      </c>
      <c r="F390" s="147">
        <v>54.622063329928501</v>
      </c>
      <c r="G390" s="111">
        <f t="shared" ref="G390:G453" si="50">IF(((F390-$G$860)/($F$860-$G$860))&gt;1,1,IF(((F390-$G$860)/($F$860-$G$860))&lt;0,0,(F390-$G$860)/($F$860-$G$860)))</f>
        <v>0.86849719982751794</v>
      </c>
      <c r="H390" s="149">
        <v>58.926507018992567</v>
      </c>
      <c r="I390" s="111">
        <f t="shared" ref="I390:I453" si="51">IF((1-(H390-$I$860)/($H$860-$I$860))&gt;1,1,IF((1-(H390-$I$860)/($H$860-$I$860))&lt;0,0,1-(H390-$I$860)/($H$860-$I$860)))</f>
        <v>0.55812879666986137</v>
      </c>
      <c r="J390" s="150">
        <v>13.38</v>
      </c>
      <c r="K390" s="111">
        <f t="shared" ref="K390:K453" si="52">IF(((J390-$K$860)/($J$860-$K$860))&gt;1,1,IF(((J390-$K$860)/($J$860-$K$860))&lt;0,0,(J390-$K$860)/($J$860-$K$860)))</f>
        <v>0.14663013698630137</v>
      </c>
      <c r="L390" s="112">
        <v>21.39</v>
      </c>
      <c r="M390" s="111">
        <f t="shared" ref="M390:M453" si="53">IF((1-(L390-$M$860)/($L$860-$M$860))&gt;1,1,IF((1-(L390-$M$860)/($L$860-$M$860))&lt;0,0,1-(L390-$M$860)/($L$860-$M$860)))</f>
        <v>0.71874691824726344</v>
      </c>
      <c r="N390" s="148">
        <v>0.31819999999999998</v>
      </c>
      <c r="O390" s="111">
        <f t="shared" ref="O390:O453" si="54">IF(((N390-$O$860)/($N$860-$O$860))&gt;1,1,IF(((N390-$O$860)/($N$860-$O$860))&lt;0,0,(N390-$O$860)/($N$860-$O$860)))</f>
        <v>0.16974174662763636</v>
      </c>
      <c r="P390" s="24"/>
      <c r="Q390" s="24">
        <f t="shared" si="48"/>
        <v>0.48857153286271832</v>
      </c>
      <c r="R390" s="24"/>
      <c r="S390" s="30" t="str">
        <f t="shared" ref="S390:S453" si="55">IF(AND(Q390&gt;$V$5,Q390&lt;$W$5)," SENSIBILIDADE RELATIVAMENTE BAIXA",IF(AND(Q390&gt;$V$6,Q390&lt;$W$6),"SENSIBILIDADE MODERADA",IF(AND(Q390&gt;$V$7,Q390&lt;$W$7),"SENSIBILIDADE ALTA",IF(AND(Q390&gt;$V$8,Q390&lt;$W$8),"SENSIBILIDADE MUITO ALTA","SENSIBILIDADE EXTREMA"))))</f>
        <v>SENSIBILIDADE ALTA</v>
      </c>
    </row>
    <row r="391" spans="1:19">
      <c r="A391" s="146">
        <v>387</v>
      </c>
      <c r="B391" s="17">
        <v>3134202</v>
      </c>
      <c r="C391" s="17" t="s">
        <v>482</v>
      </c>
      <c r="D391" s="122">
        <v>8.5705492260102112</v>
      </c>
      <c r="E391" s="111">
        <f t="shared" si="49"/>
        <v>0.17924529779886866</v>
      </c>
      <c r="F391" s="147">
        <v>46.39800080427414</v>
      </c>
      <c r="G391" s="111">
        <f t="shared" si="50"/>
        <v>0.47511720499000276</v>
      </c>
      <c r="H391" s="149">
        <v>96.052515726346883</v>
      </c>
      <c r="I391" s="111">
        <f t="shared" si="51"/>
        <v>0.27973262197251503</v>
      </c>
      <c r="J391" s="150">
        <v>39.340000000000003</v>
      </c>
      <c r="K391" s="111">
        <f t="shared" si="52"/>
        <v>0.43112328767123292</v>
      </c>
      <c r="L391" s="112">
        <v>16.190000000000001</v>
      </c>
      <c r="M391" s="111">
        <f t="shared" si="53"/>
        <v>0.78712073896321622</v>
      </c>
      <c r="N391" s="148">
        <v>1.1949000000000001</v>
      </c>
      <c r="O391" s="111">
        <f t="shared" si="54"/>
        <v>0.63741173175789656</v>
      </c>
      <c r="P391" s="24"/>
      <c r="Q391" s="24">
        <f t="shared" si="48"/>
        <v>0.46495848052562211</v>
      </c>
      <c r="R391" s="24"/>
      <c r="S391" s="30" t="str">
        <f t="shared" si="55"/>
        <v>SENSIBILIDADE ALTA</v>
      </c>
    </row>
    <row r="392" spans="1:19">
      <c r="A392" s="146">
        <v>388</v>
      </c>
      <c r="B392" s="17">
        <v>3134301</v>
      </c>
      <c r="C392" s="17" t="s">
        <v>483</v>
      </c>
      <c r="D392" s="122">
        <v>24.542226292160471</v>
      </c>
      <c r="E392" s="111">
        <f t="shared" si="49"/>
        <v>0.51327850110644557</v>
      </c>
      <c r="F392" s="147">
        <v>45.974483062032554</v>
      </c>
      <c r="G392" s="111">
        <f t="shared" si="50"/>
        <v>0.45485916260074755</v>
      </c>
      <c r="H392" s="149">
        <v>45.586019885507682</v>
      </c>
      <c r="I392" s="111">
        <f t="shared" si="51"/>
        <v>0.65816488231096781</v>
      </c>
      <c r="J392" s="150">
        <v>28.27</v>
      </c>
      <c r="K392" s="111">
        <f t="shared" si="52"/>
        <v>0.30980821917808221</v>
      </c>
      <c r="L392" s="112">
        <v>24.95</v>
      </c>
      <c r="M392" s="111">
        <f t="shared" si="53"/>
        <v>0.67193714868018795</v>
      </c>
      <c r="N392" s="148">
        <v>7.8899999999999998E-2</v>
      </c>
      <c r="O392" s="111">
        <f t="shared" si="54"/>
        <v>4.2088698330988397E-2</v>
      </c>
      <c r="P392" s="24"/>
      <c r="Q392" s="24">
        <f t="shared" si="48"/>
        <v>0.44168943536790323</v>
      </c>
      <c r="R392" s="24"/>
      <c r="S392" s="30" t="str">
        <f t="shared" si="55"/>
        <v>SENSIBILIDADE ALTA</v>
      </c>
    </row>
    <row r="393" spans="1:19">
      <c r="A393" s="146">
        <v>389</v>
      </c>
      <c r="B393" s="17">
        <v>3134400</v>
      </c>
      <c r="C393" s="17" t="s">
        <v>484</v>
      </c>
      <c r="D393" s="122">
        <v>7.4524809283933973</v>
      </c>
      <c r="E393" s="111">
        <f t="shared" si="49"/>
        <v>0.15586190897734564</v>
      </c>
      <c r="F393" s="147">
        <v>40.837735012743323</v>
      </c>
      <c r="G393" s="111">
        <f t="shared" si="50"/>
        <v>0.20915408499371246</v>
      </c>
      <c r="H393" s="149">
        <v>90.873482177829999</v>
      </c>
      <c r="I393" s="111">
        <f t="shared" si="51"/>
        <v>0.31856855340542212</v>
      </c>
      <c r="J393" s="150">
        <v>27.26</v>
      </c>
      <c r="K393" s="111">
        <f t="shared" si="52"/>
        <v>0.29873972602739729</v>
      </c>
      <c r="L393" s="112">
        <v>8.02</v>
      </c>
      <c r="M393" s="111">
        <f t="shared" si="53"/>
        <v>0.89454653035731901</v>
      </c>
      <c r="N393" s="148">
        <v>0.82330000000000003</v>
      </c>
      <c r="O393" s="111">
        <f t="shared" si="54"/>
        <v>0.43918409804692965</v>
      </c>
      <c r="P393" s="24"/>
      <c r="Q393" s="24">
        <f t="shared" si="48"/>
        <v>0.38600915030135435</v>
      </c>
      <c r="R393" s="24"/>
      <c r="S393" s="30" t="str">
        <f t="shared" si="55"/>
        <v>SENSIBILIDADE MODERADA</v>
      </c>
    </row>
    <row r="394" spans="1:19">
      <c r="A394" s="146">
        <v>390</v>
      </c>
      <c r="B394" s="17">
        <v>3134509</v>
      </c>
      <c r="C394" s="17" t="s">
        <v>485</v>
      </c>
      <c r="D394" s="122">
        <v>25.804312514574967</v>
      </c>
      <c r="E394" s="111">
        <f t="shared" si="49"/>
        <v>0.53967389477596506</v>
      </c>
      <c r="F394" s="147">
        <v>44.398766700924973</v>
      </c>
      <c r="G394" s="111">
        <f t="shared" si="50"/>
        <v>0.37948822614880606</v>
      </c>
      <c r="H394" s="149">
        <v>62.342897794640741</v>
      </c>
      <c r="I394" s="111">
        <f t="shared" si="51"/>
        <v>0.53251036483925773</v>
      </c>
      <c r="J394" s="150">
        <v>11.34</v>
      </c>
      <c r="K394" s="111">
        <f t="shared" si="52"/>
        <v>0.12427397260273973</v>
      </c>
      <c r="L394" s="112">
        <v>27.36</v>
      </c>
      <c r="M394" s="111">
        <f t="shared" si="53"/>
        <v>0.64024851254067916</v>
      </c>
      <c r="N394" s="148">
        <v>7.8899999999999998E-2</v>
      </c>
      <c r="O394" s="111">
        <f t="shared" si="54"/>
        <v>4.2088698330988397E-2</v>
      </c>
      <c r="P394" s="24"/>
      <c r="Q394" s="24">
        <f t="shared" si="48"/>
        <v>0.37638061153973928</v>
      </c>
      <c r="R394" s="24"/>
      <c r="S394" s="30" t="str">
        <f t="shared" si="55"/>
        <v>SENSIBILIDADE MODERADA</v>
      </c>
    </row>
    <row r="395" spans="1:19">
      <c r="A395" s="146">
        <v>391</v>
      </c>
      <c r="B395" s="17">
        <v>3134608</v>
      </c>
      <c r="C395" s="17" t="s">
        <v>486</v>
      </c>
      <c r="D395" s="122">
        <v>5.8706755445107772</v>
      </c>
      <c r="E395" s="111">
        <f t="shared" si="49"/>
        <v>0.12277987775425631</v>
      </c>
      <c r="F395" s="147">
        <v>48.203067932797666</v>
      </c>
      <c r="G395" s="111">
        <f t="shared" si="50"/>
        <v>0.56145863241530725</v>
      </c>
      <c r="H395" s="149">
        <v>35.714985788493578</v>
      </c>
      <c r="I395" s="111">
        <f t="shared" si="51"/>
        <v>0.73218463904208753</v>
      </c>
      <c r="J395" s="150">
        <v>18.3</v>
      </c>
      <c r="K395" s="111">
        <f t="shared" si="52"/>
        <v>0.20054794520547947</v>
      </c>
      <c r="L395" s="112">
        <v>47.19</v>
      </c>
      <c r="M395" s="111">
        <f t="shared" si="53"/>
        <v>0.37950757700272841</v>
      </c>
      <c r="N395" s="148">
        <v>0.39479999999999998</v>
      </c>
      <c r="O395" s="111">
        <f t="shared" si="54"/>
        <v>0.21060352472844385</v>
      </c>
      <c r="P395" s="24"/>
      <c r="Q395" s="24">
        <f t="shared" si="48"/>
        <v>0.3678470326913838</v>
      </c>
      <c r="R395" s="24"/>
      <c r="S395" s="30" t="str">
        <f t="shared" si="55"/>
        <v>SENSIBILIDADE MODERADA</v>
      </c>
    </row>
    <row r="396" spans="1:19">
      <c r="A396" s="146">
        <v>392</v>
      </c>
      <c r="B396" s="17">
        <v>3134707</v>
      </c>
      <c r="C396" s="17" t="s">
        <v>487</v>
      </c>
      <c r="D396" s="122">
        <v>10.094550858326185</v>
      </c>
      <c r="E396" s="111">
        <f t="shared" si="49"/>
        <v>0.21111841575511495</v>
      </c>
      <c r="F396" s="147">
        <v>51.757055893746539</v>
      </c>
      <c r="G396" s="111">
        <f t="shared" si="50"/>
        <v>0.7314558523257213</v>
      </c>
      <c r="H396" s="149">
        <v>59.17406266980619</v>
      </c>
      <c r="I396" s="111">
        <f t="shared" si="51"/>
        <v>0.55627245529057456</v>
      </c>
      <c r="J396" s="150">
        <v>7.92</v>
      </c>
      <c r="K396" s="111">
        <f t="shared" si="52"/>
        <v>8.6794520547945203E-2</v>
      </c>
      <c r="L396" s="112">
        <v>24.45</v>
      </c>
      <c r="M396" s="111">
        <f t="shared" si="53"/>
        <v>0.6785115545182604</v>
      </c>
      <c r="N396" s="148">
        <v>1.0458000000000001</v>
      </c>
      <c r="O396" s="111">
        <f t="shared" si="54"/>
        <v>0.55787529422747362</v>
      </c>
      <c r="P396" s="24"/>
      <c r="Q396" s="24">
        <f t="shared" si="48"/>
        <v>0.47033801544418163</v>
      </c>
      <c r="R396" s="24"/>
      <c r="S396" s="30" t="str">
        <f t="shared" si="55"/>
        <v>SENSIBILIDADE ALTA</v>
      </c>
    </row>
    <row r="397" spans="1:19">
      <c r="A397" s="146">
        <v>393</v>
      </c>
      <c r="B397" s="17">
        <v>3134806</v>
      </c>
      <c r="C397" s="17" t="s">
        <v>488</v>
      </c>
      <c r="D397" s="122">
        <v>27.793167210268741</v>
      </c>
      <c r="E397" s="111">
        <f t="shared" si="49"/>
        <v>0.58126899478734029</v>
      </c>
      <c r="F397" s="147">
        <v>50.890688259109311</v>
      </c>
      <c r="G397" s="111">
        <f t="shared" si="50"/>
        <v>0.69001505654166129</v>
      </c>
      <c r="H397" s="149">
        <v>59.51967978652435</v>
      </c>
      <c r="I397" s="111">
        <f t="shared" si="51"/>
        <v>0.55368078205247606</v>
      </c>
      <c r="J397" s="150">
        <v>18.309999999999999</v>
      </c>
      <c r="K397" s="111">
        <f t="shared" si="52"/>
        <v>0.20065753424657534</v>
      </c>
      <c r="L397" s="112">
        <v>16.43</v>
      </c>
      <c r="M397" s="111">
        <f t="shared" si="53"/>
        <v>0.78396502416094149</v>
      </c>
      <c r="N397" s="148">
        <v>0.33610000000000001</v>
      </c>
      <c r="O397" s="111">
        <f t="shared" si="54"/>
        <v>0.17929038667991384</v>
      </c>
      <c r="P397" s="24"/>
      <c r="Q397" s="24">
        <f t="shared" si="48"/>
        <v>0.49814629641148472</v>
      </c>
      <c r="R397" s="24"/>
      <c r="S397" s="30" t="str">
        <f t="shared" si="55"/>
        <v>SENSIBILIDADE ALTA</v>
      </c>
    </row>
    <row r="398" spans="1:19">
      <c r="A398" s="146">
        <v>394</v>
      </c>
      <c r="B398" s="17">
        <v>3134905</v>
      </c>
      <c r="C398" s="17" t="s">
        <v>489</v>
      </c>
      <c r="D398" s="122">
        <v>4.4947116299692267</v>
      </c>
      <c r="E398" s="111">
        <f t="shared" si="49"/>
        <v>9.4002834986215214E-2</v>
      </c>
      <c r="F398" s="147">
        <v>43.341418015680524</v>
      </c>
      <c r="G398" s="111">
        <f t="shared" si="50"/>
        <v>0.32891227064683598</v>
      </c>
      <c r="H398" s="149">
        <v>85.030362389813902</v>
      </c>
      <c r="I398" s="111">
        <f t="shared" si="51"/>
        <v>0.36238425711072819</v>
      </c>
      <c r="J398" s="150">
        <v>73.42</v>
      </c>
      <c r="K398" s="111">
        <f t="shared" si="52"/>
        <v>0.80460273972602736</v>
      </c>
      <c r="L398" s="112">
        <v>21.86</v>
      </c>
      <c r="M398" s="111">
        <f t="shared" si="53"/>
        <v>0.71256697675947533</v>
      </c>
      <c r="N398" s="148">
        <v>0.35580000000000001</v>
      </c>
      <c r="O398" s="111">
        <f t="shared" si="54"/>
        <v>0.18979922517320244</v>
      </c>
      <c r="P398" s="24"/>
      <c r="Q398" s="24">
        <f t="shared" si="48"/>
        <v>0.41537805073374745</v>
      </c>
      <c r="R398" s="24"/>
      <c r="S398" s="30" t="str">
        <f t="shared" si="55"/>
        <v>SENSIBILIDADE ALTA</v>
      </c>
    </row>
    <row r="399" spans="1:19">
      <c r="A399" s="146">
        <v>395</v>
      </c>
      <c r="B399" s="17">
        <v>3135001</v>
      </c>
      <c r="C399" s="17" t="s">
        <v>490</v>
      </c>
      <c r="D399" s="122">
        <v>2.6541092939767799</v>
      </c>
      <c r="E399" s="111">
        <f t="shared" si="49"/>
        <v>5.5508299205123332E-2</v>
      </c>
      <c r="F399" s="147">
        <v>46.904761904761905</v>
      </c>
      <c r="G399" s="111">
        <f t="shared" si="50"/>
        <v>0.4993570108611125</v>
      </c>
      <c r="H399" s="149">
        <v>68.790426908150053</v>
      </c>
      <c r="I399" s="111">
        <f t="shared" si="51"/>
        <v>0.48416238712908721</v>
      </c>
      <c r="J399" s="150">
        <v>18.88</v>
      </c>
      <c r="K399" s="111">
        <f t="shared" si="52"/>
        <v>0.2069041095890411</v>
      </c>
      <c r="L399" s="112">
        <v>59.05</v>
      </c>
      <c r="M399" s="111">
        <f t="shared" si="53"/>
        <v>0.22356267052365142</v>
      </c>
      <c r="N399" s="148">
        <v>0.26900000000000002</v>
      </c>
      <c r="O399" s="111">
        <f t="shared" si="54"/>
        <v>0.14349632257333181</v>
      </c>
      <c r="P399" s="24"/>
      <c r="Q399" s="24">
        <f t="shared" si="48"/>
        <v>0.26883179998022461</v>
      </c>
      <c r="R399" s="24"/>
      <c r="S399" s="30" t="str">
        <f t="shared" si="55"/>
        <v>SENSIBILIDADE MODERADA</v>
      </c>
    </row>
    <row r="400" spans="1:19">
      <c r="A400" s="146">
        <v>396</v>
      </c>
      <c r="B400" s="17">
        <v>3135050</v>
      </c>
      <c r="C400" s="17" t="s">
        <v>491</v>
      </c>
      <c r="D400" s="122">
        <v>26.627021225793772</v>
      </c>
      <c r="E400" s="111">
        <f t="shared" si="49"/>
        <v>0.55688010455965098</v>
      </c>
      <c r="F400" s="147">
        <v>48.492392807745503</v>
      </c>
      <c r="G400" s="111">
        <f t="shared" si="50"/>
        <v>0.57529785329407723</v>
      </c>
      <c r="H400" s="149">
        <v>27.172065852363247</v>
      </c>
      <c r="I400" s="111">
        <f t="shared" si="51"/>
        <v>0.79624528853747112</v>
      </c>
      <c r="J400" s="150">
        <v>14.29</v>
      </c>
      <c r="K400" s="111">
        <f t="shared" si="52"/>
        <v>0.1566027397260274</v>
      </c>
      <c r="L400" s="112">
        <v>29.53</v>
      </c>
      <c r="M400" s="111">
        <f t="shared" si="53"/>
        <v>0.61171559120344488</v>
      </c>
      <c r="N400" s="148">
        <v>5.0187500000000007</v>
      </c>
      <c r="O400" s="111">
        <f t="shared" si="54"/>
        <v>1</v>
      </c>
      <c r="P400" s="24"/>
      <c r="Q400" s="24">
        <f t="shared" si="48"/>
        <v>0.61612359622011192</v>
      </c>
      <c r="R400" s="24"/>
      <c r="S400" s="30" t="str">
        <f t="shared" si="55"/>
        <v>SENSIBILIDADE MUITO ALTA</v>
      </c>
    </row>
    <row r="401" spans="1:19">
      <c r="A401" s="146">
        <v>397</v>
      </c>
      <c r="B401" s="17">
        <v>3135076</v>
      </c>
      <c r="C401" s="17" t="s">
        <v>492</v>
      </c>
      <c r="D401" s="122">
        <v>31.302930938774391</v>
      </c>
      <c r="E401" s="111">
        <f t="shared" si="49"/>
        <v>0.6546725338289715</v>
      </c>
      <c r="F401" s="147">
        <v>52.058718224131759</v>
      </c>
      <c r="G401" s="111">
        <f t="shared" si="50"/>
        <v>0.74588520832823646</v>
      </c>
      <c r="H401" s="149">
        <v>47.905027932960891</v>
      </c>
      <c r="I401" s="111">
        <f t="shared" si="51"/>
        <v>0.64077537581722366</v>
      </c>
      <c r="J401" s="150">
        <v>8.31</v>
      </c>
      <c r="K401" s="111">
        <f t="shared" si="52"/>
        <v>9.1068493150684937E-2</v>
      </c>
      <c r="L401" s="112">
        <v>21.22</v>
      </c>
      <c r="M401" s="111">
        <f t="shared" si="53"/>
        <v>0.72098221623220793</v>
      </c>
      <c r="N401" s="148">
        <v>0.33839999999999998</v>
      </c>
      <c r="O401" s="111">
        <f t="shared" si="54"/>
        <v>0.18051730691009471</v>
      </c>
      <c r="P401" s="24"/>
      <c r="Q401" s="24">
        <f t="shared" si="48"/>
        <v>0.50565018904456993</v>
      </c>
      <c r="R401" s="24"/>
      <c r="S401" s="30" t="str">
        <f t="shared" si="55"/>
        <v>SENSIBILIDADE ALTA</v>
      </c>
    </row>
    <row r="402" spans="1:19">
      <c r="A402" s="146">
        <v>398</v>
      </c>
      <c r="B402" s="17">
        <v>3135100</v>
      </c>
      <c r="C402" s="17" t="s">
        <v>493</v>
      </c>
      <c r="D402" s="122">
        <v>3.8792525177955777</v>
      </c>
      <c r="E402" s="111">
        <f t="shared" si="49"/>
        <v>8.1131063418788063E-2</v>
      </c>
      <c r="F402" s="147">
        <v>43.59951886811686</v>
      </c>
      <c r="G402" s="111">
        <f t="shared" si="50"/>
        <v>0.34125795888573773</v>
      </c>
      <c r="H402" s="149">
        <v>31.556316213807833</v>
      </c>
      <c r="I402" s="111">
        <f t="shared" si="51"/>
        <v>0.7633691843711794</v>
      </c>
      <c r="J402" s="150">
        <v>32.409999999999997</v>
      </c>
      <c r="K402" s="111">
        <f t="shared" si="52"/>
        <v>0.35517808219178076</v>
      </c>
      <c r="L402" s="112">
        <v>27.83</v>
      </c>
      <c r="M402" s="111">
        <f t="shared" si="53"/>
        <v>0.63406857105289105</v>
      </c>
      <c r="N402" s="148">
        <v>8.2695000000000007</v>
      </c>
      <c r="O402" s="111">
        <f t="shared" si="54"/>
        <v>1</v>
      </c>
      <c r="P402" s="24"/>
      <c r="Q402" s="24">
        <f t="shared" si="48"/>
        <v>0.52916747665339614</v>
      </c>
      <c r="R402" s="24"/>
      <c r="S402" s="30" t="str">
        <f t="shared" si="55"/>
        <v>SENSIBILIDADE ALTA</v>
      </c>
    </row>
    <row r="403" spans="1:19">
      <c r="A403" s="146">
        <v>399</v>
      </c>
      <c r="B403" s="17">
        <v>3135209</v>
      </c>
      <c r="C403" s="17" t="s">
        <v>494</v>
      </c>
      <c r="D403" s="122">
        <v>5.2869154525850783</v>
      </c>
      <c r="E403" s="111">
        <f t="shared" si="49"/>
        <v>0.11057106257088825</v>
      </c>
      <c r="F403" s="147">
        <v>52.312064066132784</v>
      </c>
      <c r="G403" s="111">
        <f t="shared" si="50"/>
        <v>0.75800345107111233</v>
      </c>
      <c r="H403" s="149">
        <v>23.0928626247122</v>
      </c>
      <c r="I403" s="111">
        <f t="shared" si="51"/>
        <v>0.82683394091168005</v>
      </c>
      <c r="J403" s="150">
        <v>9.7799999999999994</v>
      </c>
      <c r="K403" s="111">
        <f t="shared" si="52"/>
        <v>0.10717808219178082</v>
      </c>
      <c r="L403" s="112">
        <v>81.209999999999994</v>
      </c>
      <c r="M403" s="111">
        <f t="shared" si="53"/>
        <v>0</v>
      </c>
      <c r="N403" s="148">
        <v>1.768</v>
      </c>
      <c r="O403" s="111">
        <f t="shared" si="54"/>
        <v>0.9431282465042774</v>
      </c>
      <c r="P403" s="24"/>
      <c r="Q403" s="24">
        <f t="shared" si="48"/>
        <v>0.45761913054162306</v>
      </c>
      <c r="R403" s="24"/>
      <c r="S403" s="30" t="str">
        <f t="shared" si="55"/>
        <v>SENSIBILIDADE ALTA</v>
      </c>
    </row>
    <row r="404" spans="1:19">
      <c r="A404" s="146">
        <v>400</v>
      </c>
      <c r="B404" s="17">
        <v>3135308</v>
      </c>
      <c r="C404" s="17" t="s">
        <v>495</v>
      </c>
      <c r="D404" s="122">
        <v>33.198750809030912</v>
      </c>
      <c r="E404" s="111">
        <f t="shared" si="49"/>
        <v>0.69432189447739467</v>
      </c>
      <c r="F404" s="147">
        <v>46.631955743573059</v>
      </c>
      <c r="G404" s="111">
        <f t="shared" si="50"/>
        <v>0.48630792642804249</v>
      </c>
      <c r="H404" s="149">
        <v>76.120727918331113</v>
      </c>
      <c r="I404" s="111">
        <f t="shared" si="51"/>
        <v>0.42919478270113665</v>
      </c>
      <c r="J404" s="150">
        <v>26.18</v>
      </c>
      <c r="K404" s="111">
        <f t="shared" si="52"/>
        <v>0.28690410958904111</v>
      </c>
      <c r="L404" s="112">
        <v>12.54</v>
      </c>
      <c r="M404" s="111">
        <f t="shared" si="53"/>
        <v>0.83511390158114462</v>
      </c>
      <c r="N404" s="148">
        <v>0.59960000000000002</v>
      </c>
      <c r="O404" s="111">
        <f t="shared" si="54"/>
        <v>0.31985276957237824</v>
      </c>
      <c r="P404" s="24"/>
      <c r="Q404" s="24">
        <f t="shared" si="48"/>
        <v>0.50861589739152302</v>
      </c>
      <c r="R404" s="24"/>
      <c r="S404" s="30" t="str">
        <f t="shared" si="55"/>
        <v>SENSIBILIDADE ALTA</v>
      </c>
    </row>
    <row r="405" spans="1:19">
      <c r="A405" s="146">
        <v>401</v>
      </c>
      <c r="B405" s="17">
        <v>3135357</v>
      </c>
      <c r="C405" s="17" t="s">
        <v>496</v>
      </c>
      <c r="D405" s="122">
        <v>7.0395247566103007</v>
      </c>
      <c r="E405" s="111">
        <f t="shared" si="49"/>
        <v>0.14722530354668059</v>
      </c>
      <c r="F405" s="147">
        <v>47.492732558139537</v>
      </c>
      <c r="G405" s="111">
        <f t="shared" si="50"/>
        <v>0.52748129759516793</v>
      </c>
      <c r="H405" s="149">
        <v>1.119724375538329</v>
      </c>
      <c r="I405" s="111">
        <f t="shared" si="51"/>
        <v>0.99160354172939968</v>
      </c>
      <c r="J405" s="150">
        <v>21.66</v>
      </c>
      <c r="K405" s="111">
        <f t="shared" si="52"/>
        <v>0.23736986301369864</v>
      </c>
      <c r="L405" s="112">
        <v>63.86</v>
      </c>
      <c r="M405" s="111">
        <f t="shared" si="53"/>
        <v>0.16031688636139507</v>
      </c>
      <c r="N405" s="148">
        <v>1.768</v>
      </c>
      <c r="O405" s="111">
        <f t="shared" si="54"/>
        <v>0.9431282465042774</v>
      </c>
      <c r="P405" s="24"/>
      <c r="Q405" s="24">
        <f t="shared" si="48"/>
        <v>0.50118752312510317</v>
      </c>
      <c r="R405" s="24"/>
      <c r="S405" s="30" t="str">
        <f t="shared" si="55"/>
        <v>SENSIBILIDADE ALTA</v>
      </c>
    </row>
    <row r="406" spans="1:19">
      <c r="A406" s="146">
        <v>402</v>
      </c>
      <c r="B406" s="17">
        <v>3135407</v>
      </c>
      <c r="C406" s="17" t="s">
        <v>497</v>
      </c>
      <c r="D406" s="122">
        <v>0.87081321627339847</v>
      </c>
      <c r="E406" s="111">
        <f t="shared" si="49"/>
        <v>1.8212272068213655E-2</v>
      </c>
      <c r="F406" s="147">
        <v>44.962511715089036</v>
      </c>
      <c r="G406" s="111">
        <f t="shared" si="50"/>
        <v>0.40645373255999284</v>
      </c>
      <c r="H406" s="149">
        <v>34.532838470227532</v>
      </c>
      <c r="I406" s="111">
        <f t="shared" si="51"/>
        <v>0.74104918717943691</v>
      </c>
      <c r="J406" s="150">
        <v>26.23</v>
      </c>
      <c r="K406" s="111">
        <f t="shared" si="52"/>
        <v>0.28745205479452057</v>
      </c>
      <c r="L406" s="112">
        <v>21.15</v>
      </c>
      <c r="M406" s="111">
        <f t="shared" si="53"/>
        <v>0.72190263304953817</v>
      </c>
      <c r="N406" s="148">
        <v>1.5089999999999999</v>
      </c>
      <c r="O406" s="111">
        <f t="shared" si="54"/>
        <v>0.80496635971434083</v>
      </c>
      <c r="P406" s="24"/>
      <c r="Q406" s="24">
        <f t="shared" si="48"/>
        <v>0.4966727065610072</v>
      </c>
      <c r="R406" s="24"/>
      <c r="S406" s="30" t="str">
        <f t="shared" si="55"/>
        <v>SENSIBILIDADE ALTA</v>
      </c>
    </row>
    <row r="407" spans="1:19">
      <c r="A407" s="146">
        <v>403</v>
      </c>
      <c r="B407" s="17">
        <v>3135456</v>
      </c>
      <c r="C407" s="17" t="s">
        <v>498</v>
      </c>
      <c r="D407" s="122">
        <v>23.270954754192559</v>
      </c>
      <c r="E407" s="111">
        <f t="shared" si="49"/>
        <v>0.4866910048565275</v>
      </c>
      <c r="F407" s="147">
        <v>46.305182341650671</v>
      </c>
      <c r="G407" s="111">
        <f t="shared" si="50"/>
        <v>0.47067743738928874</v>
      </c>
      <c r="H407" s="149">
        <v>43.836065573770497</v>
      </c>
      <c r="I407" s="111">
        <f t="shared" si="51"/>
        <v>0.6712872351640029</v>
      </c>
      <c r="J407" s="150">
        <v>21.44</v>
      </c>
      <c r="K407" s="111">
        <f t="shared" si="52"/>
        <v>0.23495890410958906</v>
      </c>
      <c r="L407" s="112">
        <v>34.56</v>
      </c>
      <c r="M407" s="111">
        <f t="shared" si="53"/>
        <v>0.54557706847243681</v>
      </c>
      <c r="N407" s="148">
        <v>0.56440000000000001</v>
      </c>
      <c r="O407" s="111">
        <f t="shared" si="54"/>
        <v>0.30107555561482702</v>
      </c>
      <c r="P407" s="24"/>
      <c r="Q407" s="24">
        <f t="shared" si="48"/>
        <v>0.45171120093444533</v>
      </c>
      <c r="R407" s="24"/>
      <c r="S407" s="30" t="str">
        <f t="shared" si="55"/>
        <v>SENSIBILIDADE ALTA</v>
      </c>
    </row>
    <row r="408" spans="1:19">
      <c r="A408" s="146">
        <v>404</v>
      </c>
      <c r="B408" s="17">
        <v>3135506</v>
      </c>
      <c r="C408" s="17" t="s">
        <v>499</v>
      </c>
      <c r="D408" s="122">
        <v>27.390871109455816</v>
      </c>
      <c r="E408" s="111">
        <f t="shared" si="49"/>
        <v>0.57285533511490117</v>
      </c>
      <c r="F408" s="147">
        <v>48.292390653085683</v>
      </c>
      <c r="G408" s="111">
        <f t="shared" si="50"/>
        <v>0.56573118884786888</v>
      </c>
      <c r="H408" s="149">
        <v>60.343022787664054</v>
      </c>
      <c r="I408" s="111">
        <f t="shared" si="51"/>
        <v>0.54750679379028722</v>
      </c>
      <c r="J408" s="150">
        <v>22.67</v>
      </c>
      <c r="K408" s="111">
        <f t="shared" si="52"/>
        <v>0.24843835616438359</v>
      </c>
      <c r="L408" s="112">
        <v>23.15</v>
      </c>
      <c r="M408" s="111">
        <f t="shared" si="53"/>
        <v>0.69560500969724859</v>
      </c>
      <c r="N408" s="148">
        <v>0.13819999999999999</v>
      </c>
      <c r="O408" s="111">
        <f t="shared" si="54"/>
        <v>7.3721902526522137E-2</v>
      </c>
      <c r="P408" s="24"/>
      <c r="Q408" s="24">
        <f t="shared" si="48"/>
        <v>0.450643097690202</v>
      </c>
      <c r="R408" s="24"/>
      <c r="S408" s="30" t="str">
        <f t="shared" si="55"/>
        <v>SENSIBILIDADE ALTA</v>
      </c>
    </row>
    <row r="409" spans="1:19">
      <c r="A409" s="146">
        <v>405</v>
      </c>
      <c r="B409" s="17">
        <v>3135605</v>
      </c>
      <c r="C409" s="17" t="s">
        <v>500</v>
      </c>
      <c r="D409" s="122">
        <v>21.076689104278895</v>
      </c>
      <c r="E409" s="111">
        <f t="shared" si="49"/>
        <v>0.44079992022510556</v>
      </c>
      <c r="F409" s="147">
        <v>49.569065921267182</v>
      </c>
      <c r="G409" s="111">
        <f t="shared" si="50"/>
        <v>0.6267981504425536</v>
      </c>
      <c r="H409" s="149">
        <v>2.7914867365823564</v>
      </c>
      <c r="I409" s="111">
        <f t="shared" si="51"/>
        <v>0.97906752553691656</v>
      </c>
      <c r="J409" s="150">
        <v>5.1100000000000003</v>
      </c>
      <c r="K409" s="111">
        <f t="shared" si="52"/>
        <v>5.6000000000000001E-2</v>
      </c>
      <c r="L409" s="112">
        <v>46.12</v>
      </c>
      <c r="M409" s="111">
        <f t="shared" si="53"/>
        <v>0.39357680549620322</v>
      </c>
      <c r="N409" s="148">
        <v>1.1315</v>
      </c>
      <c r="O409" s="111">
        <f t="shared" si="54"/>
        <v>0.60359140889117069</v>
      </c>
      <c r="P409" s="24"/>
      <c r="Q409" s="24">
        <f t="shared" si="48"/>
        <v>0.51663896843199153</v>
      </c>
      <c r="R409" s="24"/>
      <c r="S409" s="30" t="str">
        <f t="shared" si="55"/>
        <v>SENSIBILIDADE ALTA</v>
      </c>
    </row>
    <row r="410" spans="1:19">
      <c r="A410" s="146">
        <v>406</v>
      </c>
      <c r="B410" s="17">
        <v>3135704</v>
      </c>
      <c r="C410" s="17" t="s">
        <v>501</v>
      </c>
      <c r="D410" s="122">
        <v>35.834166845638286</v>
      </c>
      <c r="E410" s="111">
        <f t="shared" si="49"/>
        <v>0.749439241084773</v>
      </c>
      <c r="F410" s="147">
        <v>49.162011173184361</v>
      </c>
      <c r="G410" s="111">
        <f t="shared" si="50"/>
        <v>0.6073275792741194</v>
      </c>
      <c r="H410" s="149">
        <v>30.630630630630627</v>
      </c>
      <c r="I410" s="111">
        <f t="shared" si="51"/>
        <v>0.77031060722544842</v>
      </c>
      <c r="J410" s="150">
        <v>13.22</v>
      </c>
      <c r="K410" s="111">
        <f t="shared" si="52"/>
        <v>0.14487671232876714</v>
      </c>
      <c r="L410" s="112">
        <v>24.02</v>
      </c>
      <c r="M410" s="111">
        <f t="shared" si="53"/>
        <v>0.68416554353900261</v>
      </c>
      <c r="N410" s="148">
        <v>0.39479999999999998</v>
      </c>
      <c r="O410" s="111">
        <f t="shared" si="54"/>
        <v>0.21060352472844385</v>
      </c>
      <c r="P410" s="24"/>
      <c r="Q410" s="24">
        <f t="shared" si="48"/>
        <v>0.52778720136342561</v>
      </c>
      <c r="R410" s="24"/>
      <c r="S410" s="30" t="str">
        <f t="shared" si="55"/>
        <v>SENSIBILIDADE ALTA</v>
      </c>
    </row>
    <row r="411" spans="1:19">
      <c r="A411" s="146">
        <v>407</v>
      </c>
      <c r="B411" s="17">
        <v>3135803</v>
      </c>
      <c r="C411" s="17" t="s">
        <v>502</v>
      </c>
      <c r="D411" s="122">
        <v>8.1665472614911412</v>
      </c>
      <c r="E411" s="111">
        <f t="shared" si="49"/>
        <v>0.17079596152742182</v>
      </c>
      <c r="F411" s="147">
        <v>51.669528715893911</v>
      </c>
      <c r="G411" s="111">
        <f t="shared" si="50"/>
        <v>0.72726918172777744</v>
      </c>
      <c r="H411" s="149">
        <v>59.078602074394972</v>
      </c>
      <c r="I411" s="111">
        <f t="shared" si="51"/>
        <v>0.55698828404572831</v>
      </c>
      <c r="J411" s="150">
        <v>6.83</v>
      </c>
      <c r="K411" s="111">
        <f t="shared" si="52"/>
        <v>7.4849315068493155E-2</v>
      </c>
      <c r="L411" s="112">
        <v>65.37</v>
      </c>
      <c r="M411" s="111">
        <f t="shared" si="53"/>
        <v>0.14046218073041639</v>
      </c>
      <c r="N411" s="148">
        <v>1.0458000000000001</v>
      </c>
      <c r="O411" s="111">
        <f t="shared" si="54"/>
        <v>0.55787529422747362</v>
      </c>
      <c r="P411" s="24"/>
      <c r="Q411" s="24">
        <f t="shared" si="48"/>
        <v>0.3713733695545518</v>
      </c>
      <c r="R411" s="24"/>
      <c r="S411" s="30" t="str">
        <f t="shared" si="55"/>
        <v>SENSIBILIDADE MODERADA</v>
      </c>
    </row>
    <row r="412" spans="1:19">
      <c r="A412" s="146">
        <v>408</v>
      </c>
      <c r="B412" s="17">
        <v>3135902</v>
      </c>
      <c r="C412" s="17" t="s">
        <v>503</v>
      </c>
      <c r="D412" s="122">
        <v>35.089649195569493</v>
      </c>
      <c r="E412" s="111">
        <f t="shared" si="49"/>
        <v>0.73386832673798963</v>
      </c>
      <c r="F412" s="147">
        <v>45.516847515705308</v>
      </c>
      <c r="G412" s="111">
        <f t="shared" si="50"/>
        <v>0.43296916987633649</v>
      </c>
      <c r="H412" s="149">
        <v>63.740755157648884</v>
      </c>
      <c r="I412" s="111">
        <f t="shared" si="51"/>
        <v>0.52202827543122243</v>
      </c>
      <c r="J412" s="150">
        <v>33.4</v>
      </c>
      <c r="K412" s="111">
        <f t="shared" si="52"/>
        <v>0.36602739726027395</v>
      </c>
      <c r="L412" s="112">
        <v>21.08</v>
      </c>
      <c r="M412" s="111">
        <f t="shared" si="53"/>
        <v>0.72282304986686829</v>
      </c>
      <c r="N412" s="148">
        <v>0.14230000000000001</v>
      </c>
      <c r="O412" s="111">
        <f t="shared" si="54"/>
        <v>7.5909021197714185E-2</v>
      </c>
      <c r="P412" s="24"/>
      <c r="Q412" s="24">
        <f t="shared" si="48"/>
        <v>0.47560420672840081</v>
      </c>
      <c r="R412" s="24"/>
      <c r="S412" s="30" t="str">
        <f t="shared" si="55"/>
        <v>SENSIBILIDADE ALTA</v>
      </c>
    </row>
    <row r="413" spans="1:19">
      <c r="A413" s="146">
        <v>409</v>
      </c>
      <c r="B413" s="17">
        <v>3136009</v>
      </c>
      <c r="C413" s="17" t="s">
        <v>504</v>
      </c>
      <c r="D413" s="122">
        <v>11.717046121099211</v>
      </c>
      <c r="E413" s="111">
        <f t="shared" si="49"/>
        <v>0.245051439051965</v>
      </c>
      <c r="F413" s="147">
        <v>55.019585898153331</v>
      </c>
      <c r="G413" s="111">
        <f t="shared" si="50"/>
        <v>0.8875118200773362</v>
      </c>
      <c r="H413" s="149">
        <v>57.560483870967737</v>
      </c>
      <c r="I413" s="111">
        <f t="shared" si="51"/>
        <v>0.56837217138745677</v>
      </c>
      <c r="J413" s="150">
        <v>8.35</v>
      </c>
      <c r="K413" s="111">
        <f t="shared" si="52"/>
        <v>9.1506849315068486E-2</v>
      </c>
      <c r="L413" s="112">
        <v>46.03</v>
      </c>
      <c r="M413" s="111">
        <f t="shared" si="53"/>
        <v>0.39476019854705624</v>
      </c>
      <c r="N413" s="148">
        <v>1.0458000000000001</v>
      </c>
      <c r="O413" s="111">
        <f t="shared" si="54"/>
        <v>0.55787529422747362</v>
      </c>
      <c r="P413" s="24"/>
      <c r="Q413" s="24">
        <f t="shared" si="48"/>
        <v>0.45751296210105941</v>
      </c>
      <c r="R413" s="24"/>
      <c r="S413" s="30" t="str">
        <f t="shared" si="55"/>
        <v>SENSIBILIDADE ALTA</v>
      </c>
    </row>
    <row r="414" spans="1:19">
      <c r="A414" s="146">
        <v>410</v>
      </c>
      <c r="B414" s="17">
        <v>3136108</v>
      </c>
      <c r="C414" s="17" t="s">
        <v>505</v>
      </c>
      <c r="D414" s="122">
        <v>4.9751485782426199</v>
      </c>
      <c r="E414" s="111">
        <f t="shared" si="49"/>
        <v>0.10405073992158341</v>
      </c>
      <c r="F414" s="147">
        <v>52.433004231311706</v>
      </c>
      <c r="G414" s="111">
        <f t="shared" si="50"/>
        <v>0.76378835864025163</v>
      </c>
      <c r="H414" s="149">
        <v>39.015939015939018</v>
      </c>
      <c r="I414" s="111">
        <f t="shared" si="51"/>
        <v>0.70743183680526567</v>
      </c>
      <c r="J414" s="150">
        <v>18.559999999999999</v>
      </c>
      <c r="K414" s="111">
        <f t="shared" si="52"/>
        <v>0.20339726027397259</v>
      </c>
      <c r="L414" s="112">
        <v>32.24</v>
      </c>
      <c r="M414" s="111">
        <f t="shared" si="53"/>
        <v>0.57608231156109269</v>
      </c>
      <c r="N414" s="148">
        <v>0.1414</v>
      </c>
      <c r="O414" s="111">
        <f t="shared" si="54"/>
        <v>7.5428921977208616E-2</v>
      </c>
      <c r="P414" s="24"/>
      <c r="Q414" s="24">
        <f t="shared" si="48"/>
        <v>0.4050299048632291</v>
      </c>
      <c r="R414" s="24"/>
      <c r="S414" s="30" t="str">
        <f t="shared" si="55"/>
        <v>SENSIBILIDADE ALTA</v>
      </c>
    </row>
    <row r="415" spans="1:19">
      <c r="A415" s="146">
        <v>411</v>
      </c>
      <c r="B415" s="17">
        <v>3136207</v>
      </c>
      <c r="C415" s="17" t="s">
        <v>506</v>
      </c>
      <c r="D415" s="122">
        <v>8.7633576132588445E-2</v>
      </c>
      <c r="E415" s="111">
        <f t="shared" si="49"/>
        <v>1.8327771111091371E-3</v>
      </c>
      <c r="F415" s="147">
        <v>44.520113745449279</v>
      </c>
      <c r="G415" s="111">
        <f t="shared" si="50"/>
        <v>0.38529259589911036</v>
      </c>
      <c r="H415" s="149">
        <v>93.187174978487789</v>
      </c>
      <c r="I415" s="111">
        <f t="shared" si="51"/>
        <v>0.30121890426308595</v>
      </c>
      <c r="J415" s="150">
        <v>808.68</v>
      </c>
      <c r="K415" s="111">
        <f t="shared" si="52"/>
        <v>1</v>
      </c>
      <c r="L415" s="112">
        <v>52.28</v>
      </c>
      <c r="M415" s="111">
        <f t="shared" si="53"/>
        <v>0.31258012557115145</v>
      </c>
      <c r="N415" s="148">
        <v>0.39979999999999999</v>
      </c>
      <c r="O415" s="111">
        <f t="shared" si="54"/>
        <v>0.21327074262014145</v>
      </c>
      <c r="P415" s="24"/>
      <c r="Q415" s="24">
        <f t="shared" si="48"/>
        <v>0.36903252424409971</v>
      </c>
      <c r="R415" s="24"/>
      <c r="S415" s="30" t="str">
        <f t="shared" si="55"/>
        <v>SENSIBILIDADE MODERADA</v>
      </c>
    </row>
    <row r="416" spans="1:19">
      <c r="A416" s="146">
        <v>412</v>
      </c>
      <c r="B416" s="17">
        <v>3136306</v>
      </c>
      <c r="C416" s="17" t="s">
        <v>507</v>
      </c>
      <c r="D416" s="122">
        <v>27.108848865182051</v>
      </c>
      <c r="E416" s="111">
        <f t="shared" si="49"/>
        <v>0.56695709454388354</v>
      </c>
      <c r="F416" s="147">
        <v>42.007594316511515</v>
      </c>
      <c r="G416" s="111">
        <f t="shared" si="50"/>
        <v>0.26511173918729286</v>
      </c>
      <c r="H416" s="149">
        <v>81.152112134356102</v>
      </c>
      <c r="I416" s="111">
        <f t="shared" si="51"/>
        <v>0.39146602682503051</v>
      </c>
      <c r="J416" s="150">
        <v>4.3600000000000003</v>
      </c>
      <c r="K416" s="111">
        <f t="shared" si="52"/>
        <v>4.7780821917808219E-2</v>
      </c>
      <c r="L416" s="112">
        <v>47.44</v>
      </c>
      <c r="M416" s="111">
        <f t="shared" si="53"/>
        <v>0.37622037408369213</v>
      </c>
      <c r="N416" s="148">
        <v>2.3588</v>
      </c>
      <c r="O416" s="111">
        <f t="shared" si="54"/>
        <v>1</v>
      </c>
      <c r="P416" s="24"/>
      <c r="Q416" s="24">
        <f t="shared" si="48"/>
        <v>0.44125600942628451</v>
      </c>
      <c r="R416" s="24"/>
      <c r="S416" s="30" t="str">
        <f t="shared" si="55"/>
        <v>SENSIBILIDADE ALTA</v>
      </c>
    </row>
    <row r="417" spans="1:19">
      <c r="A417" s="146">
        <v>413</v>
      </c>
      <c r="B417" s="17">
        <v>3136405</v>
      </c>
      <c r="C417" s="17" t="s">
        <v>508</v>
      </c>
      <c r="D417" s="122">
        <v>17.615993926288642</v>
      </c>
      <c r="E417" s="111">
        <f t="shared" si="49"/>
        <v>0.36842260560827533</v>
      </c>
      <c r="F417" s="147">
        <v>50.68924773532887</v>
      </c>
      <c r="G417" s="111">
        <f t="shared" si="50"/>
        <v>0.68037959086303534</v>
      </c>
      <c r="H417" s="149">
        <v>38.609237156201345</v>
      </c>
      <c r="I417" s="111">
        <f t="shared" si="51"/>
        <v>0.71048156517455396</v>
      </c>
      <c r="J417" s="150">
        <v>4.87</v>
      </c>
      <c r="K417" s="111">
        <f t="shared" si="52"/>
        <v>5.3369863013698629E-2</v>
      </c>
      <c r="L417" s="112">
        <v>52.74</v>
      </c>
      <c r="M417" s="111">
        <f t="shared" si="53"/>
        <v>0.30653167220012489</v>
      </c>
      <c r="N417" s="148">
        <v>0.76315</v>
      </c>
      <c r="O417" s="111">
        <f t="shared" si="54"/>
        <v>0.4070974668098073</v>
      </c>
      <c r="P417" s="24"/>
      <c r="Q417" s="24">
        <f t="shared" si="48"/>
        <v>0.42104712727824928</v>
      </c>
      <c r="R417" s="24"/>
      <c r="S417" s="30" t="str">
        <f t="shared" si="55"/>
        <v>SENSIBILIDADE ALTA</v>
      </c>
    </row>
    <row r="418" spans="1:19">
      <c r="A418" s="146">
        <v>414</v>
      </c>
      <c r="B418" s="17">
        <v>3136504</v>
      </c>
      <c r="C418" s="17" t="s">
        <v>509</v>
      </c>
      <c r="D418" s="122">
        <v>11.843275874118378</v>
      </c>
      <c r="E418" s="111">
        <f t="shared" si="49"/>
        <v>0.24769142035005168</v>
      </c>
      <c r="F418" s="147">
        <v>48.097982708933721</v>
      </c>
      <c r="G418" s="111">
        <f t="shared" si="50"/>
        <v>0.55643211119271863</v>
      </c>
      <c r="H418" s="149">
        <v>71.962344720496901</v>
      </c>
      <c r="I418" s="111">
        <f t="shared" si="51"/>
        <v>0.46037718058096688</v>
      </c>
      <c r="J418" s="150">
        <v>18.850000000000001</v>
      </c>
      <c r="K418" s="111">
        <f t="shared" si="52"/>
        <v>0.20657534246575343</v>
      </c>
      <c r="L418" s="112">
        <v>25.68</v>
      </c>
      <c r="M418" s="111">
        <f t="shared" si="53"/>
        <v>0.66233851615660233</v>
      </c>
      <c r="N418" s="148">
        <v>1.0458000000000001</v>
      </c>
      <c r="O418" s="111">
        <f t="shared" si="54"/>
        <v>0.55787529422747362</v>
      </c>
      <c r="P418" s="24"/>
      <c r="Q418" s="24">
        <f t="shared" si="48"/>
        <v>0.44854831082892782</v>
      </c>
      <c r="R418" s="24"/>
      <c r="S418" s="30" t="str">
        <f t="shared" si="55"/>
        <v>SENSIBILIDADE ALTA</v>
      </c>
    </row>
    <row r="419" spans="1:19">
      <c r="A419" s="146">
        <v>415</v>
      </c>
      <c r="B419" s="17">
        <v>3136520</v>
      </c>
      <c r="C419" s="17" t="s">
        <v>510</v>
      </c>
      <c r="D419" s="122">
        <v>22.326889292890698</v>
      </c>
      <c r="E419" s="111">
        <f t="shared" si="49"/>
        <v>0.46694672823080957</v>
      </c>
      <c r="F419" s="147">
        <v>42.411194833153928</v>
      </c>
      <c r="G419" s="111">
        <f t="shared" si="50"/>
        <v>0.28441708477020211</v>
      </c>
      <c r="H419" s="149">
        <v>44.998740236835474</v>
      </c>
      <c r="I419" s="111">
        <f t="shared" si="51"/>
        <v>0.66256870629745401</v>
      </c>
      <c r="J419" s="150">
        <v>10.41</v>
      </c>
      <c r="K419" s="111">
        <f t="shared" si="52"/>
        <v>0.11408219178082192</v>
      </c>
      <c r="L419" s="112">
        <v>52.33</v>
      </c>
      <c r="M419" s="111">
        <f t="shared" si="53"/>
        <v>0.31192268498734421</v>
      </c>
      <c r="N419" s="148">
        <v>0.60050000000000003</v>
      </c>
      <c r="O419" s="111">
        <f t="shared" si="54"/>
        <v>0.32033286879288386</v>
      </c>
      <c r="P419" s="24"/>
      <c r="Q419" s="24">
        <f t="shared" si="48"/>
        <v>0.36004504414325256</v>
      </c>
      <c r="R419" s="24"/>
      <c r="S419" s="30" t="str">
        <f t="shared" si="55"/>
        <v>SENSIBILIDADE MODERADA</v>
      </c>
    </row>
    <row r="420" spans="1:19">
      <c r="A420" s="146">
        <v>416</v>
      </c>
      <c r="B420" s="17">
        <v>3136553</v>
      </c>
      <c r="C420" s="17" t="s">
        <v>511</v>
      </c>
      <c r="D420" s="122">
        <v>11.817991242443425</v>
      </c>
      <c r="E420" s="111">
        <f t="shared" si="49"/>
        <v>0.24716261511076115</v>
      </c>
      <c r="F420" s="147">
        <v>52.265429896539423</v>
      </c>
      <c r="G420" s="111">
        <f t="shared" si="50"/>
        <v>0.7557728078413628</v>
      </c>
      <c r="H420" s="149">
        <v>59.137769447047795</v>
      </c>
      <c r="I420" s="111">
        <f t="shared" si="51"/>
        <v>0.55654460666733629</v>
      </c>
      <c r="J420" s="150">
        <v>23.6</v>
      </c>
      <c r="K420" s="111">
        <f t="shared" si="52"/>
        <v>0.25863013698630138</v>
      </c>
      <c r="L420" s="112">
        <v>40.380000000000003</v>
      </c>
      <c r="M420" s="111">
        <f t="shared" si="53"/>
        <v>0.46905098451727423</v>
      </c>
      <c r="N420" s="148">
        <v>0.33839999999999998</v>
      </c>
      <c r="O420" s="111">
        <f t="shared" si="54"/>
        <v>0.18051730691009471</v>
      </c>
      <c r="P420" s="24"/>
      <c r="Q420" s="24">
        <f t="shared" si="48"/>
        <v>0.41127974300552173</v>
      </c>
      <c r="R420" s="24"/>
      <c r="S420" s="30" t="str">
        <f t="shared" si="55"/>
        <v>SENSIBILIDADE ALTA</v>
      </c>
    </row>
    <row r="421" spans="1:19">
      <c r="A421" s="146">
        <v>417</v>
      </c>
      <c r="B421" s="17">
        <v>3136579</v>
      </c>
      <c r="C421" s="17" t="s">
        <v>512</v>
      </c>
      <c r="D421" s="122">
        <v>21.864402705360465</v>
      </c>
      <c r="E421" s="111">
        <f t="shared" si="49"/>
        <v>0.45727423888108909</v>
      </c>
      <c r="F421" s="147">
        <v>46.539862403885067</v>
      </c>
      <c r="G421" s="111">
        <f t="shared" si="50"/>
        <v>0.48190284349269003</v>
      </c>
      <c r="H421" s="149">
        <v>51.570247933884296</v>
      </c>
      <c r="I421" s="111">
        <f t="shared" si="51"/>
        <v>0.61329105247601978</v>
      </c>
      <c r="J421" s="150">
        <v>6.7</v>
      </c>
      <c r="K421" s="111">
        <f t="shared" si="52"/>
        <v>7.3424657534246582E-2</v>
      </c>
      <c r="L421" s="112">
        <v>54.71</v>
      </c>
      <c r="M421" s="111">
        <f t="shared" si="53"/>
        <v>0.28062851319811966</v>
      </c>
      <c r="N421" s="148">
        <v>0.63660000000000005</v>
      </c>
      <c r="O421" s="111">
        <f t="shared" si="54"/>
        <v>0.33959018197094065</v>
      </c>
      <c r="P421" s="24"/>
      <c r="Q421" s="24">
        <f t="shared" si="48"/>
        <v>0.37435191459218431</v>
      </c>
      <c r="R421" s="24"/>
      <c r="S421" s="30" t="str">
        <f t="shared" si="55"/>
        <v>SENSIBILIDADE MODERADA</v>
      </c>
    </row>
    <row r="422" spans="1:19">
      <c r="A422" s="146">
        <v>418</v>
      </c>
      <c r="B422" s="17">
        <v>3136603</v>
      </c>
      <c r="C422" s="17" t="s">
        <v>620</v>
      </c>
      <c r="D422" s="122">
        <v>17.851058693475245</v>
      </c>
      <c r="E422" s="111">
        <f t="shared" si="49"/>
        <v>0.37333877294892998</v>
      </c>
      <c r="F422" s="147">
        <v>48.067269076305223</v>
      </c>
      <c r="G422" s="111">
        <f t="shared" si="50"/>
        <v>0.55496299193357501</v>
      </c>
      <c r="H422" s="149">
        <v>71.213403283127434</v>
      </c>
      <c r="I422" s="111">
        <f t="shared" si="51"/>
        <v>0.46599325509302958</v>
      </c>
      <c r="J422" s="150">
        <v>34.33</v>
      </c>
      <c r="K422" s="111">
        <f t="shared" si="52"/>
        <v>0.37621917808219174</v>
      </c>
      <c r="L422" s="112">
        <v>46.89</v>
      </c>
      <c r="M422" s="111">
        <f t="shared" si="53"/>
        <v>0.38345222050557171</v>
      </c>
      <c r="N422" s="148">
        <v>0.39479999999999998</v>
      </c>
      <c r="O422" s="111">
        <f t="shared" si="54"/>
        <v>0.21060352472844385</v>
      </c>
      <c r="P422" s="24"/>
      <c r="Q422" s="24">
        <f t="shared" si="48"/>
        <v>0.39409499054862368</v>
      </c>
      <c r="R422" s="24"/>
      <c r="S422" s="30" t="str">
        <f t="shared" si="55"/>
        <v>SENSIBILIDADE MODERADA</v>
      </c>
    </row>
    <row r="423" spans="1:19">
      <c r="A423" s="146">
        <v>419</v>
      </c>
      <c r="B423" s="17">
        <v>3136652</v>
      </c>
      <c r="C423" s="17" t="s">
        <v>513</v>
      </c>
      <c r="D423" s="122">
        <v>0.26667324302359735</v>
      </c>
      <c r="E423" s="111">
        <f t="shared" si="49"/>
        <v>5.5772300701208101E-3</v>
      </c>
      <c r="F423" s="147">
        <v>43.319400742027895</v>
      </c>
      <c r="G423" s="111">
        <f t="shared" si="50"/>
        <v>0.32785912264743911</v>
      </c>
      <c r="H423" s="149">
        <v>43.508269305899205</v>
      </c>
      <c r="I423" s="111">
        <f t="shared" si="51"/>
        <v>0.67374527550372187</v>
      </c>
      <c r="J423" s="150">
        <v>316.60000000000002</v>
      </c>
      <c r="K423" s="111">
        <f t="shared" si="52"/>
        <v>1</v>
      </c>
      <c r="L423" s="112">
        <v>29.63</v>
      </c>
      <c r="M423" s="111">
        <f t="shared" si="53"/>
        <v>0.61040071003583052</v>
      </c>
      <c r="N423" s="148">
        <v>1.5089999999999999</v>
      </c>
      <c r="O423" s="111">
        <f t="shared" si="54"/>
        <v>0.80496635971434083</v>
      </c>
      <c r="P423" s="24"/>
      <c r="Q423" s="24">
        <f t="shared" si="48"/>
        <v>0.57042478299524213</v>
      </c>
      <c r="R423" s="24"/>
      <c r="S423" s="30" t="str">
        <f t="shared" si="55"/>
        <v>SENSIBILIDADE ALTA</v>
      </c>
    </row>
    <row r="424" spans="1:19">
      <c r="A424" s="146">
        <v>420</v>
      </c>
      <c r="B424" s="17">
        <v>3136702</v>
      </c>
      <c r="C424" s="17" t="s">
        <v>514</v>
      </c>
      <c r="D424" s="122">
        <v>0.25672842152677855</v>
      </c>
      <c r="E424" s="111">
        <f t="shared" si="49"/>
        <v>5.3692431087550094E-3</v>
      </c>
      <c r="F424" s="147">
        <v>43.026015432929086</v>
      </c>
      <c r="G424" s="111">
        <f t="shared" si="50"/>
        <v>0.31382567980593912</v>
      </c>
      <c r="H424" s="149">
        <v>93.384816812018727</v>
      </c>
      <c r="I424" s="111">
        <f t="shared" si="51"/>
        <v>0.29973685078276435</v>
      </c>
      <c r="J424" s="150">
        <v>376.64</v>
      </c>
      <c r="K424" s="111">
        <f t="shared" si="52"/>
        <v>1</v>
      </c>
      <c r="L424" s="112">
        <v>29.15</v>
      </c>
      <c r="M424" s="111">
        <f t="shared" si="53"/>
        <v>0.61671213964038007</v>
      </c>
      <c r="N424" s="148">
        <v>6.4699999999999994E-2</v>
      </c>
      <c r="O424" s="111">
        <f t="shared" si="54"/>
        <v>3.4513799518567166E-2</v>
      </c>
      <c r="P424" s="24"/>
      <c r="Q424" s="24">
        <f t="shared" si="48"/>
        <v>0.378359618809401</v>
      </c>
      <c r="R424" s="24"/>
      <c r="S424" s="30" t="str">
        <f t="shared" si="55"/>
        <v>SENSIBILIDADE MODERADA</v>
      </c>
    </row>
    <row r="425" spans="1:19">
      <c r="A425" s="146">
        <v>421</v>
      </c>
      <c r="B425" s="17">
        <v>3136801</v>
      </c>
      <c r="C425" s="17" t="s">
        <v>515</v>
      </c>
      <c r="D425" s="122">
        <v>15.46952369167675</v>
      </c>
      <c r="E425" s="111">
        <f t="shared" si="49"/>
        <v>0.32353111892831099</v>
      </c>
      <c r="F425" s="147">
        <v>45.651333591032085</v>
      </c>
      <c r="G425" s="111">
        <f t="shared" si="50"/>
        <v>0.43940201635005122</v>
      </c>
      <c r="H425" s="149">
        <v>56.130573248407643</v>
      </c>
      <c r="I425" s="111">
        <f t="shared" si="51"/>
        <v>0.57909461803174078</v>
      </c>
      <c r="J425" s="150">
        <v>8.73</v>
      </c>
      <c r="K425" s="111">
        <f t="shared" si="52"/>
        <v>9.5671232876712337E-2</v>
      </c>
      <c r="L425" s="112">
        <v>30.38</v>
      </c>
      <c r="M425" s="111">
        <f t="shared" si="53"/>
        <v>0.6005391012787219</v>
      </c>
      <c r="N425" s="148">
        <v>8.2695000000000007</v>
      </c>
      <c r="O425" s="111">
        <f t="shared" si="54"/>
        <v>1</v>
      </c>
      <c r="P425" s="24"/>
      <c r="Q425" s="24">
        <f t="shared" si="48"/>
        <v>0.50637301457758954</v>
      </c>
      <c r="R425" s="24"/>
      <c r="S425" s="30" t="str">
        <f t="shared" si="55"/>
        <v>SENSIBILIDADE ALTA</v>
      </c>
    </row>
    <row r="426" spans="1:19">
      <c r="A426" s="146">
        <v>422</v>
      </c>
      <c r="B426" s="17">
        <v>3136900</v>
      </c>
      <c r="C426" s="17" t="s">
        <v>516</v>
      </c>
      <c r="D426" s="122">
        <v>21.701678783508019</v>
      </c>
      <c r="E426" s="111">
        <f t="shared" si="49"/>
        <v>0.45387101499633231</v>
      </c>
      <c r="F426" s="147">
        <v>42.356728911783648</v>
      </c>
      <c r="G426" s="111">
        <f t="shared" si="50"/>
        <v>0.28181182686990952</v>
      </c>
      <c r="H426" s="149">
        <v>52.760736196319016</v>
      </c>
      <c r="I426" s="111">
        <f t="shared" si="51"/>
        <v>0.6043639582414525</v>
      </c>
      <c r="J426" s="150">
        <v>50.3</v>
      </c>
      <c r="K426" s="111">
        <f t="shared" si="52"/>
        <v>0.55123287671232879</v>
      </c>
      <c r="L426" s="112">
        <v>18.39</v>
      </c>
      <c r="M426" s="111">
        <f t="shared" si="53"/>
        <v>0.7581933532756977</v>
      </c>
      <c r="N426" s="148">
        <v>0.31009999999999999</v>
      </c>
      <c r="O426" s="111">
        <f t="shared" si="54"/>
        <v>0.1654208536430862</v>
      </c>
      <c r="P426" s="24"/>
      <c r="Q426" s="24">
        <f t="shared" si="48"/>
        <v>0.46914898062313454</v>
      </c>
      <c r="R426" s="24"/>
      <c r="S426" s="30" t="str">
        <f t="shared" si="55"/>
        <v>SENSIBILIDADE ALTA</v>
      </c>
    </row>
    <row r="427" spans="1:19">
      <c r="A427" s="146">
        <v>423</v>
      </c>
      <c r="B427" s="17">
        <v>3136959</v>
      </c>
      <c r="C427" s="17" t="s">
        <v>517</v>
      </c>
      <c r="D427" s="122">
        <v>15.087568346476132</v>
      </c>
      <c r="E427" s="111">
        <f t="shared" si="49"/>
        <v>0.31554286779166524</v>
      </c>
      <c r="F427" s="147">
        <v>50.365535248041773</v>
      </c>
      <c r="G427" s="111">
        <f t="shared" si="50"/>
        <v>0.66489551396301139</v>
      </c>
      <c r="H427" s="149">
        <v>15.287614441181551</v>
      </c>
      <c r="I427" s="111">
        <f t="shared" si="51"/>
        <v>0.88536302368991859</v>
      </c>
      <c r="J427" s="150">
        <v>5.44</v>
      </c>
      <c r="K427" s="111">
        <f t="shared" si="52"/>
        <v>5.961643835616439E-2</v>
      </c>
      <c r="L427" s="112">
        <v>70.680000000000007</v>
      </c>
      <c r="M427" s="111">
        <f t="shared" si="53"/>
        <v>7.0641990730087589E-2</v>
      </c>
      <c r="N427" s="148">
        <v>1.768</v>
      </c>
      <c r="O427" s="111">
        <f t="shared" si="54"/>
        <v>0.9431282465042774</v>
      </c>
      <c r="P427" s="24"/>
      <c r="Q427" s="24">
        <f t="shared" si="48"/>
        <v>0.48986468017252083</v>
      </c>
      <c r="R427" s="24"/>
      <c r="S427" s="30" t="str">
        <f t="shared" si="55"/>
        <v>SENSIBILIDADE ALTA</v>
      </c>
    </row>
    <row r="428" spans="1:19">
      <c r="A428" s="146">
        <v>424</v>
      </c>
      <c r="B428" s="17">
        <v>3137007</v>
      </c>
      <c r="C428" s="17" t="s">
        <v>518</v>
      </c>
      <c r="D428" s="122">
        <v>14.257272019695129</v>
      </c>
      <c r="E428" s="111">
        <f t="shared" si="49"/>
        <v>0.29817796988016348</v>
      </c>
      <c r="F428" s="147">
        <v>49.911041339612765</v>
      </c>
      <c r="G428" s="111">
        <f t="shared" si="50"/>
        <v>0.64315579459758021</v>
      </c>
      <c r="H428" s="149">
        <v>28.130431759716334</v>
      </c>
      <c r="I428" s="111">
        <f t="shared" si="51"/>
        <v>0.7890588062880447</v>
      </c>
      <c r="J428" s="150">
        <v>16.600000000000001</v>
      </c>
      <c r="K428" s="111">
        <f t="shared" si="52"/>
        <v>0.18191780821917811</v>
      </c>
      <c r="L428" s="112">
        <v>63.48</v>
      </c>
      <c r="M428" s="111">
        <f t="shared" si="53"/>
        <v>0.16531343479833005</v>
      </c>
      <c r="N428" s="148">
        <v>0.31</v>
      </c>
      <c r="O428" s="111">
        <f t="shared" si="54"/>
        <v>0.16536750928525226</v>
      </c>
      <c r="P428" s="24"/>
      <c r="Q428" s="24">
        <f t="shared" si="48"/>
        <v>0.37383188717809152</v>
      </c>
      <c r="R428" s="24"/>
      <c r="S428" s="30" t="str">
        <f t="shared" si="55"/>
        <v>SENSIBILIDADE MODERADA</v>
      </c>
    </row>
    <row r="429" spans="1:19">
      <c r="A429" s="146">
        <v>425</v>
      </c>
      <c r="B429" s="17">
        <v>3137106</v>
      </c>
      <c r="C429" s="17" t="s">
        <v>519</v>
      </c>
      <c r="D429" s="122">
        <v>34.541131640553466</v>
      </c>
      <c r="E429" s="111">
        <f t="shared" si="49"/>
        <v>0.72239657738984142</v>
      </c>
      <c r="F429" s="147">
        <v>48.669972948602343</v>
      </c>
      <c r="G429" s="111">
        <f t="shared" si="50"/>
        <v>0.58379200988342661</v>
      </c>
      <c r="H429" s="149">
        <v>69.914040114613186</v>
      </c>
      <c r="I429" s="111">
        <f t="shared" si="51"/>
        <v>0.47573676774768603</v>
      </c>
      <c r="J429" s="150">
        <v>4.5</v>
      </c>
      <c r="K429" s="111">
        <f t="shared" si="52"/>
        <v>4.9315068493150684E-2</v>
      </c>
      <c r="L429" s="112">
        <v>39.82</v>
      </c>
      <c r="M429" s="111">
        <f t="shared" si="53"/>
        <v>0.47641431905591525</v>
      </c>
      <c r="N429" s="148">
        <v>2.1415500000000001</v>
      </c>
      <c r="O429" s="111">
        <f t="shared" si="54"/>
        <v>1</v>
      </c>
      <c r="P429" s="24"/>
      <c r="Q429" s="24">
        <f t="shared" si="48"/>
        <v>0.55127579042833663</v>
      </c>
      <c r="R429" s="24"/>
      <c r="S429" s="30" t="str">
        <f t="shared" si="55"/>
        <v>SENSIBILIDADE ALTA</v>
      </c>
    </row>
    <row r="430" spans="1:19">
      <c r="A430" s="146">
        <v>426</v>
      </c>
      <c r="B430" s="17">
        <v>3137205</v>
      </c>
      <c r="C430" s="17" t="s">
        <v>520</v>
      </c>
      <c r="D430" s="122">
        <v>3.008815816373585</v>
      </c>
      <c r="E430" s="111">
        <f t="shared" si="49"/>
        <v>6.2926665818696131E-2</v>
      </c>
      <c r="F430" s="147">
        <v>39.669715725475157</v>
      </c>
      <c r="G430" s="111">
        <f t="shared" si="50"/>
        <v>0.15328444395409616</v>
      </c>
      <c r="H430" s="149">
        <v>96.819808604994932</v>
      </c>
      <c r="I430" s="111">
        <f t="shared" si="51"/>
        <v>0.27397893581756305</v>
      </c>
      <c r="J430" s="150">
        <v>116.85</v>
      </c>
      <c r="K430" s="111">
        <f t="shared" si="52"/>
        <v>1</v>
      </c>
      <c r="L430" s="112">
        <v>15.1</v>
      </c>
      <c r="M430" s="111">
        <f t="shared" si="53"/>
        <v>0.80145294369021403</v>
      </c>
      <c r="N430" s="148">
        <v>0.59960000000000002</v>
      </c>
      <c r="O430" s="111">
        <f t="shared" si="54"/>
        <v>0.31985276957237824</v>
      </c>
      <c r="P430" s="24"/>
      <c r="Q430" s="24">
        <f t="shared" si="48"/>
        <v>0.43524929314215793</v>
      </c>
      <c r="R430" s="24"/>
      <c r="S430" s="30" t="str">
        <f t="shared" si="55"/>
        <v>SENSIBILIDADE ALTA</v>
      </c>
    </row>
    <row r="431" spans="1:19">
      <c r="A431" s="146">
        <v>427</v>
      </c>
      <c r="B431" s="17">
        <v>3137304</v>
      </c>
      <c r="C431" s="17" t="s">
        <v>521</v>
      </c>
      <c r="D431" s="122">
        <v>22.64173217063296</v>
      </c>
      <c r="E431" s="111">
        <f t="shared" si="49"/>
        <v>0.4735313827135697</v>
      </c>
      <c r="F431" s="147">
        <v>49.660479855138071</v>
      </c>
      <c r="G431" s="111">
        <f t="shared" si="50"/>
        <v>0.63117073549064051</v>
      </c>
      <c r="H431" s="149">
        <v>68.185934198611534</v>
      </c>
      <c r="I431" s="111">
        <f t="shared" si="51"/>
        <v>0.48869528640448445</v>
      </c>
      <c r="J431" s="150">
        <v>5.52</v>
      </c>
      <c r="K431" s="111">
        <f t="shared" si="52"/>
        <v>6.0493150684931503E-2</v>
      </c>
      <c r="L431" s="112">
        <v>42.39</v>
      </c>
      <c r="M431" s="111">
        <f t="shared" si="53"/>
        <v>0.4426218730482232</v>
      </c>
      <c r="N431" s="148">
        <v>1.1315</v>
      </c>
      <c r="O431" s="111">
        <f t="shared" si="54"/>
        <v>0.60359140889117069</v>
      </c>
      <c r="P431" s="24"/>
      <c r="Q431" s="24">
        <f t="shared" si="48"/>
        <v>0.45001730620550334</v>
      </c>
      <c r="R431" s="24"/>
      <c r="S431" s="30" t="str">
        <f t="shared" si="55"/>
        <v>SENSIBILIDADE ALTA</v>
      </c>
    </row>
    <row r="432" spans="1:19">
      <c r="A432" s="146">
        <v>428</v>
      </c>
      <c r="B432" s="17">
        <v>3137403</v>
      </c>
      <c r="C432" s="17" t="s">
        <v>522</v>
      </c>
      <c r="D432" s="122">
        <v>33.575880560347578</v>
      </c>
      <c r="E432" s="111">
        <f t="shared" si="49"/>
        <v>0.70220922267550101</v>
      </c>
      <c r="F432" s="147">
        <v>42.529635428315814</v>
      </c>
      <c r="G432" s="111">
        <f t="shared" si="50"/>
        <v>0.29008243088934871</v>
      </c>
      <c r="H432" s="149">
        <v>67.186153966637946</v>
      </c>
      <c r="I432" s="111">
        <f t="shared" si="51"/>
        <v>0.49619232155074666</v>
      </c>
      <c r="J432" s="150">
        <v>26.79</v>
      </c>
      <c r="K432" s="111">
        <f t="shared" si="52"/>
        <v>0.2935890410958904</v>
      </c>
      <c r="L432" s="112">
        <v>22.31</v>
      </c>
      <c r="M432" s="111">
        <f t="shared" si="53"/>
        <v>0.70665001150521023</v>
      </c>
      <c r="N432" s="148">
        <v>0.81674999999999998</v>
      </c>
      <c r="O432" s="111">
        <f t="shared" si="54"/>
        <v>0.43569004260880573</v>
      </c>
      <c r="P432" s="24"/>
      <c r="Q432" s="24">
        <f t="shared" si="48"/>
        <v>0.48740217838758371</v>
      </c>
      <c r="R432" s="24"/>
      <c r="S432" s="30" t="str">
        <f t="shared" si="55"/>
        <v>SENSIBILIDADE ALTA</v>
      </c>
    </row>
    <row r="433" spans="1:19">
      <c r="A433" s="146">
        <v>429</v>
      </c>
      <c r="B433" s="17">
        <v>3137502</v>
      </c>
      <c r="C433" s="17" t="s">
        <v>523</v>
      </c>
      <c r="D433" s="122">
        <v>33.599588190585976</v>
      </c>
      <c r="E433" s="111">
        <f t="shared" si="49"/>
        <v>0.70270504635378883</v>
      </c>
      <c r="F433" s="147">
        <v>44.003971891231288</v>
      </c>
      <c r="G433" s="111">
        <f t="shared" si="50"/>
        <v>0.36060408224611573</v>
      </c>
      <c r="H433" s="149">
        <v>79.438214134574693</v>
      </c>
      <c r="I433" s="111">
        <f t="shared" si="51"/>
        <v>0.40431800482033975</v>
      </c>
      <c r="J433" s="150">
        <v>22.48</v>
      </c>
      <c r="K433" s="111">
        <f t="shared" si="52"/>
        <v>0.24635616438356164</v>
      </c>
      <c r="L433" s="112">
        <v>16.579999999999998</v>
      </c>
      <c r="M433" s="111">
        <f t="shared" si="53"/>
        <v>0.78199270240951968</v>
      </c>
      <c r="N433" s="148">
        <v>1.4916</v>
      </c>
      <c r="O433" s="111">
        <f t="shared" si="54"/>
        <v>0.79568444145123318</v>
      </c>
      <c r="P433" s="24"/>
      <c r="Q433" s="24">
        <f t="shared" si="48"/>
        <v>0.54861007361075986</v>
      </c>
      <c r="R433" s="24"/>
      <c r="S433" s="30" t="str">
        <f t="shared" si="55"/>
        <v>SENSIBILIDADE ALTA</v>
      </c>
    </row>
    <row r="434" spans="1:19">
      <c r="A434" s="146">
        <v>430</v>
      </c>
      <c r="B434" s="17">
        <v>3137536</v>
      </c>
      <c r="C434" s="17" t="s">
        <v>524</v>
      </c>
      <c r="D434" s="122">
        <v>33.069133000357475</v>
      </c>
      <c r="E434" s="111">
        <f t="shared" si="49"/>
        <v>0.69161105505473575</v>
      </c>
      <c r="F434" s="147">
        <v>40.994475138121544</v>
      </c>
      <c r="G434" s="111">
        <f t="shared" si="50"/>
        <v>0.21665140514659031</v>
      </c>
      <c r="H434" s="149">
        <v>57.687590589809346</v>
      </c>
      <c r="I434" s="111">
        <f t="shared" si="51"/>
        <v>0.56741903838081531</v>
      </c>
      <c r="J434" s="150">
        <v>7.25</v>
      </c>
      <c r="K434" s="111">
        <f t="shared" si="52"/>
        <v>7.9452054794520555E-2</v>
      </c>
      <c r="L434" s="112">
        <v>27.23</v>
      </c>
      <c r="M434" s="111">
        <f t="shared" si="53"/>
        <v>0.64195785805857786</v>
      </c>
      <c r="N434" s="148">
        <v>2.3588</v>
      </c>
      <c r="O434" s="111">
        <f t="shared" si="54"/>
        <v>1</v>
      </c>
      <c r="P434" s="24"/>
      <c r="Q434" s="24">
        <f t="shared" si="48"/>
        <v>0.53284856857254004</v>
      </c>
      <c r="R434" s="24"/>
      <c r="S434" s="30" t="str">
        <f t="shared" si="55"/>
        <v>SENSIBILIDADE ALTA</v>
      </c>
    </row>
    <row r="435" spans="1:19">
      <c r="A435" s="146">
        <v>431</v>
      </c>
      <c r="B435" s="17">
        <v>3137601</v>
      </c>
      <c r="C435" s="17" t="s">
        <v>525</v>
      </c>
      <c r="D435" s="122">
        <v>0.22681159661776226</v>
      </c>
      <c r="E435" s="111">
        <f t="shared" si="49"/>
        <v>4.7435597308754353E-3</v>
      </c>
      <c r="F435" s="147">
        <v>41.3649392773629</v>
      </c>
      <c r="G435" s="111">
        <f t="shared" si="50"/>
        <v>0.23437174478744849</v>
      </c>
      <c r="H435" s="149">
        <v>67.730387916694383</v>
      </c>
      <c r="I435" s="111">
        <f t="shared" si="51"/>
        <v>0.49211128361773215</v>
      </c>
      <c r="J435" s="150">
        <v>327.56</v>
      </c>
      <c r="K435" s="111">
        <f t="shared" si="52"/>
        <v>1</v>
      </c>
      <c r="L435" s="112">
        <v>31.35</v>
      </c>
      <c r="M435" s="111">
        <f t="shared" si="53"/>
        <v>0.58778475395286145</v>
      </c>
      <c r="N435" s="148">
        <v>0.39479999999999998</v>
      </c>
      <c r="O435" s="111">
        <f t="shared" si="54"/>
        <v>0.21060352472844385</v>
      </c>
      <c r="P435" s="24"/>
      <c r="Q435" s="24">
        <f t="shared" si="48"/>
        <v>0.4216024778028935</v>
      </c>
      <c r="R435" s="24"/>
      <c r="S435" s="30" t="str">
        <f t="shared" si="55"/>
        <v>SENSIBILIDADE ALTA</v>
      </c>
    </row>
    <row r="436" spans="1:19">
      <c r="A436" s="146">
        <v>432</v>
      </c>
      <c r="B436" s="17">
        <v>3137700</v>
      </c>
      <c r="C436" s="17" t="s">
        <v>526</v>
      </c>
      <c r="D436" s="122">
        <v>17.100848993871878</v>
      </c>
      <c r="E436" s="111">
        <f t="shared" si="49"/>
        <v>0.35764881452608982</v>
      </c>
      <c r="F436" s="147">
        <v>47.710655214027121</v>
      </c>
      <c r="G436" s="111">
        <f t="shared" si="50"/>
        <v>0.53790514991640426</v>
      </c>
      <c r="H436" s="149">
        <v>50.73674106071514</v>
      </c>
      <c r="I436" s="111">
        <f t="shared" si="51"/>
        <v>0.61954125639379976</v>
      </c>
      <c r="J436" s="150">
        <v>48.24</v>
      </c>
      <c r="K436" s="111">
        <f t="shared" si="52"/>
        <v>0.52865753424657536</v>
      </c>
      <c r="L436" s="112">
        <v>27.65</v>
      </c>
      <c r="M436" s="111">
        <f t="shared" si="53"/>
        <v>0.63643535715459709</v>
      </c>
      <c r="N436" s="148">
        <v>0.29799999999999999</v>
      </c>
      <c r="O436" s="111">
        <f t="shared" si="54"/>
        <v>0.15896618634517798</v>
      </c>
      <c r="P436" s="24"/>
      <c r="Q436" s="24">
        <f t="shared" si="48"/>
        <v>0.47319238309710737</v>
      </c>
      <c r="R436" s="24"/>
      <c r="S436" s="30" t="str">
        <f t="shared" si="55"/>
        <v>SENSIBILIDADE ALTA</v>
      </c>
    </row>
    <row r="437" spans="1:19">
      <c r="A437" s="146">
        <v>433</v>
      </c>
      <c r="B437" s="17">
        <v>3137809</v>
      </c>
      <c r="C437" s="17" t="s">
        <v>527</v>
      </c>
      <c r="D437" s="122">
        <v>8.2266526272075566</v>
      </c>
      <c r="E437" s="111">
        <f t="shared" si="49"/>
        <v>0.17205301097583439</v>
      </c>
      <c r="F437" s="147">
        <v>45.56145131220422</v>
      </c>
      <c r="G437" s="111">
        <f t="shared" si="50"/>
        <v>0.43510269466189611</v>
      </c>
      <c r="H437" s="149">
        <v>73.74840795532478</v>
      </c>
      <c r="I437" s="111">
        <f t="shared" si="51"/>
        <v>0.44698405835597654</v>
      </c>
      <c r="J437" s="150">
        <v>95.79</v>
      </c>
      <c r="K437" s="111">
        <f t="shared" si="52"/>
        <v>1</v>
      </c>
      <c r="L437" s="112">
        <v>23.28</v>
      </c>
      <c r="M437" s="111">
        <f t="shared" si="53"/>
        <v>0.69389566417934978</v>
      </c>
      <c r="N437" s="148">
        <v>0.22439999999999999</v>
      </c>
      <c r="O437" s="111">
        <f t="shared" si="54"/>
        <v>0.11970473897938905</v>
      </c>
      <c r="P437" s="24"/>
      <c r="Q437" s="24">
        <f t="shared" si="48"/>
        <v>0.47795669452540768</v>
      </c>
      <c r="R437" s="24"/>
      <c r="S437" s="30" t="str">
        <f t="shared" si="55"/>
        <v>SENSIBILIDADE ALTA</v>
      </c>
    </row>
    <row r="438" spans="1:19">
      <c r="A438" s="146">
        <v>434</v>
      </c>
      <c r="B438" s="17">
        <v>3137908</v>
      </c>
      <c r="C438" s="17" t="s">
        <v>528</v>
      </c>
      <c r="D438" s="122">
        <v>17.26956209659614</v>
      </c>
      <c r="E438" s="111">
        <f t="shared" si="49"/>
        <v>0.3611772967205103</v>
      </c>
      <c r="F438" s="147">
        <v>45.988078862906924</v>
      </c>
      <c r="G438" s="111">
        <f t="shared" si="50"/>
        <v>0.45550948791881118</v>
      </c>
      <c r="H438" s="149">
        <v>38.944723618090457</v>
      </c>
      <c r="I438" s="111">
        <f t="shared" si="51"/>
        <v>0.70796585850678673</v>
      </c>
      <c r="J438" s="150">
        <v>26.85</v>
      </c>
      <c r="K438" s="111">
        <f t="shared" si="52"/>
        <v>0.29424657534246579</v>
      </c>
      <c r="L438" s="112">
        <v>32.85</v>
      </c>
      <c r="M438" s="111">
        <f t="shared" si="53"/>
        <v>0.56806153643864432</v>
      </c>
      <c r="N438" s="148">
        <v>0.13819999999999999</v>
      </c>
      <c r="O438" s="111">
        <f t="shared" si="54"/>
        <v>7.3721902526522137E-2</v>
      </c>
      <c r="P438" s="24"/>
      <c r="Q438" s="24">
        <f t="shared" si="48"/>
        <v>0.41011377624229012</v>
      </c>
      <c r="R438" s="24"/>
      <c r="S438" s="30" t="str">
        <f t="shared" si="55"/>
        <v>SENSIBILIDADE ALTA</v>
      </c>
    </row>
    <row r="439" spans="1:19">
      <c r="A439" s="146">
        <v>435</v>
      </c>
      <c r="B439" s="17">
        <v>3138005</v>
      </c>
      <c r="C439" s="17" t="s">
        <v>529</v>
      </c>
      <c r="D439" s="122">
        <v>17.599333830413471</v>
      </c>
      <c r="E439" s="111">
        <f t="shared" si="49"/>
        <v>0.36807417474722387</v>
      </c>
      <c r="F439" s="147">
        <v>52.135003835336228</v>
      </c>
      <c r="G439" s="111">
        <f t="shared" si="50"/>
        <v>0.74953416323928912</v>
      </c>
      <c r="H439" s="149">
        <v>82.223712896193192</v>
      </c>
      <c r="I439" s="111">
        <f t="shared" si="51"/>
        <v>0.38343043228402307</v>
      </c>
      <c r="J439" s="150">
        <v>29.1</v>
      </c>
      <c r="K439" s="111">
        <f t="shared" si="52"/>
        <v>0.31890410958904108</v>
      </c>
      <c r="L439" s="112">
        <v>16.3</v>
      </c>
      <c r="M439" s="111">
        <f t="shared" si="53"/>
        <v>0.78567436967884019</v>
      </c>
      <c r="N439" s="148">
        <v>0.1026</v>
      </c>
      <c r="O439" s="111">
        <f t="shared" si="54"/>
        <v>5.4731311137635102E-2</v>
      </c>
      <c r="P439" s="24"/>
      <c r="Q439" s="24">
        <f t="shared" si="48"/>
        <v>0.44339142677934201</v>
      </c>
      <c r="R439" s="24"/>
      <c r="S439" s="30" t="str">
        <f t="shared" si="55"/>
        <v>SENSIBILIDADE ALTA</v>
      </c>
    </row>
    <row r="440" spans="1:19">
      <c r="A440" s="146">
        <v>436</v>
      </c>
      <c r="B440" s="17">
        <v>3138104</v>
      </c>
      <c r="C440" s="17" t="s">
        <v>530</v>
      </c>
      <c r="D440" s="122">
        <v>48.678176715947572</v>
      </c>
      <c r="E440" s="111">
        <f t="shared" si="49"/>
        <v>1</v>
      </c>
      <c r="F440" s="147">
        <v>47.203811101905551</v>
      </c>
      <c r="G440" s="111">
        <f t="shared" si="50"/>
        <v>0.51366137336584317</v>
      </c>
      <c r="H440" s="149">
        <v>4.4216732172936553</v>
      </c>
      <c r="I440" s="111">
        <f t="shared" si="51"/>
        <v>0.96684327369636114</v>
      </c>
      <c r="J440" s="150">
        <v>2.2200000000000002</v>
      </c>
      <c r="K440" s="111">
        <f t="shared" si="52"/>
        <v>2.4328767123287673E-2</v>
      </c>
      <c r="L440" s="112">
        <v>43.84</v>
      </c>
      <c r="M440" s="111">
        <f t="shared" si="53"/>
        <v>0.42355609611781331</v>
      </c>
      <c r="N440" s="148">
        <v>0.76315</v>
      </c>
      <c r="O440" s="111">
        <f t="shared" si="54"/>
        <v>0.4070974668098073</v>
      </c>
      <c r="P440" s="24"/>
      <c r="Q440" s="24">
        <f t="shared" si="48"/>
        <v>0.5559144961855188</v>
      </c>
      <c r="R440" s="24"/>
      <c r="S440" s="30" t="str">
        <f t="shared" si="55"/>
        <v>SENSIBILIDADE ALTA</v>
      </c>
    </row>
    <row r="441" spans="1:19">
      <c r="A441" s="146">
        <v>437</v>
      </c>
      <c r="B441" s="17">
        <v>3138203</v>
      </c>
      <c r="C441" s="17" t="s">
        <v>531</v>
      </c>
      <c r="D441" s="122">
        <v>3.8480963418549958</v>
      </c>
      <c r="E441" s="111">
        <f t="shared" si="49"/>
        <v>8.0479460133225544E-2</v>
      </c>
      <c r="F441" s="147">
        <v>41.031081081081084</v>
      </c>
      <c r="G441" s="111">
        <f t="shared" si="50"/>
        <v>0.21840237014807543</v>
      </c>
      <c r="H441" s="149">
        <v>94.56572579490458</v>
      </c>
      <c r="I441" s="111">
        <f t="shared" si="51"/>
        <v>0.29088158853002366</v>
      </c>
      <c r="J441" s="150">
        <v>185.5</v>
      </c>
      <c r="K441" s="111">
        <f t="shared" si="52"/>
        <v>1</v>
      </c>
      <c r="L441" s="112">
        <v>15.46</v>
      </c>
      <c r="M441" s="111">
        <f t="shared" si="53"/>
        <v>0.79671937148680183</v>
      </c>
      <c r="N441" s="148">
        <v>0.1017</v>
      </c>
      <c r="O441" s="111">
        <f t="shared" si="54"/>
        <v>5.4251211917129533E-2</v>
      </c>
      <c r="P441" s="24"/>
      <c r="Q441" s="24">
        <f t="shared" si="48"/>
        <v>0.40678900036920934</v>
      </c>
      <c r="R441" s="24"/>
      <c r="S441" s="30" t="str">
        <f t="shared" si="55"/>
        <v>SENSIBILIDADE ALTA</v>
      </c>
    </row>
    <row r="442" spans="1:19">
      <c r="A442" s="146">
        <v>438</v>
      </c>
      <c r="B442" s="17">
        <v>3138302</v>
      </c>
      <c r="C442" s="17" t="s">
        <v>981</v>
      </c>
      <c r="D442" s="122">
        <v>22.436003917469385</v>
      </c>
      <c r="E442" s="111">
        <f t="shared" si="49"/>
        <v>0.46922876207263881</v>
      </c>
      <c r="F442" s="147">
        <v>47.170686456400745</v>
      </c>
      <c r="G442" s="111">
        <f t="shared" si="50"/>
        <v>0.5120769285933201</v>
      </c>
      <c r="H442" s="149">
        <v>70.647077211628641</v>
      </c>
      <c r="I442" s="111">
        <f t="shared" si="51"/>
        <v>0.47023995484412373</v>
      </c>
      <c r="J442" s="150">
        <v>9.09</v>
      </c>
      <c r="K442" s="111">
        <f t="shared" si="52"/>
        <v>9.9616438356164377E-2</v>
      </c>
      <c r="L442" s="112">
        <v>26.36</v>
      </c>
      <c r="M442" s="111">
        <f t="shared" si="53"/>
        <v>0.65339732421682384</v>
      </c>
      <c r="N442" s="148">
        <v>0.49730000000000002</v>
      </c>
      <c r="O442" s="111">
        <f t="shared" si="54"/>
        <v>0.26528149150824504</v>
      </c>
      <c r="P442" s="24"/>
      <c r="Q442" s="24">
        <f t="shared" si="48"/>
        <v>0.41164014993188602</v>
      </c>
      <c r="R442" s="24"/>
      <c r="S442" s="30" t="str">
        <f t="shared" si="55"/>
        <v>SENSIBILIDADE ALTA</v>
      </c>
    </row>
    <row r="443" spans="1:19">
      <c r="A443" s="146">
        <v>439</v>
      </c>
      <c r="B443" s="17">
        <v>3138351</v>
      </c>
      <c r="C443" s="17" t="s">
        <v>532</v>
      </c>
      <c r="D443" s="122">
        <v>15.126145084556667</v>
      </c>
      <c r="E443" s="111">
        <f t="shared" si="49"/>
        <v>0.31634966543356774</v>
      </c>
      <c r="F443" s="147">
        <v>43.125618199802176</v>
      </c>
      <c r="G443" s="111">
        <f t="shared" si="50"/>
        <v>0.31858995972187043</v>
      </c>
      <c r="H443" s="149">
        <v>69.269753513015431</v>
      </c>
      <c r="I443" s="111">
        <f t="shared" si="51"/>
        <v>0.48056806880962954</v>
      </c>
      <c r="J443" s="150">
        <v>15.5</v>
      </c>
      <c r="K443" s="111">
        <f t="shared" si="52"/>
        <v>0.16986301369863013</v>
      </c>
      <c r="L443" s="112">
        <v>64.150000000000006</v>
      </c>
      <c r="M443" s="111">
        <f t="shared" si="53"/>
        <v>0.156503730975313</v>
      </c>
      <c r="N443" s="148">
        <v>0.60050000000000003</v>
      </c>
      <c r="O443" s="111">
        <f t="shared" si="54"/>
        <v>0.32033286879288386</v>
      </c>
      <c r="P443" s="24"/>
      <c r="Q443" s="24">
        <f t="shared" si="48"/>
        <v>0.29370121790531578</v>
      </c>
      <c r="R443" s="24"/>
      <c r="S443" s="30" t="str">
        <f t="shared" si="55"/>
        <v>SENSIBILIDADE MODERADA</v>
      </c>
    </row>
    <row r="444" spans="1:19">
      <c r="A444" s="146">
        <v>440</v>
      </c>
      <c r="B444" s="17">
        <v>3138401</v>
      </c>
      <c r="C444" s="17" t="s">
        <v>533</v>
      </c>
      <c r="D444" s="122">
        <v>5.7921625305686186</v>
      </c>
      <c r="E444" s="111">
        <f t="shared" si="49"/>
        <v>0.1211378489654315</v>
      </c>
      <c r="F444" s="147">
        <v>48.856567072636466</v>
      </c>
      <c r="G444" s="111">
        <f t="shared" si="50"/>
        <v>0.59271733058962028</v>
      </c>
      <c r="H444" s="149">
        <v>88.712484113794105</v>
      </c>
      <c r="I444" s="111">
        <f t="shared" si="51"/>
        <v>0.33477319310418918</v>
      </c>
      <c r="J444" s="150">
        <v>54.23</v>
      </c>
      <c r="K444" s="111">
        <f t="shared" si="52"/>
        <v>0.59430136986301363</v>
      </c>
      <c r="L444" s="112">
        <v>22.39</v>
      </c>
      <c r="M444" s="111">
        <f t="shared" si="53"/>
        <v>0.70559810657111854</v>
      </c>
      <c r="N444" s="148">
        <v>0.1026</v>
      </c>
      <c r="O444" s="111">
        <f t="shared" si="54"/>
        <v>5.4731311137635102E-2</v>
      </c>
      <c r="P444" s="24"/>
      <c r="Q444" s="24">
        <f t="shared" si="48"/>
        <v>0.40054319337183469</v>
      </c>
      <c r="R444" s="24"/>
      <c r="S444" s="30" t="str">
        <f t="shared" si="55"/>
        <v>SENSIBILIDADE ALTA</v>
      </c>
    </row>
    <row r="445" spans="1:19">
      <c r="A445" s="146">
        <v>441</v>
      </c>
      <c r="B445" s="17">
        <v>3138500</v>
      </c>
      <c r="C445" s="17" t="s">
        <v>534</v>
      </c>
      <c r="D445" s="122">
        <v>28.334437310408756</v>
      </c>
      <c r="E445" s="111">
        <f t="shared" si="49"/>
        <v>0.59258917016125678</v>
      </c>
      <c r="F445" s="147">
        <v>45.901639344262293</v>
      </c>
      <c r="G445" s="111">
        <f t="shared" si="50"/>
        <v>0.45137484311375159</v>
      </c>
      <c r="H445" s="149">
        <v>70.403208781929493</v>
      </c>
      <c r="I445" s="111">
        <f t="shared" si="51"/>
        <v>0.47206864692069062</v>
      </c>
      <c r="J445" s="150">
        <v>11.8</v>
      </c>
      <c r="K445" s="111">
        <f t="shared" si="52"/>
        <v>0.12931506849315069</v>
      </c>
      <c r="L445" s="112">
        <v>50.08</v>
      </c>
      <c r="M445" s="111">
        <f t="shared" si="53"/>
        <v>0.34150751125866996</v>
      </c>
      <c r="N445" s="148">
        <v>7.8899999999999998E-2</v>
      </c>
      <c r="O445" s="111">
        <f t="shared" si="54"/>
        <v>4.2088698330988397E-2</v>
      </c>
      <c r="P445" s="24"/>
      <c r="Q445" s="24">
        <f t="shared" si="48"/>
        <v>0.33815732304641805</v>
      </c>
      <c r="R445" s="24"/>
      <c r="S445" s="30" t="str">
        <f t="shared" si="55"/>
        <v>SENSIBILIDADE MODERADA</v>
      </c>
    </row>
    <row r="446" spans="1:19">
      <c r="A446" s="146">
        <v>442</v>
      </c>
      <c r="B446" s="17">
        <v>3138609</v>
      </c>
      <c r="C446" s="17" t="s">
        <v>535</v>
      </c>
      <c r="D446" s="122">
        <v>15.891907494439311</v>
      </c>
      <c r="E446" s="111">
        <f t="shared" si="49"/>
        <v>0.33236489474769787</v>
      </c>
      <c r="F446" s="147">
        <v>46.313364055299537</v>
      </c>
      <c r="G446" s="111">
        <f t="shared" si="50"/>
        <v>0.47106879171847982</v>
      </c>
      <c r="H446" s="149">
        <v>58.492538180128918</v>
      </c>
      <c r="I446" s="111">
        <f t="shared" si="51"/>
        <v>0.56138299147517468</v>
      </c>
      <c r="J446" s="150">
        <v>20.29</v>
      </c>
      <c r="K446" s="111">
        <f t="shared" si="52"/>
        <v>0.22235616438356162</v>
      </c>
      <c r="L446" s="112">
        <v>43.71</v>
      </c>
      <c r="M446" s="111">
        <f t="shared" si="53"/>
        <v>0.42526544163571212</v>
      </c>
      <c r="N446" s="148">
        <v>7.1800000000000003E-2</v>
      </c>
      <c r="O446" s="111">
        <f t="shared" si="54"/>
        <v>3.8301248924777785E-2</v>
      </c>
      <c r="P446" s="24"/>
      <c r="Q446" s="24">
        <f t="shared" si="48"/>
        <v>0.34178992214756732</v>
      </c>
      <c r="R446" s="24"/>
      <c r="S446" s="30" t="str">
        <f t="shared" si="55"/>
        <v>SENSIBILIDADE MODERADA</v>
      </c>
    </row>
    <row r="447" spans="1:19">
      <c r="A447" s="146">
        <v>443</v>
      </c>
      <c r="B447" s="17">
        <v>3138625</v>
      </c>
      <c r="C447" s="17" t="s">
        <v>536</v>
      </c>
      <c r="D447" s="122">
        <v>33.072592096210371</v>
      </c>
      <c r="E447" s="111">
        <f t="shared" si="49"/>
        <v>0.69168339892091246</v>
      </c>
      <c r="F447" s="147">
        <v>40.604681404421328</v>
      </c>
      <c r="G447" s="111">
        <f t="shared" si="50"/>
        <v>0.19800647674625738</v>
      </c>
      <c r="H447" s="149">
        <v>82.468055715436861</v>
      </c>
      <c r="I447" s="111">
        <f t="shared" si="51"/>
        <v>0.38159818291058789</v>
      </c>
      <c r="J447" s="150">
        <v>6.6</v>
      </c>
      <c r="K447" s="111">
        <f t="shared" si="52"/>
        <v>7.2328767123287674E-2</v>
      </c>
      <c r="L447" s="112">
        <v>9.65</v>
      </c>
      <c r="M447" s="111">
        <f t="shared" si="53"/>
        <v>0.87311396732520297</v>
      </c>
      <c r="N447" s="148">
        <v>1.1949000000000001</v>
      </c>
      <c r="O447" s="111">
        <f t="shared" si="54"/>
        <v>0.63741173175789656</v>
      </c>
      <c r="P447" s="24"/>
      <c r="Q447" s="24">
        <f t="shared" si="48"/>
        <v>0.47569042079735752</v>
      </c>
      <c r="R447" s="24"/>
      <c r="S447" s="30" t="str">
        <f t="shared" si="55"/>
        <v>SENSIBILIDADE ALTA</v>
      </c>
    </row>
    <row r="448" spans="1:19">
      <c r="A448" s="146">
        <v>444</v>
      </c>
      <c r="B448" s="17">
        <v>3138658</v>
      </c>
      <c r="C448" s="17" t="s">
        <v>537</v>
      </c>
      <c r="D448" s="122">
        <v>3.4906278528786916</v>
      </c>
      <c r="E448" s="111">
        <f t="shared" si="49"/>
        <v>7.3003329482716761E-2</v>
      </c>
      <c r="F448" s="147">
        <v>51.014094190443451</v>
      </c>
      <c r="G448" s="111">
        <f t="shared" si="50"/>
        <v>0.69591790862719793</v>
      </c>
      <c r="H448" s="149">
        <v>38.373151308304891</v>
      </c>
      <c r="I448" s="111">
        <f t="shared" si="51"/>
        <v>0.71225189813634993</v>
      </c>
      <c r="J448" s="150">
        <v>33.950000000000003</v>
      </c>
      <c r="K448" s="111">
        <f t="shared" si="52"/>
        <v>0.37205479452054796</v>
      </c>
      <c r="L448" s="112">
        <v>65.989999999999995</v>
      </c>
      <c r="M448" s="111">
        <f t="shared" si="53"/>
        <v>0.1323099174912068</v>
      </c>
      <c r="N448" s="148">
        <v>1.768</v>
      </c>
      <c r="O448" s="111">
        <f t="shared" si="54"/>
        <v>0.9431282465042774</v>
      </c>
      <c r="P448" s="24"/>
      <c r="Q448" s="24">
        <f t="shared" si="48"/>
        <v>0.48811101579371607</v>
      </c>
      <c r="R448" s="24"/>
      <c r="S448" s="30" t="str">
        <f t="shared" si="55"/>
        <v>SENSIBILIDADE ALTA</v>
      </c>
    </row>
    <row r="449" spans="1:19">
      <c r="A449" s="146">
        <v>445</v>
      </c>
      <c r="B449" s="17">
        <v>3138674</v>
      </c>
      <c r="C449" s="17" t="s">
        <v>538</v>
      </c>
      <c r="D449" s="122">
        <v>41.803244681326348</v>
      </c>
      <c r="E449" s="111">
        <f t="shared" si="49"/>
        <v>0.87427711390107665</v>
      </c>
      <c r="F449" s="147">
        <v>45.405065940967134</v>
      </c>
      <c r="G449" s="111">
        <f t="shared" si="50"/>
        <v>0.42762234339535304</v>
      </c>
      <c r="H449" s="149">
        <v>29.485336400230018</v>
      </c>
      <c r="I449" s="111">
        <f t="shared" si="51"/>
        <v>0.77889880573500991</v>
      </c>
      <c r="J449" s="150">
        <v>47.83</v>
      </c>
      <c r="K449" s="111">
        <f t="shared" si="52"/>
        <v>0.52416438356164385</v>
      </c>
      <c r="L449" s="112">
        <v>29.56</v>
      </c>
      <c r="M449" s="111">
        <f t="shared" si="53"/>
        <v>0.61132112685316065</v>
      </c>
      <c r="N449" s="148">
        <v>0.29799999999999999</v>
      </c>
      <c r="O449" s="111">
        <f t="shared" si="54"/>
        <v>0.15896618634517798</v>
      </c>
      <c r="P449" s="24"/>
      <c r="Q449" s="24">
        <f t="shared" si="48"/>
        <v>0.56254165996523697</v>
      </c>
      <c r="R449" s="24"/>
      <c r="S449" s="30" t="str">
        <f t="shared" si="55"/>
        <v>SENSIBILIDADE ALTA</v>
      </c>
    </row>
    <row r="450" spans="1:19">
      <c r="A450" s="146">
        <v>446</v>
      </c>
      <c r="B450" s="17">
        <v>3138682</v>
      </c>
      <c r="C450" s="17" t="s">
        <v>539</v>
      </c>
      <c r="D450" s="122">
        <v>9.2461935005499019</v>
      </c>
      <c r="E450" s="111">
        <f t="shared" si="49"/>
        <v>0.19337578768957842</v>
      </c>
      <c r="F450" s="147">
        <v>48.27998088867654</v>
      </c>
      <c r="G450" s="111">
        <f t="shared" si="50"/>
        <v>0.56513759498303928</v>
      </c>
      <c r="H450" s="149">
        <v>0.5152979066022545</v>
      </c>
      <c r="I450" s="111">
        <f t="shared" si="51"/>
        <v>0.99613594428750962</v>
      </c>
      <c r="J450" s="150">
        <v>15.08</v>
      </c>
      <c r="K450" s="111">
        <f t="shared" si="52"/>
        <v>0.16526027397260273</v>
      </c>
      <c r="L450" s="112">
        <v>58.08</v>
      </c>
      <c r="M450" s="111">
        <f t="shared" si="53"/>
        <v>0.23631701784951187</v>
      </c>
      <c r="N450" s="148">
        <v>1.4497499999999999</v>
      </c>
      <c r="O450" s="111">
        <f t="shared" si="54"/>
        <v>0.77335982769772404</v>
      </c>
      <c r="P450" s="24"/>
      <c r="Q450" s="24">
        <f t="shared" si="48"/>
        <v>0.48826440774666108</v>
      </c>
      <c r="R450" s="24"/>
      <c r="S450" s="30" t="str">
        <f t="shared" si="55"/>
        <v>SENSIBILIDADE ALTA</v>
      </c>
    </row>
    <row r="451" spans="1:19">
      <c r="A451" s="146">
        <v>447</v>
      </c>
      <c r="B451" s="17">
        <v>3138708</v>
      </c>
      <c r="C451" s="17" t="s">
        <v>540</v>
      </c>
      <c r="D451" s="122">
        <v>40.722383795315508</v>
      </c>
      <c r="E451" s="111">
        <f t="shared" si="49"/>
        <v>0.85167188449475173</v>
      </c>
      <c r="F451" s="147">
        <v>43.273947844048543</v>
      </c>
      <c r="G451" s="111">
        <f t="shared" si="50"/>
        <v>0.32568498295471526</v>
      </c>
      <c r="H451" s="149">
        <v>75.062656641604008</v>
      </c>
      <c r="I451" s="111">
        <f t="shared" si="51"/>
        <v>0.43712892392056735</v>
      </c>
      <c r="J451" s="150">
        <v>11.17</v>
      </c>
      <c r="K451" s="111">
        <f t="shared" si="52"/>
        <v>0.12241095890410959</v>
      </c>
      <c r="L451" s="112">
        <v>35.92</v>
      </c>
      <c r="M451" s="111">
        <f t="shared" si="53"/>
        <v>0.52769468459287983</v>
      </c>
      <c r="N451" s="148">
        <v>0.1017</v>
      </c>
      <c r="O451" s="111">
        <f t="shared" si="54"/>
        <v>5.4251211917129533E-2</v>
      </c>
      <c r="P451" s="24"/>
      <c r="Q451" s="24">
        <f t="shared" si="48"/>
        <v>0.38647377446402548</v>
      </c>
      <c r="R451" s="24"/>
      <c r="S451" s="30" t="str">
        <f t="shared" si="55"/>
        <v>SENSIBILIDADE MODERADA</v>
      </c>
    </row>
    <row r="452" spans="1:19">
      <c r="A452" s="146">
        <v>448</v>
      </c>
      <c r="B452" s="17">
        <v>3138807</v>
      </c>
      <c r="C452" s="17" t="s">
        <v>541</v>
      </c>
      <c r="D452" s="122">
        <v>21.130556778272741</v>
      </c>
      <c r="E452" s="111">
        <f t="shared" si="49"/>
        <v>0.44192651398381777</v>
      </c>
      <c r="F452" s="147">
        <v>45.676769345115204</v>
      </c>
      <c r="G452" s="111">
        <f t="shared" si="50"/>
        <v>0.4406186798638187</v>
      </c>
      <c r="H452" s="149">
        <v>90.360839160839163</v>
      </c>
      <c r="I452" s="111">
        <f t="shared" si="51"/>
        <v>0.32241270094200569</v>
      </c>
      <c r="J452" s="150">
        <v>15.26</v>
      </c>
      <c r="K452" s="111">
        <f t="shared" si="52"/>
        <v>0.16723287671232875</v>
      </c>
      <c r="L452" s="112">
        <v>11.98</v>
      </c>
      <c r="M452" s="111">
        <f t="shared" si="53"/>
        <v>0.84247723611978564</v>
      </c>
      <c r="N452" s="148">
        <v>0.59960000000000002</v>
      </c>
      <c r="O452" s="111">
        <f t="shared" si="54"/>
        <v>0.31985276957237824</v>
      </c>
      <c r="P452" s="24"/>
      <c r="Q452" s="24">
        <f t="shared" si="48"/>
        <v>0.4224201295323558</v>
      </c>
      <c r="R452" s="24"/>
      <c r="S452" s="30" t="str">
        <f t="shared" si="55"/>
        <v>SENSIBILIDADE ALTA</v>
      </c>
    </row>
    <row r="453" spans="1:19">
      <c r="A453" s="146">
        <v>449</v>
      </c>
      <c r="B453" s="17">
        <v>3138906</v>
      </c>
      <c r="C453" s="17" t="s">
        <v>542</v>
      </c>
      <c r="D453" s="122">
        <v>11.789912371163362</v>
      </c>
      <c r="E453" s="111">
        <f t="shared" si="49"/>
        <v>0.24657537087334674</v>
      </c>
      <c r="F453" s="147">
        <v>50.405938297378796</v>
      </c>
      <c r="G453" s="111">
        <f t="shared" si="50"/>
        <v>0.66682810522068225</v>
      </c>
      <c r="H453" s="149">
        <v>94.157545860952681</v>
      </c>
      <c r="I453" s="111">
        <f t="shared" si="51"/>
        <v>0.29394240050946796</v>
      </c>
      <c r="J453" s="150">
        <v>19.52</v>
      </c>
      <c r="K453" s="111">
        <f t="shared" si="52"/>
        <v>0.21391780821917808</v>
      </c>
      <c r="L453" s="112">
        <v>11.29</v>
      </c>
      <c r="M453" s="111">
        <f t="shared" si="53"/>
        <v>0.85154991617632558</v>
      </c>
      <c r="N453" s="148">
        <v>0.31</v>
      </c>
      <c r="O453" s="111">
        <f t="shared" si="54"/>
        <v>0.16536750928525226</v>
      </c>
      <c r="P453" s="24"/>
      <c r="Q453" s="24">
        <f t="shared" ref="Q453:Q516" si="56">(E453+G453+I453+K453+M453+O453)/N$2</f>
        <v>0.40636351838070889</v>
      </c>
      <c r="R453" s="24"/>
      <c r="S453" s="30" t="str">
        <f t="shared" si="55"/>
        <v>SENSIBILIDADE ALTA</v>
      </c>
    </row>
    <row r="454" spans="1:19">
      <c r="A454" s="146">
        <v>450</v>
      </c>
      <c r="B454" s="17">
        <v>3139003</v>
      </c>
      <c r="C454" s="17" t="s">
        <v>543</v>
      </c>
      <c r="D454" s="122">
        <v>13.870925176727059</v>
      </c>
      <c r="E454" s="111">
        <f t="shared" ref="E454:E517" si="57">IF(((D454-$E$860)/($D$860-$E$860))&gt;1,1,IF(((D454-$E$860)/($D$860-$E$860))&lt;0,0,(D454-$E$860)/($D$860-$E$860)))</f>
        <v>0.29009787453326324</v>
      </c>
      <c r="F454" s="147">
        <v>43.927350919632914</v>
      </c>
      <c r="G454" s="111">
        <f t="shared" ref="G454:G517" si="58">IF(((F454-$G$860)/($F$860-$G$860))&gt;1,1,IF(((F454-$G$860)/($F$860-$G$860))&lt;0,0,(F454-$G$860)/($F$860-$G$860)))</f>
        <v>0.35693908610609487</v>
      </c>
      <c r="H454" s="149">
        <v>82.098503343594103</v>
      </c>
      <c r="I454" s="111">
        <f t="shared" ref="I454:I517" si="59">IF((1-(H454-$I$860)/($H$860-$I$860))&gt;1,1,IF((1-(H454-$I$860)/($H$860-$I$860))&lt;0,0,1-(H454-$I$860)/($H$860-$I$860)))</f>
        <v>0.3843693390421915</v>
      </c>
      <c r="J454" s="150">
        <v>64.31</v>
      </c>
      <c r="K454" s="111">
        <f t="shared" ref="K454:K517" si="60">IF(((J454-$K$860)/($J$860-$K$860))&gt;1,1,IF(((J454-$K$860)/($J$860-$K$860))&lt;0,0,(J454-$K$860)/($J$860-$K$860)))</f>
        <v>0.70476712328767122</v>
      </c>
      <c r="L454" s="112">
        <v>15.73</v>
      </c>
      <c r="M454" s="111">
        <f t="shared" ref="M454:M517" si="61">IF((1-(L454-$M$860)/($L$860-$M$860))&gt;1,1,IF((1-(L454-$M$860)/($L$860-$M$860))&lt;0,0,1-(L454-$M$860)/($L$860-$M$860)))</f>
        <v>0.79316919233424277</v>
      </c>
      <c r="N454" s="148">
        <v>0.30830000000000002</v>
      </c>
      <c r="O454" s="111">
        <f t="shared" ref="O454:O517" si="62">IF(((N454-$O$860)/($N$860-$O$860))&gt;1,1,IF(((N454-$O$860)/($N$860-$O$860))&lt;0,0,(N454-$O$860)/($N$860-$O$860)))</f>
        <v>0.16446065520207509</v>
      </c>
      <c r="P454" s="24"/>
      <c r="Q454" s="24">
        <f t="shared" si="56"/>
        <v>0.44896721175092313</v>
      </c>
      <c r="R454" s="24"/>
      <c r="S454" s="30" t="str">
        <f t="shared" ref="S454:S517" si="63">IF(AND(Q454&gt;$V$5,Q454&lt;$W$5)," SENSIBILIDADE RELATIVAMENTE BAIXA",IF(AND(Q454&gt;$V$6,Q454&lt;$W$6),"SENSIBILIDADE MODERADA",IF(AND(Q454&gt;$V$7,Q454&lt;$W$7),"SENSIBILIDADE ALTA",IF(AND(Q454&gt;$V$8,Q454&lt;$W$8),"SENSIBILIDADE MUITO ALTA","SENSIBILIDADE EXTREMA"))))</f>
        <v>SENSIBILIDADE ALTA</v>
      </c>
    </row>
    <row r="455" spans="1:19">
      <c r="A455" s="146">
        <v>451</v>
      </c>
      <c r="B455" s="17">
        <v>3139102</v>
      </c>
      <c r="C455" s="17" t="s">
        <v>544</v>
      </c>
      <c r="D455" s="122">
        <v>51.748330388686092</v>
      </c>
      <c r="E455" s="111">
        <f t="shared" si="57"/>
        <v>1</v>
      </c>
      <c r="F455" s="147">
        <v>42.955610697546184</v>
      </c>
      <c r="G455" s="111">
        <f t="shared" si="58"/>
        <v>0.31045802369254416</v>
      </c>
      <c r="H455" s="149">
        <v>65.247543825852432</v>
      </c>
      <c r="I455" s="111">
        <f t="shared" si="59"/>
        <v>0.510729344684</v>
      </c>
      <c r="J455" s="150">
        <v>10.53</v>
      </c>
      <c r="K455" s="111">
        <f t="shared" si="60"/>
        <v>0.1153972602739726</v>
      </c>
      <c r="L455" s="112">
        <v>26.26</v>
      </c>
      <c r="M455" s="111">
        <f t="shared" si="61"/>
        <v>0.65471220538443831</v>
      </c>
      <c r="N455" s="148">
        <v>7.8899999999999998E-2</v>
      </c>
      <c r="O455" s="111">
        <f t="shared" si="62"/>
        <v>4.2088698330988397E-2</v>
      </c>
      <c r="P455" s="24"/>
      <c r="Q455" s="24">
        <f t="shared" si="56"/>
        <v>0.43889758872765716</v>
      </c>
      <c r="R455" s="24"/>
      <c r="S455" s="30" t="str">
        <f t="shared" si="63"/>
        <v>SENSIBILIDADE ALTA</v>
      </c>
    </row>
    <row r="456" spans="1:19">
      <c r="A456" s="146">
        <v>452</v>
      </c>
      <c r="B456" s="17">
        <v>3139201</v>
      </c>
      <c r="C456" s="17" t="s">
        <v>545</v>
      </c>
      <c r="D456" s="122">
        <v>9.1293308268993894</v>
      </c>
      <c r="E456" s="111">
        <f t="shared" si="57"/>
        <v>0.19093171039795195</v>
      </c>
      <c r="F456" s="147">
        <v>48.936717544160523</v>
      </c>
      <c r="G456" s="111">
        <f t="shared" si="58"/>
        <v>0.596551152618089</v>
      </c>
      <c r="H456" s="149">
        <v>65.574332039278374</v>
      </c>
      <c r="I456" s="111">
        <f t="shared" si="59"/>
        <v>0.5082788634251314</v>
      </c>
      <c r="J456" s="150">
        <v>24.06</v>
      </c>
      <c r="K456" s="111">
        <f t="shared" si="60"/>
        <v>0.26367123287671229</v>
      </c>
      <c r="L456" s="112">
        <v>53.87</v>
      </c>
      <c r="M456" s="111">
        <f t="shared" si="61"/>
        <v>0.2916735150060813</v>
      </c>
      <c r="N456" s="148">
        <v>0.40426666666666672</v>
      </c>
      <c r="O456" s="111">
        <f t="shared" si="62"/>
        <v>0.21565345727005802</v>
      </c>
      <c r="P456" s="24"/>
      <c r="Q456" s="24">
        <f t="shared" si="56"/>
        <v>0.34445998859900401</v>
      </c>
      <c r="R456" s="24"/>
      <c r="S456" s="30" t="str">
        <f t="shared" si="63"/>
        <v>SENSIBILIDADE MODERADA</v>
      </c>
    </row>
    <row r="457" spans="1:19">
      <c r="A457" s="146">
        <v>453</v>
      </c>
      <c r="B457" s="17">
        <v>3139250</v>
      </c>
      <c r="C457" s="17" t="s">
        <v>546</v>
      </c>
      <c r="D457" s="122">
        <v>6.156281582021994</v>
      </c>
      <c r="E457" s="111">
        <f t="shared" si="57"/>
        <v>0.12875307012464593</v>
      </c>
      <c r="F457" s="147">
        <v>52.029426686960932</v>
      </c>
      <c r="G457" s="111">
        <f t="shared" si="58"/>
        <v>0.74448411188653274</v>
      </c>
      <c r="H457" s="149">
        <v>9.1045522761380688</v>
      </c>
      <c r="I457" s="111">
        <f t="shared" si="59"/>
        <v>0.93172784755861027</v>
      </c>
      <c r="J457" s="150">
        <v>21.09</v>
      </c>
      <c r="K457" s="111">
        <f t="shared" si="60"/>
        <v>0.23112328767123289</v>
      </c>
      <c r="L457" s="112">
        <v>27.25</v>
      </c>
      <c r="M457" s="111">
        <f t="shared" si="61"/>
        <v>0.64169488182505496</v>
      </c>
      <c r="N457" s="148">
        <v>8.2695000000000007</v>
      </c>
      <c r="O457" s="111">
        <f t="shared" si="62"/>
        <v>1</v>
      </c>
      <c r="P457" s="24"/>
      <c r="Q457" s="24">
        <f t="shared" si="56"/>
        <v>0.61296386651101276</v>
      </c>
      <c r="R457" s="24"/>
      <c r="S457" s="30" t="str">
        <f t="shared" si="63"/>
        <v>SENSIBILIDADE MUITO ALTA</v>
      </c>
    </row>
    <row r="458" spans="1:19">
      <c r="A458" s="146">
        <v>454</v>
      </c>
      <c r="B458" s="17">
        <v>3139300</v>
      </c>
      <c r="C458" s="17" t="s">
        <v>547</v>
      </c>
      <c r="D458" s="122">
        <v>13.128681381493642</v>
      </c>
      <c r="E458" s="111">
        <f t="shared" si="57"/>
        <v>0.27457451580705577</v>
      </c>
      <c r="F458" s="147">
        <v>49.775676974843776</v>
      </c>
      <c r="G458" s="111">
        <f t="shared" si="58"/>
        <v>0.63668093707456153</v>
      </c>
      <c r="H458" s="149">
        <v>26.485227152388013</v>
      </c>
      <c r="I458" s="111">
        <f t="shared" si="59"/>
        <v>0.80139567430111303</v>
      </c>
      <c r="J458" s="150">
        <v>9.68</v>
      </c>
      <c r="K458" s="111">
        <f t="shared" si="60"/>
        <v>0.10608219178082191</v>
      </c>
      <c r="L458" s="112">
        <v>62.59</v>
      </c>
      <c r="M458" s="111">
        <f t="shared" si="61"/>
        <v>0.17701587719009881</v>
      </c>
      <c r="N458" s="148">
        <v>1.768</v>
      </c>
      <c r="O458" s="111">
        <f t="shared" si="62"/>
        <v>0.9431282465042774</v>
      </c>
      <c r="P458" s="24"/>
      <c r="Q458" s="24">
        <f t="shared" si="56"/>
        <v>0.4898129071096548</v>
      </c>
      <c r="R458" s="24"/>
      <c r="S458" s="30" t="str">
        <f t="shared" si="63"/>
        <v>SENSIBILIDADE ALTA</v>
      </c>
    </row>
    <row r="459" spans="1:19">
      <c r="A459" s="146">
        <v>455</v>
      </c>
      <c r="B459" s="17">
        <v>3139409</v>
      </c>
      <c r="C459" s="17" t="s">
        <v>548</v>
      </c>
      <c r="D459" s="122">
        <v>4.6275714939289756</v>
      </c>
      <c r="E459" s="111">
        <f t="shared" si="57"/>
        <v>9.6781479067589757E-2</v>
      </c>
      <c r="F459" s="147">
        <v>44.179631468608626</v>
      </c>
      <c r="G459" s="111">
        <f t="shared" si="58"/>
        <v>0.36900637289338428</v>
      </c>
      <c r="H459" s="149">
        <v>77.42637616176566</v>
      </c>
      <c r="I459" s="111">
        <f t="shared" si="59"/>
        <v>0.41940414026128603</v>
      </c>
      <c r="J459" s="150">
        <v>146.24</v>
      </c>
      <c r="K459" s="111">
        <f t="shared" si="60"/>
        <v>1</v>
      </c>
      <c r="L459" s="112">
        <v>30.54</v>
      </c>
      <c r="M459" s="111">
        <f t="shared" si="61"/>
        <v>0.59843529141053875</v>
      </c>
      <c r="N459" s="148">
        <v>0.21809999999999999</v>
      </c>
      <c r="O459" s="111">
        <f t="shared" si="62"/>
        <v>0.11634404443585006</v>
      </c>
      <c r="P459" s="24"/>
      <c r="Q459" s="24">
        <f t="shared" si="56"/>
        <v>0.4333285546781081</v>
      </c>
      <c r="R459" s="24"/>
      <c r="S459" s="30" t="str">
        <f t="shared" si="63"/>
        <v>SENSIBILIDADE ALTA</v>
      </c>
    </row>
    <row r="460" spans="1:19">
      <c r="A460" s="146">
        <v>456</v>
      </c>
      <c r="B460" s="17">
        <v>3139508</v>
      </c>
      <c r="C460" s="17" t="s">
        <v>549</v>
      </c>
      <c r="D460" s="122">
        <v>6.2302907941926531</v>
      </c>
      <c r="E460" s="111">
        <f t="shared" si="57"/>
        <v>0.13030090596638289</v>
      </c>
      <c r="F460" s="147">
        <v>46.072399484904849</v>
      </c>
      <c r="G460" s="111">
        <f t="shared" si="58"/>
        <v>0.45954277994969844</v>
      </c>
      <c r="H460" s="149">
        <v>66.118468927375929</v>
      </c>
      <c r="I460" s="111">
        <f t="shared" si="59"/>
        <v>0.50419855332898922</v>
      </c>
      <c r="J460" s="150">
        <v>112.7</v>
      </c>
      <c r="K460" s="111">
        <f t="shared" si="60"/>
        <v>1</v>
      </c>
      <c r="L460" s="112">
        <v>33.4</v>
      </c>
      <c r="M460" s="111">
        <f t="shared" si="61"/>
        <v>0.56082969001676475</v>
      </c>
      <c r="N460" s="148">
        <v>0.29799999999999999</v>
      </c>
      <c r="O460" s="111">
        <f t="shared" si="62"/>
        <v>0.15896618634517798</v>
      </c>
      <c r="P460" s="24"/>
      <c r="Q460" s="24">
        <f t="shared" si="56"/>
        <v>0.46897301926783558</v>
      </c>
      <c r="R460" s="24"/>
      <c r="S460" s="30" t="str">
        <f t="shared" si="63"/>
        <v>SENSIBILIDADE ALTA</v>
      </c>
    </row>
    <row r="461" spans="1:19">
      <c r="A461" s="146">
        <v>457</v>
      </c>
      <c r="B461" s="17">
        <v>3139607</v>
      </c>
      <c r="C461" s="17" t="s">
        <v>550</v>
      </c>
      <c r="D461" s="122">
        <v>5.569673377331533</v>
      </c>
      <c r="E461" s="111">
        <f t="shared" si="57"/>
        <v>0.1164846892346677</v>
      </c>
      <c r="F461" s="147">
        <v>49.792294998008309</v>
      </c>
      <c r="G461" s="111">
        <f t="shared" si="58"/>
        <v>0.63747582376788148</v>
      </c>
      <c r="H461" s="149">
        <v>80.278876954965142</v>
      </c>
      <c r="I461" s="111">
        <f t="shared" si="59"/>
        <v>0.39801414072194496</v>
      </c>
      <c r="J461" s="150">
        <v>38.729999999999997</v>
      </c>
      <c r="K461" s="111">
        <f t="shared" si="60"/>
        <v>0.42443835616438352</v>
      </c>
      <c r="L461" s="112">
        <v>23.53</v>
      </c>
      <c r="M461" s="111">
        <f t="shared" si="61"/>
        <v>0.69060846126031361</v>
      </c>
      <c r="N461" s="148">
        <v>0.50080000000000002</v>
      </c>
      <c r="O461" s="111">
        <f t="shared" si="62"/>
        <v>0.26714854403243332</v>
      </c>
      <c r="P461" s="24"/>
      <c r="Q461" s="24">
        <f t="shared" si="56"/>
        <v>0.42236166919693746</v>
      </c>
      <c r="R461" s="24"/>
      <c r="S461" s="30" t="str">
        <f t="shared" si="63"/>
        <v>SENSIBILIDADE ALTA</v>
      </c>
    </row>
    <row r="462" spans="1:19">
      <c r="A462" s="146">
        <v>458</v>
      </c>
      <c r="B462" s="17">
        <v>3139706</v>
      </c>
      <c r="C462" s="17" t="s">
        <v>552</v>
      </c>
      <c r="D462" s="122">
        <v>9.5370375263598461</v>
      </c>
      <c r="E462" s="111">
        <f t="shared" si="57"/>
        <v>0.19945852785529752</v>
      </c>
      <c r="F462" s="147">
        <v>40.587219343696027</v>
      </c>
      <c r="G462" s="111">
        <f t="shared" si="58"/>
        <v>0.19717121736726517</v>
      </c>
      <c r="H462" s="149">
        <v>66.589390426837582</v>
      </c>
      <c r="I462" s="111">
        <f t="shared" si="59"/>
        <v>0.50066726223151958</v>
      </c>
      <c r="J462" s="150">
        <v>28.03</v>
      </c>
      <c r="K462" s="111">
        <f t="shared" si="60"/>
        <v>0.30717808219178083</v>
      </c>
      <c r="L462" s="112">
        <v>22.83</v>
      </c>
      <c r="M462" s="111">
        <f t="shared" si="61"/>
        <v>0.69981262943361489</v>
      </c>
      <c r="N462" s="148">
        <v>1.00315</v>
      </c>
      <c r="O462" s="111">
        <f t="shared" si="62"/>
        <v>0.53512392561129296</v>
      </c>
      <c r="P462" s="24"/>
      <c r="Q462" s="24">
        <f t="shared" si="56"/>
        <v>0.40656860744846179</v>
      </c>
      <c r="R462" s="24"/>
      <c r="S462" s="30" t="str">
        <f t="shared" si="63"/>
        <v>SENSIBILIDADE ALTA</v>
      </c>
    </row>
    <row r="463" spans="1:19">
      <c r="A463" s="146">
        <v>459</v>
      </c>
      <c r="B463" s="17">
        <v>3139805</v>
      </c>
      <c r="C463" s="17" t="s">
        <v>551</v>
      </c>
      <c r="D463" s="122">
        <v>7.3067183267654254</v>
      </c>
      <c r="E463" s="111">
        <f t="shared" si="57"/>
        <v>0.15281341578889843</v>
      </c>
      <c r="F463" s="147">
        <v>46.049140615988001</v>
      </c>
      <c r="G463" s="111">
        <f t="shared" si="58"/>
        <v>0.458430242963763</v>
      </c>
      <c r="H463" s="149">
        <v>87.776118229698923</v>
      </c>
      <c r="I463" s="111">
        <f t="shared" si="59"/>
        <v>0.34179470415063673</v>
      </c>
      <c r="J463" s="150">
        <v>34.229999999999997</v>
      </c>
      <c r="K463" s="111">
        <f t="shared" si="60"/>
        <v>0.37512328767123282</v>
      </c>
      <c r="L463" s="112">
        <v>28.76</v>
      </c>
      <c r="M463" s="111">
        <f t="shared" si="61"/>
        <v>0.62184017619407639</v>
      </c>
      <c r="N463" s="148">
        <v>6.4699999999999994E-2</v>
      </c>
      <c r="O463" s="111">
        <f t="shared" si="62"/>
        <v>3.4513799518567166E-2</v>
      </c>
      <c r="P463" s="24"/>
      <c r="Q463" s="24">
        <f t="shared" si="56"/>
        <v>0.33075260438119575</v>
      </c>
      <c r="R463" s="24"/>
      <c r="S463" s="30" t="str">
        <f t="shared" si="63"/>
        <v>SENSIBILIDADE MODERADA</v>
      </c>
    </row>
    <row r="464" spans="1:19">
      <c r="A464" s="146">
        <v>460</v>
      </c>
      <c r="B464" s="17">
        <v>3139904</v>
      </c>
      <c r="C464" s="17" t="s">
        <v>553</v>
      </c>
      <c r="D464" s="122">
        <v>8.139467924453287</v>
      </c>
      <c r="E464" s="111">
        <f t="shared" si="57"/>
        <v>0.17022962164609715</v>
      </c>
      <c r="F464" s="147">
        <v>46.29514963880289</v>
      </c>
      <c r="G464" s="111">
        <f t="shared" si="58"/>
        <v>0.47019754505114625</v>
      </c>
      <c r="H464" s="149">
        <v>70.169158419316346</v>
      </c>
      <c r="I464" s="111">
        <f t="shared" si="59"/>
        <v>0.47382371642335763</v>
      </c>
      <c r="J464" s="150">
        <v>70.22</v>
      </c>
      <c r="K464" s="111">
        <f t="shared" si="60"/>
        <v>0.76953424657534242</v>
      </c>
      <c r="L464" s="112">
        <v>35.35</v>
      </c>
      <c r="M464" s="111">
        <f t="shared" si="61"/>
        <v>0.5351895072482824</v>
      </c>
      <c r="N464" s="148">
        <v>0.30649999999999999</v>
      </c>
      <c r="O464" s="111">
        <f t="shared" si="62"/>
        <v>0.16350045676106392</v>
      </c>
      <c r="P464" s="24"/>
      <c r="Q464" s="24">
        <f t="shared" si="56"/>
        <v>0.43041251561754829</v>
      </c>
      <c r="R464" s="24"/>
      <c r="S464" s="30" t="str">
        <f t="shared" si="63"/>
        <v>SENSIBILIDADE ALTA</v>
      </c>
    </row>
    <row r="465" spans="1:19">
      <c r="A465" s="146">
        <v>461</v>
      </c>
      <c r="B465" s="17">
        <v>3140001</v>
      </c>
      <c r="C465" s="17" t="s">
        <v>554</v>
      </c>
      <c r="D465" s="122">
        <v>0.38971375266899866</v>
      </c>
      <c r="E465" s="111">
        <f t="shared" si="57"/>
        <v>8.1505112229532262E-3</v>
      </c>
      <c r="F465" s="147">
        <v>41.008294332978082</v>
      </c>
      <c r="G465" s="111">
        <f t="shared" si="58"/>
        <v>0.21731241602586873</v>
      </c>
      <c r="H465" s="149">
        <v>77.623926890058158</v>
      </c>
      <c r="I465" s="111">
        <f t="shared" si="59"/>
        <v>0.41792276995027788</v>
      </c>
      <c r="J465" s="150">
        <v>51.4</v>
      </c>
      <c r="K465" s="111">
        <f t="shared" si="60"/>
        <v>0.56328767123287671</v>
      </c>
      <c r="L465" s="112">
        <v>63.72</v>
      </c>
      <c r="M465" s="111">
        <f t="shared" si="61"/>
        <v>0.16215771999605533</v>
      </c>
      <c r="N465" s="148">
        <v>0.26900000000000002</v>
      </c>
      <c r="O465" s="111">
        <f t="shared" si="62"/>
        <v>0.14349632257333181</v>
      </c>
      <c r="P465" s="24"/>
      <c r="Q465" s="24">
        <f t="shared" si="56"/>
        <v>0.25205456850022728</v>
      </c>
      <c r="R465" s="24"/>
      <c r="S465" s="30" t="str">
        <f t="shared" si="63"/>
        <v>SENSIBILIDADE MODERADA</v>
      </c>
    </row>
    <row r="466" spans="1:19">
      <c r="A466" s="146">
        <v>462</v>
      </c>
      <c r="B466" s="17">
        <v>3140100</v>
      </c>
      <c r="C466" s="17" t="s">
        <v>555</v>
      </c>
      <c r="D466" s="122">
        <v>15.81614521478919</v>
      </c>
      <c r="E466" s="111">
        <f t="shared" si="57"/>
        <v>0.33078039508265961</v>
      </c>
      <c r="F466" s="147">
        <v>49.503897944720059</v>
      </c>
      <c r="G466" s="111">
        <f t="shared" si="58"/>
        <v>0.62368098320340515</v>
      </c>
      <c r="H466" s="149">
        <v>80.942234848484844</v>
      </c>
      <c r="I466" s="111">
        <f t="shared" si="59"/>
        <v>0.3930398300852459</v>
      </c>
      <c r="J466" s="150">
        <v>26.6</v>
      </c>
      <c r="K466" s="111">
        <f t="shared" si="60"/>
        <v>0.29150684931506848</v>
      </c>
      <c r="L466" s="112">
        <v>21.08</v>
      </c>
      <c r="M466" s="111">
        <f t="shared" si="61"/>
        <v>0.72282304986686829</v>
      </c>
      <c r="N466" s="148">
        <v>0.33839999999999998</v>
      </c>
      <c r="O466" s="111">
        <f t="shared" si="62"/>
        <v>0.18051730691009471</v>
      </c>
      <c r="P466" s="24"/>
      <c r="Q466" s="24">
        <f t="shared" si="56"/>
        <v>0.42372473574389041</v>
      </c>
      <c r="R466" s="24"/>
      <c r="S466" s="30" t="str">
        <f t="shared" si="63"/>
        <v>SENSIBILIDADE ALTA</v>
      </c>
    </row>
    <row r="467" spans="1:19">
      <c r="A467" s="146">
        <v>463</v>
      </c>
      <c r="B467" s="17">
        <v>3140159</v>
      </c>
      <c r="C467" s="17" t="s">
        <v>556</v>
      </c>
      <c r="D467" s="122">
        <v>7.33943895141969</v>
      </c>
      <c r="E467" s="111">
        <f t="shared" si="57"/>
        <v>0.1534977381066</v>
      </c>
      <c r="F467" s="147">
        <v>42.334916226144614</v>
      </c>
      <c r="G467" s="111">
        <f t="shared" si="58"/>
        <v>0.28076846488946389</v>
      </c>
      <c r="H467" s="149">
        <v>52.257861635220124</v>
      </c>
      <c r="I467" s="111">
        <f t="shared" si="59"/>
        <v>0.60813485522275945</v>
      </c>
      <c r="J467" s="150">
        <v>451.76</v>
      </c>
      <c r="K467" s="111">
        <f t="shared" si="60"/>
        <v>1</v>
      </c>
      <c r="L467" s="112">
        <v>40.19</v>
      </c>
      <c r="M467" s="111">
        <f t="shared" si="61"/>
        <v>0.47154925873574172</v>
      </c>
      <c r="N467" s="148">
        <v>1.5089999999999999</v>
      </c>
      <c r="O467" s="111">
        <f t="shared" si="62"/>
        <v>0.80496635971434083</v>
      </c>
      <c r="P467" s="24"/>
      <c r="Q467" s="24">
        <f t="shared" si="56"/>
        <v>0.55315277944481767</v>
      </c>
      <c r="R467" s="24"/>
      <c r="S467" s="30" t="str">
        <f t="shared" si="63"/>
        <v>SENSIBILIDADE ALTA</v>
      </c>
    </row>
    <row r="468" spans="1:19">
      <c r="A468" s="146">
        <v>464</v>
      </c>
      <c r="B468" s="17">
        <v>3140209</v>
      </c>
      <c r="C468" s="17" t="s">
        <v>557</v>
      </c>
      <c r="D468" s="122">
        <v>12.825392378154143</v>
      </c>
      <c r="E468" s="111">
        <f t="shared" si="57"/>
        <v>0.26823150017420377</v>
      </c>
      <c r="F468" s="147">
        <v>49.624060150375939</v>
      </c>
      <c r="G468" s="111">
        <f t="shared" si="58"/>
        <v>0.62942867878489195</v>
      </c>
      <c r="H468" s="149">
        <v>70.947741364038976</v>
      </c>
      <c r="I468" s="111">
        <f t="shared" si="59"/>
        <v>0.46798536964054172</v>
      </c>
      <c r="J468" s="150">
        <v>43.79</v>
      </c>
      <c r="K468" s="111">
        <f t="shared" si="60"/>
        <v>0.47989041095890411</v>
      </c>
      <c r="L468" s="112">
        <v>23.26</v>
      </c>
      <c r="M468" s="111">
        <f t="shared" si="61"/>
        <v>0.69415864041287256</v>
      </c>
      <c r="N468" s="148">
        <v>6.4699999999999994E-2</v>
      </c>
      <c r="O468" s="111">
        <f t="shared" si="62"/>
        <v>3.4513799518567166E-2</v>
      </c>
      <c r="P468" s="24"/>
      <c r="Q468" s="24">
        <f t="shared" si="56"/>
        <v>0.42903473324833025</v>
      </c>
      <c r="R468" s="24"/>
      <c r="S468" s="30" t="str">
        <f t="shared" si="63"/>
        <v>SENSIBILIDADE ALTA</v>
      </c>
    </row>
    <row r="469" spans="1:19">
      <c r="A469" s="146">
        <v>465</v>
      </c>
      <c r="B469" s="17">
        <v>3140308</v>
      </c>
      <c r="C469" s="17" t="s">
        <v>558</v>
      </c>
      <c r="D469" s="122">
        <v>9.8135276464783114</v>
      </c>
      <c r="E469" s="111">
        <f t="shared" si="57"/>
        <v>0.20524106904515199</v>
      </c>
      <c r="F469" s="147">
        <v>51.120632827949898</v>
      </c>
      <c r="G469" s="111">
        <f t="shared" si="58"/>
        <v>0.70101395070391437</v>
      </c>
      <c r="H469" s="149">
        <v>61.868466898954701</v>
      </c>
      <c r="I469" s="111">
        <f t="shared" si="59"/>
        <v>0.53606797178694632</v>
      </c>
      <c r="J469" s="150">
        <v>8.41</v>
      </c>
      <c r="K469" s="111">
        <f t="shared" si="60"/>
        <v>9.2164383561643831E-2</v>
      </c>
      <c r="L469" s="112">
        <v>78.75</v>
      </c>
      <c r="M469" s="111">
        <f t="shared" si="61"/>
        <v>0</v>
      </c>
      <c r="N469" s="148">
        <v>0.26900000000000002</v>
      </c>
      <c r="O469" s="111">
        <f t="shared" si="62"/>
        <v>0.14349632257333181</v>
      </c>
      <c r="P469" s="24"/>
      <c r="Q469" s="24">
        <f t="shared" si="56"/>
        <v>0.27966394961183144</v>
      </c>
      <c r="R469" s="24"/>
      <c r="S469" s="30" t="str">
        <f t="shared" si="63"/>
        <v>SENSIBILIDADE MODERADA</v>
      </c>
    </row>
    <row r="470" spans="1:19">
      <c r="A470" s="146">
        <v>466</v>
      </c>
      <c r="B470" s="17">
        <v>3140407</v>
      </c>
      <c r="C470" s="17" t="s">
        <v>559</v>
      </c>
      <c r="D470" s="122">
        <v>20.028326565652797</v>
      </c>
      <c r="E470" s="111">
        <f t="shared" si="57"/>
        <v>0.41887436440810788</v>
      </c>
      <c r="F470" s="147">
        <v>46.471127406049497</v>
      </c>
      <c r="G470" s="111">
        <f t="shared" si="58"/>
        <v>0.4786150556129935</v>
      </c>
      <c r="H470" s="149">
        <v>34.59375</v>
      </c>
      <c r="I470" s="111">
        <f t="shared" si="59"/>
        <v>0.74059243091949822</v>
      </c>
      <c r="J470" s="150">
        <v>29.66</v>
      </c>
      <c r="K470" s="111">
        <f t="shared" si="60"/>
        <v>0.32504109589041097</v>
      </c>
      <c r="L470" s="112">
        <v>43.29</v>
      </c>
      <c r="M470" s="111">
        <f t="shared" si="61"/>
        <v>0.43078794253969299</v>
      </c>
      <c r="N470" s="148">
        <v>0.30649999999999999</v>
      </c>
      <c r="O470" s="111">
        <f t="shared" si="62"/>
        <v>0.16350045676106392</v>
      </c>
      <c r="P470" s="24"/>
      <c r="Q470" s="24">
        <f t="shared" si="56"/>
        <v>0.42623522435529465</v>
      </c>
      <c r="R470" s="24"/>
      <c r="S470" s="30" t="str">
        <f t="shared" si="63"/>
        <v>SENSIBILIDADE ALTA</v>
      </c>
    </row>
    <row r="471" spans="1:19">
      <c r="A471" s="146">
        <v>467</v>
      </c>
      <c r="B471" s="17">
        <v>3140506</v>
      </c>
      <c r="C471" s="17" t="s">
        <v>560</v>
      </c>
      <c r="D471" s="122">
        <v>25.68520206213239</v>
      </c>
      <c r="E471" s="111">
        <f t="shared" si="57"/>
        <v>0.53718280722066181</v>
      </c>
      <c r="F471" s="147">
        <v>46.708794102159032</v>
      </c>
      <c r="G471" s="111">
        <f t="shared" si="58"/>
        <v>0.48998332079786688</v>
      </c>
      <c r="H471" s="149">
        <v>66.535742340926944</v>
      </c>
      <c r="I471" s="111">
        <f t="shared" si="59"/>
        <v>0.50106955222759986</v>
      </c>
      <c r="J471" s="150">
        <v>13.23</v>
      </c>
      <c r="K471" s="111">
        <f t="shared" si="60"/>
        <v>0.14498630136986301</v>
      </c>
      <c r="L471" s="112">
        <v>18.66</v>
      </c>
      <c r="M471" s="111">
        <f t="shared" si="61"/>
        <v>0.75464317412313864</v>
      </c>
      <c r="N471" s="148">
        <v>0.54844999999999999</v>
      </c>
      <c r="O471" s="111">
        <f t="shared" si="62"/>
        <v>0.29256713054031164</v>
      </c>
      <c r="P471" s="24"/>
      <c r="Q471" s="24">
        <f t="shared" si="56"/>
        <v>0.45340538104657363</v>
      </c>
      <c r="R471" s="24"/>
      <c r="S471" s="30" t="str">
        <f t="shared" si="63"/>
        <v>SENSIBILIDADE ALTA</v>
      </c>
    </row>
    <row r="472" spans="1:19">
      <c r="A472" s="146">
        <v>468</v>
      </c>
      <c r="B472" s="17">
        <v>3140530</v>
      </c>
      <c r="C472" s="17" t="s">
        <v>561</v>
      </c>
      <c r="D472" s="122">
        <v>11.117281824154967</v>
      </c>
      <c r="E472" s="111">
        <f t="shared" si="57"/>
        <v>0.23250791037253798</v>
      </c>
      <c r="F472" s="147">
        <v>47.980955739728444</v>
      </c>
      <c r="G472" s="111">
        <f t="shared" si="58"/>
        <v>0.55083438277100294</v>
      </c>
      <c r="H472" s="149">
        <v>40.209623630300143</v>
      </c>
      <c r="I472" s="111">
        <f t="shared" si="59"/>
        <v>0.69848077414047172</v>
      </c>
      <c r="J472" s="150">
        <v>74.13</v>
      </c>
      <c r="K472" s="111">
        <f t="shared" si="60"/>
        <v>0.81238356164383552</v>
      </c>
      <c r="L472" s="112">
        <v>22.15</v>
      </c>
      <c r="M472" s="111">
        <f t="shared" si="61"/>
        <v>0.70875382137339338</v>
      </c>
      <c r="N472" s="148">
        <v>0.29799999999999999</v>
      </c>
      <c r="O472" s="111">
        <f t="shared" si="62"/>
        <v>0.15896618634517798</v>
      </c>
      <c r="P472" s="24"/>
      <c r="Q472" s="24">
        <f t="shared" si="56"/>
        <v>0.52698777277440334</v>
      </c>
      <c r="R472" s="24"/>
      <c r="S472" s="30" t="str">
        <f t="shared" si="63"/>
        <v>SENSIBILIDADE ALTA</v>
      </c>
    </row>
    <row r="473" spans="1:19">
      <c r="A473" s="146">
        <v>469</v>
      </c>
      <c r="B473" s="17">
        <v>3140555</v>
      </c>
      <c r="C473" s="17" t="s">
        <v>562</v>
      </c>
      <c r="D473" s="122">
        <v>6.1488081024190757</v>
      </c>
      <c r="E473" s="111">
        <f t="shared" si="57"/>
        <v>0.12859676904735284</v>
      </c>
      <c r="F473" s="147">
        <v>44</v>
      </c>
      <c r="G473" s="111">
        <f t="shared" si="58"/>
        <v>0.3604140955397665</v>
      </c>
      <c r="H473" s="149">
        <v>76.591308165057072</v>
      </c>
      <c r="I473" s="111">
        <f t="shared" si="59"/>
        <v>0.42566605054979478</v>
      </c>
      <c r="J473" s="150">
        <v>40.049999999999997</v>
      </c>
      <c r="K473" s="111">
        <f t="shared" si="60"/>
        <v>0.43890410958904108</v>
      </c>
      <c r="L473" s="112">
        <v>52.43</v>
      </c>
      <c r="M473" s="111">
        <f t="shared" si="61"/>
        <v>0.31060780381972974</v>
      </c>
      <c r="N473" s="148">
        <v>1.0458000000000001</v>
      </c>
      <c r="O473" s="111">
        <f t="shared" si="62"/>
        <v>0.55787529422747362</v>
      </c>
      <c r="P473" s="24"/>
      <c r="Q473" s="24">
        <f t="shared" si="56"/>
        <v>0.37034402046219306</v>
      </c>
      <c r="R473" s="24"/>
      <c r="S473" s="30" t="str">
        <f t="shared" si="63"/>
        <v>SENSIBILIDADE MODERADA</v>
      </c>
    </row>
    <row r="474" spans="1:19">
      <c r="A474" s="146">
        <v>470</v>
      </c>
      <c r="B474" s="17">
        <v>3140605</v>
      </c>
      <c r="C474" s="17" t="s">
        <v>563</v>
      </c>
      <c r="D474" s="122">
        <v>23.209468061867948</v>
      </c>
      <c r="E474" s="111">
        <f t="shared" si="57"/>
        <v>0.48540506620945173</v>
      </c>
      <c r="F474" s="147">
        <v>51.510516252390055</v>
      </c>
      <c r="G474" s="111">
        <f t="shared" si="58"/>
        <v>0.71966316926409291</v>
      </c>
      <c r="H474" s="149">
        <v>50.542518294221551</v>
      </c>
      <c r="I474" s="111">
        <f t="shared" si="59"/>
        <v>0.62099767137385231</v>
      </c>
      <c r="J474" s="150">
        <v>14.13</v>
      </c>
      <c r="K474" s="111">
        <f t="shared" si="60"/>
        <v>0.15484931506849317</v>
      </c>
      <c r="L474" s="112">
        <v>56.95</v>
      </c>
      <c r="M474" s="111">
        <f t="shared" si="61"/>
        <v>0.25117517504355535</v>
      </c>
      <c r="N474" s="148">
        <v>0.2399</v>
      </c>
      <c r="O474" s="111">
        <f t="shared" si="62"/>
        <v>0.12797311444365167</v>
      </c>
      <c r="P474" s="24"/>
      <c r="Q474" s="24">
        <f t="shared" si="56"/>
        <v>0.39334391856718282</v>
      </c>
      <c r="R474" s="24"/>
      <c r="S474" s="30" t="str">
        <f t="shared" si="63"/>
        <v>SENSIBILIDADE MODERADA</v>
      </c>
    </row>
    <row r="475" spans="1:19">
      <c r="A475" s="146">
        <v>471</v>
      </c>
      <c r="B475" s="17">
        <v>3140704</v>
      </c>
      <c r="C475" s="17" t="s">
        <v>564</v>
      </c>
      <c r="D475" s="122">
        <v>3.1234460856367203</v>
      </c>
      <c r="E475" s="111">
        <f t="shared" si="57"/>
        <v>6.5324054388436636E-2</v>
      </c>
      <c r="F475" s="147">
        <v>44.875484440351485</v>
      </c>
      <c r="G475" s="111">
        <f t="shared" si="58"/>
        <v>0.40229097373122813</v>
      </c>
      <c r="H475" s="149">
        <v>59.295473164028436</v>
      </c>
      <c r="I475" s="111">
        <f t="shared" si="59"/>
        <v>0.5553620364673173</v>
      </c>
      <c r="J475" s="150">
        <v>125.56</v>
      </c>
      <c r="K475" s="111">
        <f t="shared" si="60"/>
        <v>1</v>
      </c>
      <c r="L475" s="112">
        <v>37.42</v>
      </c>
      <c r="M475" s="111">
        <f t="shared" si="61"/>
        <v>0.5079714670786627</v>
      </c>
      <c r="N475" s="148">
        <v>1.5089999999999999</v>
      </c>
      <c r="O475" s="111">
        <f t="shared" si="62"/>
        <v>0.80496635971434083</v>
      </c>
      <c r="P475" s="24"/>
      <c r="Q475" s="24">
        <f t="shared" si="56"/>
        <v>0.55598581522999757</v>
      </c>
      <c r="R475" s="24"/>
      <c r="S475" s="30" t="str">
        <f t="shared" si="63"/>
        <v>SENSIBILIDADE ALTA</v>
      </c>
    </row>
    <row r="476" spans="1:19">
      <c r="A476" s="146">
        <v>472</v>
      </c>
      <c r="B476" s="17">
        <v>3140803</v>
      </c>
      <c r="C476" s="17" t="s">
        <v>566</v>
      </c>
      <c r="D476" s="122">
        <v>0.66299789929967179</v>
      </c>
      <c r="E476" s="111">
        <f t="shared" si="57"/>
        <v>1.3866002372325961E-2</v>
      </c>
      <c r="F476" s="147">
        <v>44.436438497169327</v>
      </c>
      <c r="G476" s="111">
        <f t="shared" si="58"/>
        <v>0.38129017390466224</v>
      </c>
      <c r="H476" s="149">
        <v>76.099426386233276</v>
      </c>
      <c r="I476" s="111">
        <f t="shared" si="59"/>
        <v>0.429354516140246</v>
      </c>
      <c r="J476" s="150">
        <v>89.9</v>
      </c>
      <c r="K476" s="111">
        <f t="shared" si="60"/>
        <v>0.98520547945205483</v>
      </c>
      <c r="L476" s="112">
        <v>36.770000000000003</v>
      </c>
      <c r="M476" s="111">
        <f t="shared" si="61"/>
        <v>0.51651819466815674</v>
      </c>
      <c r="N476" s="148">
        <v>6.4699999999999994E-2</v>
      </c>
      <c r="O476" s="111">
        <f t="shared" si="62"/>
        <v>3.4513799518567166E-2</v>
      </c>
      <c r="P476" s="24"/>
      <c r="Q476" s="24">
        <f t="shared" si="56"/>
        <v>0.39345802767600219</v>
      </c>
      <c r="R476" s="24"/>
      <c r="S476" s="30" t="str">
        <f t="shared" si="63"/>
        <v>SENSIBILIDADE MODERADA</v>
      </c>
    </row>
    <row r="477" spans="1:19">
      <c r="A477" s="146">
        <v>473</v>
      </c>
      <c r="B477" s="17">
        <v>3140852</v>
      </c>
      <c r="C477" s="17" t="s">
        <v>567</v>
      </c>
      <c r="D477" s="122">
        <v>32.518927948521331</v>
      </c>
      <c r="E477" s="111">
        <f t="shared" si="57"/>
        <v>0.68010401323441561</v>
      </c>
      <c r="F477" s="147">
        <v>50.744735490498201</v>
      </c>
      <c r="G477" s="111">
        <f t="shared" si="58"/>
        <v>0.68303372594213607</v>
      </c>
      <c r="H477" s="149">
        <v>8.4429454749859474</v>
      </c>
      <c r="I477" s="111">
        <f t="shared" si="59"/>
        <v>0.9366890273085362</v>
      </c>
      <c r="J477" s="150">
        <v>4.58</v>
      </c>
      <c r="K477" s="111">
        <f t="shared" si="60"/>
        <v>5.019178082191781E-2</v>
      </c>
      <c r="L477" s="112">
        <v>55.35</v>
      </c>
      <c r="M477" s="111">
        <f t="shared" si="61"/>
        <v>0.27221327372538695</v>
      </c>
      <c r="N477" s="148">
        <v>5.0187500000000007</v>
      </c>
      <c r="O477" s="111">
        <f t="shared" si="62"/>
        <v>1</v>
      </c>
      <c r="P477" s="24"/>
      <c r="Q477" s="24">
        <f t="shared" si="56"/>
        <v>0.60370530350539875</v>
      </c>
      <c r="R477" s="24"/>
      <c r="S477" s="30" t="str">
        <f t="shared" si="63"/>
        <v>SENSIBILIDADE MUITO ALTA</v>
      </c>
    </row>
    <row r="478" spans="1:19">
      <c r="A478" s="146">
        <v>474</v>
      </c>
      <c r="B478" s="17">
        <v>3140902</v>
      </c>
      <c r="C478" s="17" t="s">
        <v>568</v>
      </c>
      <c r="D478" s="122">
        <v>7.9704530172265686</v>
      </c>
      <c r="E478" s="111">
        <f t="shared" si="57"/>
        <v>0.16669482748303924</v>
      </c>
      <c r="F478" s="147">
        <v>47.220009558706387</v>
      </c>
      <c r="G478" s="111">
        <f t="shared" si="58"/>
        <v>0.51443619102230076</v>
      </c>
      <c r="H478" s="149">
        <v>73.824924536438118</v>
      </c>
      <c r="I478" s="111">
        <f t="shared" si="59"/>
        <v>0.44641028476100753</v>
      </c>
      <c r="J478" s="150">
        <v>69.489999999999995</v>
      </c>
      <c r="K478" s="111">
        <f t="shared" si="60"/>
        <v>0.76153424657534241</v>
      </c>
      <c r="L478" s="112">
        <v>18.66</v>
      </c>
      <c r="M478" s="111">
        <f t="shared" si="61"/>
        <v>0.75464317412313864</v>
      </c>
      <c r="N478" s="148">
        <v>0.13819999999999999</v>
      </c>
      <c r="O478" s="111">
        <f t="shared" si="62"/>
        <v>7.3721902526522137E-2</v>
      </c>
      <c r="P478" s="24"/>
      <c r="Q478" s="24">
        <f t="shared" si="56"/>
        <v>0.45290677108189187</v>
      </c>
      <c r="R478" s="24"/>
      <c r="S478" s="30" t="str">
        <f t="shared" si="63"/>
        <v>SENSIBILIDADE ALTA</v>
      </c>
    </row>
    <row r="479" spans="1:19">
      <c r="A479" s="146">
        <v>475</v>
      </c>
      <c r="B479" s="17">
        <v>3141009</v>
      </c>
      <c r="C479" s="17" t="s">
        <v>569</v>
      </c>
      <c r="D479" s="122">
        <v>5.3755217829309814</v>
      </c>
      <c r="E479" s="111">
        <f t="shared" si="57"/>
        <v>0.11242418395796532</v>
      </c>
      <c r="F479" s="147">
        <v>47.083282377400025</v>
      </c>
      <c r="G479" s="111">
        <f t="shared" si="58"/>
        <v>0.50789614615899092</v>
      </c>
      <c r="H479" s="149">
        <v>24.588802126599102</v>
      </c>
      <c r="I479" s="111">
        <f t="shared" si="59"/>
        <v>0.81561636462475029</v>
      </c>
      <c r="J479" s="150">
        <v>25.49</v>
      </c>
      <c r="K479" s="111">
        <f t="shared" si="60"/>
        <v>0.27934246575342464</v>
      </c>
      <c r="L479" s="112">
        <v>32.26</v>
      </c>
      <c r="M479" s="111">
        <f t="shared" si="61"/>
        <v>0.57581933532756979</v>
      </c>
      <c r="N479" s="148">
        <v>8.2695000000000007</v>
      </c>
      <c r="O479" s="111">
        <f t="shared" si="62"/>
        <v>1</v>
      </c>
      <c r="P479" s="24"/>
      <c r="Q479" s="24">
        <f t="shared" si="56"/>
        <v>0.5485164159704502</v>
      </c>
      <c r="R479" s="24"/>
      <c r="S479" s="30" t="str">
        <f t="shared" si="63"/>
        <v>SENSIBILIDADE ALTA</v>
      </c>
    </row>
    <row r="480" spans="1:19">
      <c r="A480" s="146">
        <v>476</v>
      </c>
      <c r="B480" s="17">
        <v>3141108</v>
      </c>
      <c r="C480" s="17" t="s">
        <v>570</v>
      </c>
      <c r="D480" s="122">
        <v>0.99505287273079757</v>
      </c>
      <c r="E480" s="111">
        <f t="shared" si="57"/>
        <v>2.0810632293781436E-2</v>
      </c>
      <c r="F480" s="147">
        <v>41.901993355481729</v>
      </c>
      <c r="G480" s="111">
        <f t="shared" si="58"/>
        <v>0.26006054880843221</v>
      </c>
      <c r="H480" s="149">
        <v>79.37423573821043</v>
      </c>
      <c r="I480" s="111">
        <f t="shared" si="59"/>
        <v>0.40479775854101241</v>
      </c>
      <c r="J480" s="150">
        <v>149.01</v>
      </c>
      <c r="K480" s="111">
        <f t="shared" si="60"/>
        <v>1</v>
      </c>
      <c r="L480" s="112">
        <v>29.18</v>
      </c>
      <c r="M480" s="111">
        <f t="shared" si="61"/>
        <v>0.61631767529009562</v>
      </c>
      <c r="N480" s="148">
        <v>0.39479999999999998</v>
      </c>
      <c r="O480" s="111">
        <f t="shared" si="62"/>
        <v>0.21060352472844385</v>
      </c>
      <c r="P480" s="24"/>
      <c r="Q480" s="24">
        <f t="shared" si="56"/>
        <v>0.41876502327696086</v>
      </c>
      <c r="R480" s="24"/>
      <c r="S480" s="30" t="str">
        <f t="shared" si="63"/>
        <v>SENSIBILIDADE ALTA</v>
      </c>
    </row>
    <row r="481" spans="1:19">
      <c r="A481" s="146">
        <v>477</v>
      </c>
      <c r="B481" s="17">
        <v>3141207</v>
      </c>
      <c r="C481" s="17" t="s">
        <v>571</v>
      </c>
      <c r="D481" s="122">
        <v>27.721260587078984</v>
      </c>
      <c r="E481" s="111">
        <f t="shared" si="57"/>
        <v>0.57976513269548702</v>
      </c>
      <c r="F481" s="147">
        <v>55.678104575163395</v>
      </c>
      <c r="G481" s="111">
        <f t="shared" si="58"/>
        <v>0.91901061680395946</v>
      </c>
      <c r="H481" s="149">
        <v>71.158888306240158</v>
      </c>
      <c r="I481" s="111">
        <f t="shared" si="59"/>
        <v>0.46640204562984067</v>
      </c>
      <c r="J481" s="150">
        <v>14.62</v>
      </c>
      <c r="K481" s="111">
        <f t="shared" si="60"/>
        <v>0.16021917808219177</v>
      </c>
      <c r="L481" s="112">
        <v>13.41</v>
      </c>
      <c r="M481" s="111">
        <f t="shared" si="61"/>
        <v>0.82367443542289864</v>
      </c>
      <c r="N481" s="148">
        <v>1.0589</v>
      </c>
      <c r="O481" s="111">
        <f t="shared" si="62"/>
        <v>0.56486340510372135</v>
      </c>
      <c r="P481" s="24"/>
      <c r="Q481" s="24">
        <f t="shared" si="56"/>
        <v>0.58565580228968317</v>
      </c>
      <c r="R481" s="24"/>
      <c r="S481" s="30" t="str">
        <f t="shared" si="63"/>
        <v>SENSIBILIDADE ALTA</v>
      </c>
    </row>
    <row r="482" spans="1:19">
      <c r="A482" s="146">
        <v>478</v>
      </c>
      <c r="B482" s="17">
        <v>3141306</v>
      </c>
      <c r="C482" s="17" t="s">
        <v>572</v>
      </c>
      <c r="D482" s="122">
        <v>61.691047379692577</v>
      </c>
      <c r="E482" s="111">
        <f t="shared" si="57"/>
        <v>1</v>
      </c>
      <c r="F482" s="147">
        <v>43.775397118581452</v>
      </c>
      <c r="G482" s="111">
        <f t="shared" si="58"/>
        <v>0.34967070928056615</v>
      </c>
      <c r="H482" s="149">
        <v>56.743589743589737</v>
      </c>
      <c r="I482" s="111">
        <f t="shared" si="59"/>
        <v>0.57449780158884467</v>
      </c>
      <c r="J482" s="150">
        <v>4.12</v>
      </c>
      <c r="K482" s="111">
        <f t="shared" si="60"/>
        <v>4.5150684931506847E-2</v>
      </c>
      <c r="L482" s="112">
        <v>17.37</v>
      </c>
      <c r="M482" s="111">
        <f t="shared" si="61"/>
        <v>0.77160514118536538</v>
      </c>
      <c r="N482" s="148">
        <v>0.59960000000000002</v>
      </c>
      <c r="O482" s="111">
        <f t="shared" si="62"/>
        <v>0.31985276957237824</v>
      </c>
      <c r="P482" s="24"/>
      <c r="Q482" s="24">
        <f t="shared" si="56"/>
        <v>0.51012951775977688</v>
      </c>
      <c r="R482" s="24"/>
      <c r="S482" s="30" t="str">
        <f t="shared" si="63"/>
        <v>SENSIBILIDADE ALTA</v>
      </c>
    </row>
    <row r="483" spans="1:19">
      <c r="A483" s="146">
        <v>479</v>
      </c>
      <c r="B483" s="17">
        <v>3141405</v>
      </c>
      <c r="C483" s="17" t="s">
        <v>573</v>
      </c>
      <c r="D483" s="122">
        <v>5.0314803901552549</v>
      </c>
      <c r="E483" s="111">
        <f t="shared" si="57"/>
        <v>0.10522886889973417</v>
      </c>
      <c r="F483" s="147">
        <v>52.457273072540829</v>
      </c>
      <c r="G483" s="111">
        <f t="shared" si="58"/>
        <v>0.76494920543678857</v>
      </c>
      <c r="H483" s="149">
        <v>73.015479261758287</v>
      </c>
      <c r="I483" s="111">
        <f t="shared" si="59"/>
        <v>0.45248005837642624</v>
      </c>
      <c r="J483" s="150">
        <v>14.04</v>
      </c>
      <c r="K483" s="111">
        <f t="shared" si="60"/>
        <v>0.15386301369863012</v>
      </c>
      <c r="L483" s="112">
        <v>58.01</v>
      </c>
      <c r="M483" s="111">
        <f t="shared" si="61"/>
        <v>0.237237434666842</v>
      </c>
      <c r="N483" s="148">
        <v>1.0458000000000001</v>
      </c>
      <c r="O483" s="111">
        <f t="shared" si="62"/>
        <v>0.55787529422747362</v>
      </c>
      <c r="P483" s="24"/>
      <c r="Q483" s="24">
        <f t="shared" si="56"/>
        <v>0.37860564588431583</v>
      </c>
      <c r="R483" s="24"/>
      <c r="S483" s="30" t="str">
        <f t="shared" si="63"/>
        <v>SENSIBILIDADE MODERADA</v>
      </c>
    </row>
    <row r="484" spans="1:19">
      <c r="A484" s="146">
        <v>480</v>
      </c>
      <c r="B484" s="17">
        <v>3141504</v>
      </c>
      <c r="C484" s="17" t="s">
        <v>574</v>
      </c>
      <c r="D484" s="122">
        <v>10.952024082598093</v>
      </c>
      <c r="E484" s="111">
        <f t="shared" si="57"/>
        <v>0.22905169393671923</v>
      </c>
      <c r="F484" s="147">
        <v>51.800704034660171</v>
      </c>
      <c r="G484" s="111">
        <f t="shared" si="58"/>
        <v>0.73354366542219396</v>
      </c>
      <c r="H484" s="149">
        <v>54.530859793078847</v>
      </c>
      <c r="I484" s="111">
        <f t="shared" si="59"/>
        <v>0.59109036231133505</v>
      </c>
      <c r="J484" s="150">
        <v>18.350000000000001</v>
      </c>
      <c r="K484" s="111">
        <f t="shared" si="60"/>
        <v>0.20109589041095893</v>
      </c>
      <c r="L484" s="112">
        <v>11.22</v>
      </c>
      <c r="M484" s="111">
        <f t="shared" si="61"/>
        <v>0.85247033299365571</v>
      </c>
      <c r="N484" s="148">
        <v>0.50080000000000002</v>
      </c>
      <c r="O484" s="111">
        <f t="shared" si="62"/>
        <v>0.26714854403243332</v>
      </c>
      <c r="P484" s="24"/>
      <c r="Q484" s="24">
        <f t="shared" si="56"/>
        <v>0.47906674818454942</v>
      </c>
      <c r="R484" s="24"/>
      <c r="S484" s="30" t="str">
        <f t="shared" si="63"/>
        <v>SENSIBILIDADE ALTA</v>
      </c>
    </row>
    <row r="485" spans="1:19">
      <c r="A485" s="146">
        <v>481</v>
      </c>
      <c r="B485" s="17">
        <v>3141603</v>
      </c>
      <c r="C485" s="17" t="s">
        <v>575</v>
      </c>
      <c r="D485" s="122">
        <v>10.79091582259027</v>
      </c>
      <c r="E485" s="111">
        <f t="shared" si="57"/>
        <v>0.22568226016048931</v>
      </c>
      <c r="F485" s="147">
        <v>45.853934171493151</v>
      </c>
      <c r="G485" s="111">
        <f t="shared" si="58"/>
        <v>0.44909297079589067</v>
      </c>
      <c r="H485" s="149">
        <v>67.839583534175262</v>
      </c>
      <c r="I485" s="111">
        <f t="shared" si="59"/>
        <v>0.49129246028447227</v>
      </c>
      <c r="J485" s="150">
        <v>29.78</v>
      </c>
      <c r="K485" s="111">
        <f t="shared" si="60"/>
        <v>0.32635616438356163</v>
      </c>
      <c r="L485" s="112">
        <v>23.7</v>
      </c>
      <c r="M485" s="111">
        <f t="shared" si="61"/>
        <v>0.6883731632753689</v>
      </c>
      <c r="N485" s="148">
        <v>0.12039999999999999</v>
      </c>
      <c r="O485" s="111">
        <f t="shared" si="62"/>
        <v>6.422660683207862E-2</v>
      </c>
      <c r="P485" s="24"/>
      <c r="Q485" s="24">
        <f t="shared" si="56"/>
        <v>0.37417060428864346</v>
      </c>
      <c r="R485" s="24"/>
      <c r="S485" s="30" t="str">
        <f t="shared" si="63"/>
        <v>SENSIBILIDADE MODERADA</v>
      </c>
    </row>
    <row r="486" spans="1:19">
      <c r="A486" s="146">
        <v>482</v>
      </c>
      <c r="B486" s="17">
        <v>3141702</v>
      </c>
      <c r="C486" s="17" t="s">
        <v>576</v>
      </c>
      <c r="D486" s="122">
        <v>11.477401473726697</v>
      </c>
      <c r="E486" s="111">
        <f t="shared" si="57"/>
        <v>0.24003948765288441</v>
      </c>
      <c r="F486" s="147">
        <v>53.761467889908253</v>
      </c>
      <c r="G486" s="111">
        <f t="shared" si="58"/>
        <v>0.82733250431404148</v>
      </c>
      <c r="H486" s="149">
        <v>62.281746031746032</v>
      </c>
      <c r="I486" s="111">
        <f t="shared" si="59"/>
        <v>0.53296892253125427</v>
      </c>
      <c r="J486" s="150">
        <v>18.329999999999998</v>
      </c>
      <c r="K486" s="111">
        <f t="shared" si="60"/>
        <v>0.20087671232876711</v>
      </c>
      <c r="L486" s="112">
        <v>36.35</v>
      </c>
      <c r="M486" s="111">
        <f t="shared" si="61"/>
        <v>0.52204069557213761</v>
      </c>
      <c r="N486" s="148">
        <v>0.1414</v>
      </c>
      <c r="O486" s="111">
        <f t="shared" si="62"/>
        <v>7.5428921977208616E-2</v>
      </c>
      <c r="P486" s="24"/>
      <c r="Q486" s="24">
        <f t="shared" si="56"/>
        <v>0.39978120739604894</v>
      </c>
      <c r="R486" s="24"/>
      <c r="S486" s="30" t="str">
        <f t="shared" si="63"/>
        <v>SENSIBILIDADE MODERADA</v>
      </c>
    </row>
    <row r="487" spans="1:19">
      <c r="A487" s="146">
        <v>483</v>
      </c>
      <c r="B487" s="17">
        <v>3141801</v>
      </c>
      <c r="C487" s="17" t="s">
        <v>577</v>
      </c>
      <c r="D487" s="122">
        <v>22.197814713562078</v>
      </c>
      <c r="E487" s="111">
        <f t="shared" si="57"/>
        <v>0.46424724995935784</v>
      </c>
      <c r="F487" s="147">
        <v>43.978005084845975</v>
      </c>
      <c r="G487" s="111">
        <f t="shared" si="58"/>
        <v>0.35936201701011627</v>
      </c>
      <c r="H487" s="149">
        <v>29.112886703544355</v>
      </c>
      <c r="I487" s="111">
        <f t="shared" si="59"/>
        <v>0.78169168798749766</v>
      </c>
      <c r="J487" s="150">
        <v>13.47</v>
      </c>
      <c r="K487" s="111">
        <f t="shared" si="60"/>
        <v>0.14761643835616439</v>
      </c>
      <c r="L487" s="112">
        <v>49.58</v>
      </c>
      <c r="M487" s="111">
        <f t="shared" si="61"/>
        <v>0.34808191709674241</v>
      </c>
      <c r="N487" s="148">
        <v>0.56440000000000001</v>
      </c>
      <c r="O487" s="111">
        <f t="shared" si="62"/>
        <v>0.30107555561482702</v>
      </c>
      <c r="P487" s="24"/>
      <c r="Q487" s="24">
        <f t="shared" si="56"/>
        <v>0.40034581100411765</v>
      </c>
      <c r="R487" s="24"/>
      <c r="S487" s="30" t="str">
        <f t="shared" si="63"/>
        <v>SENSIBILIDADE ALTA</v>
      </c>
    </row>
    <row r="488" spans="1:19">
      <c r="A488" s="146">
        <v>484</v>
      </c>
      <c r="B488" s="17">
        <v>3141900</v>
      </c>
      <c r="C488" s="17" t="s">
        <v>578</v>
      </c>
      <c r="D488" s="122">
        <v>36.201372720230466</v>
      </c>
      <c r="E488" s="111">
        <f t="shared" si="57"/>
        <v>0.75711902036251366</v>
      </c>
      <c r="F488" s="147">
        <v>45.238095238095241</v>
      </c>
      <c r="G488" s="111">
        <f t="shared" si="58"/>
        <v>0.41963566600460261</v>
      </c>
      <c r="H488" s="149">
        <v>85.805934242181237</v>
      </c>
      <c r="I488" s="111">
        <f t="shared" si="59"/>
        <v>0.35656848955532094</v>
      </c>
      <c r="J488" s="150">
        <v>17.02</v>
      </c>
      <c r="K488" s="111">
        <f t="shared" si="60"/>
        <v>0.18652054794520548</v>
      </c>
      <c r="L488" s="112">
        <v>39.54</v>
      </c>
      <c r="M488" s="111">
        <f t="shared" si="61"/>
        <v>0.48009598632523587</v>
      </c>
      <c r="N488" s="148">
        <v>7.8899999999999998E-2</v>
      </c>
      <c r="O488" s="111">
        <f t="shared" si="62"/>
        <v>4.2088698330988397E-2</v>
      </c>
      <c r="P488" s="24"/>
      <c r="Q488" s="24">
        <f t="shared" si="56"/>
        <v>0.37367140142064442</v>
      </c>
      <c r="R488" s="24"/>
      <c r="S488" s="30" t="str">
        <f t="shared" si="63"/>
        <v>SENSIBILIDADE MODERADA</v>
      </c>
    </row>
    <row r="489" spans="1:19">
      <c r="A489" s="146">
        <v>485</v>
      </c>
      <c r="B489" s="17">
        <v>3142007</v>
      </c>
      <c r="C489" s="17" t="s">
        <v>579</v>
      </c>
      <c r="D489" s="122">
        <v>8.542065244436543</v>
      </c>
      <c r="E489" s="111">
        <f t="shared" si="57"/>
        <v>0.17864958104548082</v>
      </c>
      <c r="F489" s="147">
        <v>46.493869649386966</v>
      </c>
      <c r="G489" s="111">
        <f t="shared" si="58"/>
        <v>0.4797028809473437</v>
      </c>
      <c r="H489" s="149">
        <v>50.040290088638194</v>
      </c>
      <c r="I489" s="111">
        <f t="shared" si="59"/>
        <v>0.62476372153996729</v>
      </c>
      <c r="J489" s="150">
        <v>18.87</v>
      </c>
      <c r="K489" s="111">
        <f t="shared" si="60"/>
        <v>0.20679452054794523</v>
      </c>
      <c r="L489" s="112">
        <v>56.87</v>
      </c>
      <c r="M489" s="111">
        <f t="shared" si="61"/>
        <v>0.25222707997764704</v>
      </c>
      <c r="N489" s="148">
        <v>4.7004999999999999</v>
      </c>
      <c r="O489" s="111">
        <f t="shared" si="62"/>
        <v>1</v>
      </c>
      <c r="P489" s="24"/>
      <c r="Q489" s="24">
        <f t="shared" si="56"/>
        <v>0.45702296400973069</v>
      </c>
      <c r="R489" s="24"/>
      <c r="S489" s="30" t="str">
        <f t="shared" si="63"/>
        <v>SENSIBILIDADE ALTA</v>
      </c>
    </row>
    <row r="490" spans="1:19">
      <c r="A490" s="146">
        <v>486</v>
      </c>
      <c r="B490" s="17">
        <v>3142106</v>
      </c>
      <c r="C490" s="17" t="s">
        <v>580</v>
      </c>
      <c r="D490" s="122">
        <v>15.290076027050272</v>
      </c>
      <c r="E490" s="111">
        <f t="shared" si="57"/>
        <v>0.31977813306508668</v>
      </c>
      <c r="F490" s="147">
        <v>44.963503649635037</v>
      </c>
      <c r="G490" s="111">
        <f t="shared" si="58"/>
        <v>0.40650117957360293</v>
      </c>
      <c r="H490" s="149">
        <v>64.317573595004461</v>
      </c>
      <c r="I490" s="111">
        <f t="shared" si="59"/>
        <v>0.51770289675342007</v>
      </c>
      <c r="J490" s="150">
        <v>29.73</v>
      </c>
      <c r="K490" s="111">
        <f t="shared" si="60"/>
        <v>0.32580821917808217</v>
      </c>
      <c r="L490" s="112">
        <v>23.09</v>
      </c>
      <c r="M490" s="111">
        <f t="shared" si="61"/>
        <v>0.69639393839781727</v>
      </c>
      <c r="N490" s="148">
        <v>0.1026</v>
      </c>
      <c r="O490" s="111">
        <f t="shared" si="62"/>
        <v>5.4731311137635102E-2</v>
      </c>
      <c r="P490" s="24"/>
      <c r="Q490" s="24">
        <f t="shared" si="56"/>
        <v>0.38681927968427404</v>
      </c>
      <c r="R490" s="24"/>
      <c r="S490" s="30" t="str">
        <f t="shared" si="63"/>
        <v>SENSIBILIDADE MODERADA</v>
      </c>
    </row>
    <row r="491" spans="1:19">
      <c r="A491" s="146">
        <v>487</v>
      </c>
      <c r="B491" s="17">
        <v>3142205</v>
      </c>
      <c r="C491" s="17" t="s">
        <v>581</v>
      </c>
      <c r="D491" s="122">
        <v>3.6908693501094998</v>
      </c>
      <c r="E491" s="111">
        <f t="shared" si="57"/>
        <v>7.7191199577891084E-2</v>
      </c>
      <c r="F491" s="147">
        <v>46.901697847950686</v>
      </c>
      <c r="G491" s="111">
        <f t="shared" si="58"/>
        <v>0.49921044842328827</v>
      </c>
      <c r="H491" s="149">
        <v>79.967725372258485</v>
      </c>
      <c r="I491" s="111">
        <f t="shared" si="59"/>
        <v>0.40034736784203118</v>
      </c>
      <c r="J491" s="150">
        <v>42.51</v>
      </c>
      <c r="K491" s="111">
        <f t="shared" si="60"/>
        <v>0.46586301369863009</v>
      </c>
      <c r="L491" s="112">
        <v>19.22</v>
      </c>
      <c r="M491" s="111">
        <f t="shared" si="61"/>
        <v>0.74727983958449751</v>
      </c>
      <c r="N491" s="148">
        <v>0.1026</v>
      </c>
      <c r="O491" s="111">
        <f t="shared" si="62"/>
        <v>5.4731311137635102E-2</v>
      </c>
      <c r="P491" s="24"/>
      <c r="Q491" s="24">
        <f t="shared" si="56"/>
        <v>0.37410386337732887</v>
      </c>
      <c r="R491" s="24"/>
      <c r="S491" s="30" t="str">
        <f t="shared" si="63"/>
        <v>SENSIBILIDADE MODERADA</v>
      </c>
    </row>
    <row r="492" spans="1:19">
      <c r="A492" s="146">
        <v>488</v>
      </c>
      <c r="B492" s="17">
        <v>3142254</v>
      </c>
      <c r="C492" s="17" t="s">
        <v>582</v>
      </c>
      <c r="D492" s="122">
        <v>6.9016142022884104</v>
      </c>
      <c r="E492" s="111">
        <f t="shared" si="57"/>
        <v>0.14434102883718897</v>
      </c>
      <c r="F492" s="147">
        <v>51.118695487296172</v>
      </c>
      <c r="G492" s="111">
        <f t="shared" si="58"/>
        <v>0.70092128226249828</v>
      </c>
      <c r="H492" s="149">
        <v>0.10037641154328732</v>
      </c>
      <c r="I492" s="111">
        <f t="shared" si="59"/>
        <v>0.99924730909741011</v>
      </c>
      <c r="J492" s="150">
        <v>6.62</v>
      </c>
      <c r="K492" s="111">
        <f t="shared" si="60"/>
        <v>7.2547945205479455E-2</v>
      </c>
      <c r="L492" s="112">
        <v>82.79</v>
      </c>
      <c r="M492" s="111">
        <f t="shared" si="61"/>
        <v>0</v>
      </c>
      <c r="N492" s="148">
        <v>1.768</v>
      </c>
      <c r="O492" s="111">
        <f t="shared" si="62"/>
        <v>0.9431282465042774</v>
      </c>
      <c r="P492" s="24"/>
      <c r="Q492" s="24">
        <f t="shared" si="56"/>
        <v>0.47669763531780901</v>
      </c>
      <c r="R492" s="24"/>
      <c r="S492" s="30" t="str">
        <f t="shared" si="63"/>
        <v>SENSIBILIDADE ALTA</v>
      </c>
    </row>
    <row r="493" spans="1:19">
      <c r="A493" s="146">
        <v>489</v>
      </c>
      <c r="B493" s="17">
        <v>3142304</v>
      </c>
      <c r="C493" s="17" t="s">
        <v>583</v>
      </c>
      <c r="D493" s="122">
        <v>4.5077484033355573</v>
      </c>
      <c r="E493" s="111">
        <f t="shared" si="57"/>
        <v>9.4275487328878693E-2</v>
      </c>
      <c r="F493" s="147">
        <v>49.751098096632504</v>
      </c>
      <c r="G493" s="111">
        <f t="shared" si="58"/>
        <v>0.63550526033892141</v>
      </c>
      <c r="H493" s="149">
        <v>30.029268292682925</v>
      </c>
      <c r="I493" s="111">
        <f t="shared" si="59"/>
        <v>0.77482003283624745</v>
      </c>
      <c r="J493" s="150">
        <v>33.04</v>
      </c>
      <c r="K493" s="111">
        <f t="shared" si="60"/>
        <v>0.3620821917808219</v>
      </c>
      <c r="L493" s="112">
        <v>48.81</v>
      </c>
      <c r="M493" s="111">
        <f t="shared" si="61"/>
        <v>0.35820650208737381</v>
      </c>
      <c r="N493" s="148">
        <v>1.5089999999999999</v>
      </c>
      <c r="O493" s="111">
        <f t="shared" si="62"/>
        <v>0.80496635971434083</v>
      </c>
      <c r="P493" s="24"/>
      <c r="Q493" s="24">
        <f t="shared" si="56"/>
        <v>0.50497597234776403</v>
      </c>
      <c r="R493" s="24"/>
      <c r="S493" s="30" t="str">
        <f t="shared" si="63"/>
        <v>SENSIBILIDADE ALTA</v>
      </c>
    </row>
    <row r="494" spans="1:19">
      <c r="A494" s="146">
        <v>490</v>
      </c>
      <c r="B494" s="17">
        <v>3142403</v>
      </c>
      <c r="C494" s="17" t="s">
        <v>584</v>
      </c>
      <c r="D494" s="122">
        <v>12.694639771597696</v>
      </c>
      <c r="E494" s="111">
        <f t="shared" si="57"/>
        <v>0.2654969274785518</v>
      </c>
      <c r="F494" s="147">
        <v>42.182779456193352</v>
      </c>
      <c r="G494" s="111">
        <f t="shared" si="58"/>
        <v>0.27349133614787979</v>
      </c>
      <c r="H494" s="149">
        <v>85.625331213566497</v>
      </c>
      <c r="I494" s="111">
        <f t="shared" si="59"/>
        <v>0.3579227744368827</v>
      </c>
      <c r="J494" s="150">
        <v>37.24</v>
      </c>
      <c r="K494" s="111">
        <f t="shared" si="60"/>
        <v>0.4081095890410959</v>
      </c>
      <c r="L494" s="112">
        <v>17.16</v>
      </c>
      <c r="M494" s="111">
        <f t="shared" si="61"/>
        <v>0.77436639163735577</v>
      </c>
      <c r="N494" s="148">
        <v>0.59960000000000002</v>
      </c>
      <c r="O494" s="111">
        <f t="shared" si="62"/>
        <v>0.31985276957237824</v>
      </c>
      <c r="P494" s="24"/>
      <c r="Q494" s="24">
        <f t="shared" si="56"/>
        <v>0.39987329805235738</v>
      </c>
      <c r="R494" s="24"/>
      <c r="S494" s="30" t="str">
        <f t="shared" si="63"/>
        <v>SENSIBILIDADE MODERADA</v>
      </c>
    </row>
    <row r="495" spans="1:19">
      <c r="A495" s="146">
        <v>491</v>
      </c>
      <c r="B495" s="17">
        <v>3142502</v>
      </c>
      <c r="C495" s="17" t="s">
        <v>585</v>
      </c>
      <c r="D495" s="122">
        <v>12.976591634323004</v>
      </c>
      <c r="E495" s="111">
        <f t="shared" si="57"/>
        <v>0.27139369608303832</v>
      </c>
      <c r="F495" s="147">
        <v>48.76543209876543</v>
      </c>
      <c r="G495" s="111">
        <f t="shared" si="58"/>
        <v>0.58835808898134312</v>
      </c>
      <c r="H495" s="149">
        <v>1.2448132780082988</v>
      </c>
      <c r="I495" s="111">
        <f t="shared" si="59"/>
        <v>0.99066553968831761</v>
      </c>
      <c r="J495" s="150">
        <v>3.33</v>
      </c>
      <c r="K495" s="111">
        <f t="shared" si="60"/>
        <v>3.6493150684931509E-2</v>
      </c>
      <c r="L495" s="112">
        <v>47.49</v>
      </c>
      <c r="M495" s="111">
        <f t="shared" si="61"/>
        <v>0.3755629334998849</v>
      </c>
      <c r="N495" s="148">
        <v>0.39479999999999998</v>
      </c>
      <c r="O495" s="111">
        <f t="shared" si="62"/>
        <v>0.21060352472844385</v>
      </c>
      <c r="P495" s="24"/>
      <c r="Q495" s="24">
        <f t="shared" si="56"/>
        <v>0.4121794889443266</v>
      </c>
      <c r="R495" s="24"/>
      <c r="S495" s="30" t="str">
        <f t="shared" si="63"/>
        <v>SENSIBILIDADE ALTA</v>
      </c>
    </row>
    <row r="496" spans="1:19">
      <c r="A496" s="146">
        <v>492</v>
      </c>
      <c r="B496" s="17">
        <v>3142601</v>
      </c>
      <c r="C496" s="17" t="s">
        <v>586</v>
      </c>
      <c r="D496" s="122">
        <v>17.450203179390424</v>
      </c>
      <c r="E496" s="111">
        <f t="shared" si="57"/>
        <v>0.36495524184704975</v>
      </c>
      <c r="F496" s="147">
        <v>45.246417336595599</v>
      </c>
      <c r="G496" s="111">
        <f t="shared" si="58"/>
        <v>0.42003373533528876</v>
      </c>
      <c r="H496" s="149">
        <v>76.690647482014384</v>
      </c>
      <c r="I496" s="111">
        <f t="shared" si="59"/>
        <v>0.42492113649086749</v>
      </c>
      <c r="J496" s="150">
        <v>38.51</v>
      </c>
      <c r="K496" s="111">
        <f t="shared" si="60"/>
        <v>0.42202739726027394</v>
      </c>
      <c r="L496" s="112">
        <v>13.09</v>
      </c>
      <c r="M496" s="111">
        <f t="shared" si="61"/>
        <v>0.82788205515926494</v>
      </c>
      <c r="N496" s="148">
        <v>0.22439999999999999</v>
      </c>
      <c r="O496" s="111">
        <f t="shared" si="62"/>
        <v>0.11970473897938905</v>
      </c>
      <c r="P496" s="24"/>
      <c r="Q496" s="24">
        <f t="shared" si="56"/>
        <v>0.42992071751202232</v>
      </c>
      <c r="R496" s="24"/>
      <c r="S496" s="30" t="str">
        <f t="shared" si="63"/>
        <v>SENSIBILIDADE ALTA</v>
      </c>
    </row>
    <row r="497" spans="1:19">
      <c r="A497" s="146">
        <v>493</v>
      </c>
      <c r="B497" s="17">
        <v>3142700</v>
      </c>
      <c r="C497" s="17" t="s">
        <v>587</v>
      </c>
      <c r="D497" s="122">
        <v>9.0821988422610644</v>
      </c>
      <c r="E497" s="111">
        <f t="shared" si="57"/>
        <v>0.18994598749973801</v>
      </c>
      <c r="F497" s="147">
        <v>52.10475056812033</v>
      </c>
      <c r="G497" s="111">
        <f t="shared" si="58"/>
        <v>0.74808706455003626</v>
      </c>
      <c r="H497" s="149">
        <v>16.600284495021338</v>
      </c>
      <c r="I497" s="111">
        <f t="shared" si="59"/>
        <v>0.87551972691893098</v>
      </c>
      <c r="J497" s="150">
        <v>9.35</v>
      </c>
      <c r="K497" s="111">
        <f t="shared" si="60"/>
        <v>0.10246575342465752</v>
      </c>
      <c r="L497" s="112">
        <v>72.36</v>
      </c>
      <c r="M497" s="111">
        <f t="shared" si="61"/>
        <v>4.855198711416453E-2</v>
      </c>
      <c r="N497" s="148">
        <v>1.768</v>
      </c>
      <c r="O497" s="111">
        <f t="shared" si="62"/>
        <v>0.9431282465042774</v>
      </c>
      <c r="P497" s="24"/>
      <c r="Q497" s="24">
        <f t="shared" si="56"/>
        <v>0.48461646100196748</v>
      </c>
      <c r="R497" s="24"/>
      <c r="S497" s="30" t="str">
        <f t="shared" si="63"/>
        <v>SENSIBILIDADE ALTA</v>
      </c>
    </row>
    <row r="498" spans="1:19">
      <c r="A498" s="146">
        <v>494</v>
      </c>
      <c r="B498" s="17">
        <v>3142809</v>
      </c>
      <c r="C498" s="17" t="s">
        <v>588</v>
      </c>
      <c r="D498" s="122">
        <v>42.677660033142502</v>
      </c>
      <c r="E498" s="111">
        <f t="shared" si="57"/>
        <v>0.89256472138141463</v>
      </c>
      <c r="F498" s="147">
        <v>48.042468480424688</v>
      </c>
      <c r="G498" s="111">
        <f t="shared" si="58"/>
        <v>0.55377670981947158</v>
      </c>
      <c r="H498" s="149">
        <v>81.264253842340111</v>
      </c>
      <c r="I498" s="111">
        <f t="shared" si="59"/>
        <v>0.39062511169265346</v>
      </c>
      <c r="J498" s="150">
        <v>7.77</v>
      </c>
      <c r="K498" s="111">
        <f t="shared" si="60"/>
        <v>8.5150684931506848E-2</v>
      </c>
      <c r="L498" s="112">
        <v>15.95</v>
      </c>
      <c r="M498" s="111">
        <f t="shared" si="61"/>
        <v>0.79027645376549094</v>
      </c>
      <c r="N498" s="148">
        <v>1.1949000000000001</v>
      </c>
      <c r="O498" s="111">
        <f t="shared" si="62"/>
        <v>0.63741173175789656</v>
      </c>
      <c r="P498" s="24"/>
      <c r="Q498" s="24">
        <f t="shared" si="56"/>
        <v>0.55830090222473905</v>
      </c>
      <c r="R498" s="24"/>
      <c r="S498" s="30" t="str">
        <f t="shared" si="63"/>
        <v>SENSIBILIDADE ALTA</v>
      </c>
    </row>
    <row r="499" spans="1:19">
      <c r="A499" s="146">
        <v>495</v>
      </c>
      <c r="B499" s="17">
        <v>3142908</v>
      </c>
      <c r="C499" s="17" t="s">
        <v>589</v>
      </c>
      <c r="D499" s="122">
        <v>6.2750020044299246</v>
      </c>
      <c r="E499" s="111">
        <f t="shared" si="57"/>
        <v>0.13123600055397425</v>
      </c>
      <c r="F499" s="147">
        <v>49.751428359427173</v>
      </c>
      <c r="G499" s="111">
        <f t="shared" si="58"/>
        <v>0.63552105773540968</v>
      </c>
      <c r="H499" s="149">
        <v>17.14384100747737</v>
      </c>
      <c r="I499" s="111">
        <f t="shared" si="59"/>
        <v>0.87144376887581354</v>
      </c>
      <c r="J499" s="150">
        <v>20.3</v>
      </c>
      <c r="K499" s="111">
        <f t="shared" si="60"/>
        <v>0.22246575342465755</v>
      </c>
      <c r="L499" s="112">
        <v>32.06</v>
      </c>
      <c r="M499" s="111">
        <f t="shared" si="61"/>
        <v>0.57844909766279873</v>
      </c>
      <c r="N499" s="148">
        <v>8.2695000000000007</v>
      </c>
      <c r="O499" s="111">
        <f t="shared" si="62"/>
        <v>1</v>
      </c>
      <c r="P499" s="24"/>
      <c r="Q499" s="24">
        <f t="shared" si="56"/>
        <v>0.57318594637544229</v>
      </c>
      <c r="R499" s="24"/>
      <c r="S499" s="30" t="str">
        <f t="shared" si="63"/>
        <v>SENSIBILIDADE ALTA</v>
      </c>
    </row>
    <row r="500" spans="1:19">
      <c r="A500" s="146">
        <v>496</v>
      </c>
      <c r="B500" s="17">
        <v>3143005</v>
      </c>
      <c r="C500" s="17" t="s">
        <v>590</v>
      </c>
      <c r="D500" s="122">
        <v>19.178709008268623</v>
      </c>
      <c r="E500" s="111">
        <f t="shared" si="57"/>
        <v>0.40110538040574095</v>
      </c>
      <c r="F500" s="147">
        <v>43.347686872032682</v>
      </c>
      <c r="G500" s="111">
        <f t="shared" si="58"/>
        <v>0.32921212764229973</v>
      </c>
      <c r="H500" s="149">
        <v>71.293883182584707</v>
      </c>
      <c r="I500" s="111">
        <f t="shared" si="59"/>
        <v>0.46538976182970737</v>
      </c>
      <c r="J500" s="150">
        <v>30.97</v>
      </c>
      <c r="K500" s="111">
        <f t="shared" si="60"/>
        <v>0.3393972602739726</v>
      </c>
      <c r="L500" s="112">
        <v>12.58</v>
      </c>
      <c r="M500" s="111">
        <f t="shared" si="61"/>
        <v>0.83458794911409884</v>
      </c>
      <c r="N500" s="148">
        <v>0.31009999999999999</v>
      </c>
      <c r="O500" s="111">
        <f t="shared" si="62"/>
        <v>0.1654208536430862</v>
      </c>
      <c r="P500" s="24"/>
      <c r="Q500" s="24">
        <f t="shared" si="56"/>
        <v>0.42251888881815097</v>
      </c>
      <c r="R500" s="24"/>
      <c r="S500" s="30" t="str">
        <f t="shared" si="63"/>
        <v>SENSIBILIDADE ALTA</v>
      </c>
    </row>
    <row r="501" spans="1:19">
      <c r="A501" s="146">
        <v>497</v>
      </c>
      <c r="B501" s="17">
        <v>3143104</v>
      </c>
      <c r="C501" s="17" t="s">
        <v>591</v>
      </c>
      <c r="D501" s="122">
        <v>18.044139253201145</v>
      </c>
      <c r="E501" s="111">
        <f t="shared" si="57"/>
        <v>0.37737687850256346</v>
      </c>
      <c r="F501" s="147">
        <v>40.712717346151564</v>
      </c>
      <c r="G501" s="111">
        <f t="shared" si="58"/>
        <v>0.20317413908680176</v>
      </c>
      <c r="H501" s="149">
        <v>86.108781346976443</v>
      </c>
      <c r="I501" s="111">
        <f t="shared" si="59"/>
        <v>0.35429753508354522</v>
      </c>
      <c r="J501" s="150">
        <v>35.51</v>
      </c>
      <c r="K501" s="111">
        <f t="shared" si="60"/>
        <v>0.38915068493150684</v>
      </c>
      <c r="L501" s="112">
        <v>12.26</v>
      </c>
      <c r="M501" s="111">
        <f t="shared" si="61"/>
        <v>0.83879556885046513</v>
      </c>
      <c r="N501" s="148">
        <v>1.9242999999999999</v>
      </c>
      <c r="O501" s="111">
        <f t="shared" si="62"/>
        <v>1</v>
      </c>
      <c r="P501" s="24"/>
      <c r="Q501" s="24">
        <f t="shared" si="56"/>
        <v>0.52713246774248035</v>
      </c>
      <c r="R501" s="24"/>
      <c r="S501" s="30" t="str">
        <f t="shared" si="63"/>
        <v>SENSIBILIDADE ALTA</v>
      </c>
    </row>
    <row r="502" spans="1:19">
      <c r="A502" s="146">
        <v>498</v>
      </c>
      <c r="B502" s="17">
        <v>3143153</v>
      </c>
      <c r="C502" s="17" t="s">
        <v>592</v>
      </c>
      <c r="D502" s="122">
        <v>8.813108190620909</v>
      </c>
      <c r="E502" s="111">
        <f t="shared" si="57"/>
        <v>0.18431819951133799</v>
      </c>
      <c r="F502" s="147">
        <v>50.808950086058523</v>
      </c>
      <c r="G502" s="111">
        <f t="shared" si="58"/>
        <v>0.68610529029262746</v>
      </c>
      <c r="H502" s="149">
        <v>38.530015978087192</v>
      </c>
      <c r="I502" s="111">
        <f t="shared" si="59"/>
        <v>0.71107561968539157</v>
      </c>
      <c r="J502" s="150">
        <v>11.36</v>
      </c>
      <c r="K502" s="111">
        <f t="shared" si="60"/>
        <v>0.1244931506849315</v>
      </c>
      <c r="L502" s="112">
        <v>52.13</v>
      </c>
      <c r="M502" s="111">
        <f t="shared" si="61"/>
        <v>0.31455244732257315</v>
      </c>
      <c r="N502" s="148">
        <v>1.0458000000000001</v>
      </c>
      <c r="O502" s="111">
        <f t="shared" si="62"/>
        <v>0.55787529422747362</v>
      </c>
      <c r="P502" s="24"/>
      <c r="Q502" s="24">
        <f t="shared" si="56"/>
        <v>0.42973666695405588</v>
      </c>
      <c r="R502" s="24"/>
      <c r="S502" s="30" t="str">
        <f t="shared" si="63"/>
        <v>SENSIBILIDADE ALTA</v>
      </c>
    </row>
    <row r="503" spans="1:19">
      <c r="A503" s="146">
        <v>499</v>
      </c>
      <c r="B503" s="17">
        <v>3143203</v>
      </c>
      <c r="C503" s="17" t="s">
        <v>593</v>
      </c>
      <c r="D503" s="122">
        <v>18.934177605007584</v>
      </c>
      <c r="E503" s="111">
        <f t="shared" si="57"/>
        <v>0.39599122692002503</v>
      </c>
      <c r="F503" s="147">
        <v>48.004020677771393</v>
      </c>
      <c r="G503" s="111">
        <f t="shared" si="58"/>
        <v>0.55193764349889263</v>
      </c>
      <c r="H503" s="149">
        <v>83.19291527046434</v>
      </c>
      <c r="I503" s="111">
        <f t="shared" si="59"/>
        <v>0.37616269080306974</v>
      </c>
      <c r="J503" s="150">
        <v>35.130000000000003</v>
      </c>
      <c r="K503" s="111">
        <f t="shared" si="60"/>
        <v>0.38498630136986306</v>
      </c>
      <c r="L503" s="112">
        <v>16.7</v>
      </c>
      <c r="M503" s="111">
        <f t="shared" si="61"/>
        <v>0.78041484500838232</v>
      </c>
      <c r="N503" s="148">
        <v>0.34594999999999998</v>
      </c>
      <c r="O503" s="111">
        <f t="shared" si="62"/>
        <v>0.18454480592655811</v>
      </c>
      <c r="P503" s="24"/>
      <c r="Q503" s="24">
        <f t="shared" si="56"/>
        <v>0.44567291892113187</v>
      </c>
      <c r="R503" s="24"/>
      <c r="S503" s="30" t="str">
        <f t="shared" si="63"/>
        <v>SENSIBILIDADE ALTA</v>
      </c>
    </row>
    <row r="504" spans="1:19">
      <c r="A504" s="146">
        <v>500</v>
      </c>
      <c r="B504" s="17">
        <v>3143302</v>
      </c>
      <c r="C504" s="17" t="s">
        <v>595</v>
      </c>
      <c r="D504" s="122">
        <v>1.4528351874547252</v>
      </c>
      <c r="E504" s="111">
        <f t="shared" si="57"/>
        <v>3.0384736025747802E-2</v>
      </c>
      <c r="F504" s="147">
        <v>41.256338781513904</v>
      </c>
      <c r="G504" s="111">
        <f t="shared" si="58"/>
        <v>0.229177078238749</v>
      </c>
      <c r="H504" s="149">
        <v>93.592361915797611</v>
      </c>
      <c r="I504" s="111">
        <f t="shared" si="59"/>
        <v>0.29818053581703097</v>
      </c>
      <c r="J504" s="150">
        <v>115.39</v>
      </c>
      <c r="K504" s="111">
        <f t="shared" si="60"/>
        <v>1</v>
      </c>
      <c r="L504" s="112">
        <v>43.14</v>
      </c>
      <c r="M504" s="111">
        <f t="shared" si="61"/>
        <v>0.43276026429111469</v>
      </c>
      <c r="N504" s="148">
        <v>4.7004999999999999</v>
      </c>
      <c r="O504" s="111">
        <f t="shared" si="62"/>
        <v>1</v>
      </c>
      <c r="P504" s="24"/>
      <c r="Q504" s="24">
        <f t="shared" si="56"/>
        <v>0.4984171023954404</v>
      </c>
      <c r="R504" s="24"/>
      <c r="S504" s="30" t="str">
        <f t="shared" si="63"/>
        <v>SENSIBILIDADE ALTA</v>
      </c>
    </row>
    <row r="505" spans="1:19">
      <c r="A505" s="146">
        <v>501</v>
      </c>
      <c r="B505" s="17">
        <v>3143401</v>
      </c>
      <c r="C505" s="17" t="s">
        <v>594</v>
      </c>
      <c r="D505" s="122">
        <v>6.3483567315687761</v>
      </c>
      <c r="E505" s="111">
        <f t="shared" si="57"/>
        <v>0.1327701484322753</v>
      </c>
      <c r="F505" s="147">
        <v>40.704696019229644</v>
      </c>
      <c r="G505" s="111">
        <f t="shared" si="58"/>
        <v>0.20279045650495223</v>
      </c>
      <c r="H505" s="149">
        <v>84.06326539084229</v>
      </c>
      <c r="I505" s="111">
        <f t="shared" si="59"/>
        <v>0.36963621104946787</v>
      </c>
      <c r="J505" s="150">
        <v>82.61</v>
      </c>
      <c r="K505" s="111">
        <f t="shared" si="60"/>
        <v>0.90531506849315069</v>
      </c>
      <c r="L505" s="112">
        <v>14.08</v>
      </c>
      <c r="M505" s="111">
        <f t="shared" si="61"/>
        <v>0.8148647315998816</v>
      </c>
      <c r="N505" s="148">
        <v>0.35580000000000001</v>
      </c>
      <c r="O505" s="111">
        <f t="shared" si="62"/>
        <v>0.18979922517320244</v>
      </c>
      <c r="P505" s="24"/>
      <c r="Q505" s="24">
        <f t="shared" si="56"/>
        <v>0.43586264020882171</v>
      </c>
      <c r="R505" s="24"/>
      <c r="S505" s="30" t="str">
        <f t="shared" si="63"/>
        <v>SENSIBILIDADE ALTA</v>
      </c>
    </row>
    <row r="506" spans="1:19">
      <c r="A506" s="146">
        <v>502</v>
      </c>
      <c r="B506" s="17">
        <v>3143450</v>
      </c>
      <c r="C506" s="17" t="s">
        <v>596</v>
      </c>
      <c r="D506" s="122">
        <v>22.974072009181175</v>
      </c>
      <c r="E506" s="111">
        <f t="shared" si="57"/>
        <v>0.48048197033171403</v>
      </c>
      <c r="F506" s="147">
        <v>46.329492104139995</v>
      </c>
      <c r="G506" s="111">
        <f t="shared" si="58"/>
        <v>0.47184024156456345</v>
      </c>
      <c r="H506" s="149">
        <v>32.389663182346105</v>
      </c>
      <c r="I506" s="111">
        <f t="shared" si="59"/>
        <v>0.75712017952755539</v>
      </c>
      <c r="J506" s="150">
        <v>6.09</v>
      </c>
      <c r="K506" s="111">
        <f t="shared" si="60"/>
        <v>6.6739726027397264E-2</v>
      </c>
      <c r="L506" s="112">
        <v>72.819999999999993</v>
      </c>
      <c r="M506" s="111">
        <f t="shared" si="61"/>
        <v>4.2503533743137978E-2</v>
      </c>
      <c r="N506" s="148">
        <v>1.01</v>
      </c>
      <c r="O506" s="111">
        <f t="shared" si="62"/>
        <v>0.5387780141229187</v>
      </c>
      <c r="P506" s="24"/>
      <c r="Q506" s="24">
        <f t="shared" si="56"/>
        <v>0.39291061088621443</v>
      </c>
      <c r="R506" s="24"/>
      <c r="S506" s="30" t="str">
        <f t="shared" si="63"/>
        <v>SENSIBILIDADE MODERADA</v>
      </c>
    </row>
    <row r="507" spans="1:19">
      <c r="A507" s="146">
        <v>503</v>
      </c>
      <c r="B507" s="17">
        <v>3143500</v>
      </c>
      <c r="C507" s="17" t="s">
        <v>597</v>
      </c>
      <c r="D507" s="122">
        <v>58.709418218592823</v>
      </c>
      <c r="E507" s="111">
        <f t="shared" si="57"/>
        <v>1</v>
      </c>
      <c r="F507" s="147">
        <v>45.107821049243647</v>
      </c>
      <c r="G507" s="111">
        <f t="shared" si="58"/>
        <v>0.41340428588339861</v>
      </c>
      <c r="H507" s="149">
        <v>68.313664938789017</v>
      </c>
      <c r="I507" s="111">
        <f t="shared" si="59"/>
        <v>0.48773747405958712</v>
      </c>
      <c r="J507" s="150">
        <v>4.3499999999999996</v>
      </c>
      <c r="K507" s="111">
        <f t="shared" si="60"/>
        <v>4.7671232876712322E-2</v>
      </c>
      <c r="L507" s="112">
        <v>19.27</v>
      </c>
      <c r="M507" s="111">
        <f t="shared" si="61"/>
        <v>0.74662239900069038</v>
      </c>
      <c r="N507" s="148">
        <v>1.0589</v>
      </c>
      <c r="O507" s="111">
        <f t="shared" si="62"/>
        <v>0.56486340510372135</v>
      </c>
      <c r="P507" s="24"/>
      <c r="Q507" s="24">
        <f t="shared" si="56"/>
        <v>0.54338313282068496</v>
      </c>
      <c r="R507" s="24"/>
      <c r="S507" s="30" t="str">
        <f t="shared" si="63"/>
        <v>SENSIBILIDADE ALTA</v>
      </c>
    </row>
    <row r="508" spans="1:19">
      <c r="A508" s="146">
        <v>504</v>
      </c>
      <c r="B508" s="17">
        <v>3143609</v>
      </c>
      <c r="C508" s="17" t="s">
        <v>598</v>
      </c>
      <c r="D508" s="122">
        <v>30.931079127063217</v>
      </c>
      <c r="E508" s="111">
        <f t="shared" si="57"/>
        <v>0.6468955889716993</v>
      </c>
      <c r="F508" s="147">
        <v>48.004910988336405</v>
      </c>
      <c r="G508" s="111">
        <f t="shared" si="58"/>
        <v>0.55198022955224224</v>
      </c>
      <c r="H508" s="149">
        <v>64.537536291995025</v>
      </c>
      <c r="I508" s="111">
        <f t="shared" si="59"/>
        <v>0.51605346619111581</v>
      </c>
      <c r="J508" s="150">
        <v>5.81</v>
      </c>
      <c r="K508" s="111">
        <f t="shared" si="60"/>
        <v>6.3671232876712322E-2</v>
      </c>
      <c r="L508" s="112">
        <v>12.84</v>
      </c>
      <c r="M508" s="111">
        <f t="shared" si="61"/>
        <v>0.83116925807830122</v>
      </c>
      <c r="N508" s="148">
        <v>0.39479999999999998</v>
      </c>
      <c r="O508" s="111">
        <f t="shared" si="62"/>
        <v>0.21060352472844385</v>
      </c>
      <c r="P508" s="24"/>
      <c r="Q508" s="24">
        <f t="shared" si="56"/>
        <v>0.47006221673308585</v>
      </c>
      <c r="R508" s="24"/>
      <c r="S508" s="30" t="str">
        <f t="shared" si="63"/>
        <v>SENSIBILIDADE ALTA</v>
      </c>
    </row>
    <row r="509" spans="1:19">
      <c r="A509" s="146">
        <v>505</v>
      </c>
      <c r="B509" s="17">
        <v>3143708</v>
      </c>
      <c r="C509" s="17" t="s">
        <v>599</v>
      </c>
      <c r="D509" s="122">
        <v>12.030408847422667</v>
      </c>
      <c r="E509" s="111">
        <f t="shared" si="57"/>
        <v>0.2516051375043874</v>
      </c>
      <c r="F509" s="147">
        <v>48.48341232227488</v>
      </c>
      <c r="G509" s="111">
        <f t="shared" si="58"/>
        <v>0.5748682914665677</v>
      </c>
      <c r="H509" s="149">
        <v>68.879668049792528</v>
      </c>
      <c r="I509" s="111">
        <f t="shared" si="59"/>
        <v>0.48349319608690644</v>
      </c>
      <c r="J509" s="150">
        <v>6.56</v>
      </c>
      <c r="K509" s="111">
        <f t="shared" si="60"/>
        <v>7.1890410958904111E-2</v>
      </c>
      <c r="L509" s="112">
        <v>70.22</v>
      </c>
      <c r="M509" s="111">
        <f t="shared" si="61"/>
        <v>7.6690444101114363E-2</v>
      </c>
      <c r="N509" s="148">
        <v>0.1414</v>
      </c>
      <c r="O509" s="111">
        <f t="shared" si="62"/>
        <v>7.5428921977208616E-2</v>
      </c>
      <c r="P509" s="24"/>
      <c r="Q509" s="24">
        <f t="shared" si="56"/>
        <v>0.25566273368251474</v>
      </c>
      <c r="R509" s="24"/>
      <c r="S509" s="30" t="str">
        <f t="shared" si="63"/>
        <v>SENSIBILIDADE MODERADA</v>
      </c>
    </row>
    <row r="510" spans="1:19">
      <c r="A510" s="146">
        <v>506</v>
      </c>
      <c r="B510" s="17">
        <v>3143807</v>
      </c>
      <c r="C510" s="17" t="s">
        <v>600</v>
      </c>
      <c r="D510" s="122">
        <v>13.463574377379103</v>
      </c>
      <c r="E510" s="111">
        <f t="shared" si="57"/>
        <v>0.28157850040539045</v>
      </c>
      <c r="F510" s="147">
        <v>45.018522129069993</v>
      </c>
      <c r="G510" s="111">
        <f t="shared" si="58"/>
        <v>0.40913286787711189</v>
      </c>
      <c r="H510" s="149">
        <v>34.304120252315123</v>
      </c>
      <c r="I510" s="111">
        <f t="shared" si="59"/>
        <v>0.74276427261865874</v>
      </c>
      <c r="J510" s="150">
        <v>38.9</v>
      </c>
      <c r="K510" s="111">
        <f t="shared" si="60"/>
        <v>0.4263013698630137</v>
      </c>
      <c r="L510" s="112">
        <v>24.7</v>
      </c>
      <c r="M510" s="111">
        <f t="shared" si="61"/>
        <v>0.67522435159922423</v>
      </c>
      <c r="N510" s="148">
        <v>0.33115</v>
      </c>
      <c r="O510" s="111">
        <f t="shared" si="62"/>
        <v>0.17664984096713318</v>
      </c>
      <c r="P510" s="24"/>
      <c r="Q510" s="24">
        <f t="shared" si="56"/>
        <v>0.45194186722175539</v>
      </c>
      <c r="R510" s="24"/>
      <c r="S510" s="30" t="str">
        <f t="shared" si="63"/>
        <v>SENSIBILIDADE ALTA</v>
      </c>
    </row>
    <row r="511" spans="1:19">
      <c r="A511" s="146">
        <v>507</v>
      </c>
      <c r="B511" s="17">
        <v>3143906</v>
      </c>
      <c r="C511" s="17" t="s">
        <v>601</v>
      </c>
      <c r="D511" s="122">
        <v>1.7863463289355546</v>
      </c>
      <c r="E511" s="111">
        <f t="shared" si="57"/>
        <v>3.7359820387033359E-2</v>
      </c>
      <c r="F511" s="147">
        <v>44.387298747763865</v>
      </c>
      <c r="G511" s="111">
        <f t="shared" si="58"/>
        <v>0.378939681759553</v>
      </c>
      <c r="H511" s="149">
        <v>91.393552848964532</v>
      </c>
      <c r="I511" s="111">
        <f t="shared" si="59"/>
        <v>0.31466870824411197</v>
      </c>
      <c r="J511" s="150">
        <v>123.69</v>
      </c>
      <c r="K511" s="111">
        <f t="shared" si="60"/>
        <v>1</v>
      </c>
      <c r="L511" s="112">
        <v>19.45</v>
      </c>
      <c r="M511" s="111">
        <f t="shared" si="61"/>
        <v>0.74425561289898423</v>
      </c>
      <c r="N511" s="148">
        <v>0.1026</v>
      </c>
      <c r="O511" s="111">
        <f t="shared" si="62"/>
        <v>5.4731311137635102E-2</v>
      </c>
      <c r="P511" s="24"/>
      <c r="Q511" s="24">
        <f t="shared" si="56"/>
        <v>0.42165918907121958</v>
      </c>
      <c r="R511" s="24"/>
      <c r="S511" s="30" t="str">
        <f t="shared" si="63"/>
        <v>SENSIBILIDADE ALTA</v>
      </c>
    </row>
    <row r="512" spans="1:19">
      <c r="A512" s="146">
        <v>508</v>
      </c>
      <c r="B512" s="17">
        <v>3144003</v>
      </c>
      <c r="C512" s="17" t="s">
        <v>602</v>
      </c>
      <c r="D512" s="122">
        <v>18.741201116595331</v>
      </c>
      <c r="E512" s="111">
        <f t="shared" si="57"/>
        <v>0.39195529792393935</v>
      </c>
      <c r="F512" s="147">
        <v>48.944327447486366</v>
      </c>
      <c r="G512" s="111">
        <f t="shared" si="58"/>
        <v>0.59691515565450759</v>
      </c>
      <c r="H512" s="149">
        <v>47.436222182015555</v>
      </c>
      <c r="I512" s="111">
        <f t="shared" si="59"/>
        <v>0.64429080158701413</v>
      </c>
      <c r="J512" s="150">
        <v>22.09</v>
      </c>
      <c r="K512" s="111">
        <f t="shared" si="60"/>
        <v>0.24208219178082191</v>
      </c>
      <c r="L512" s="112">
        <v>22.98</v>
      </c>
      <c r="M512" s="111">
        <f t="shared" si="61"/>
        <v>0.69784030768219318</v>
      </c>
      <c r="N512" s="148">
        <v>0.29799999999999999</v>
      </c>
      <c r="O512" s="111">
        <f t="shared" si="62"/>
        <v>0.15896618634517798</v>
      </c>
      <c r="P512" s="24"/>
      <c r="Q512" s="24">
        <f t="shared" si="56"/>
        <v>0.45534165682894234</v>
      </c>
      <c r="R512" s="24"/>
      <c r="S512" s="30" t="str">
        <f t="shared" si="63"/>
        <v>SENSIBILIDADE ALTA</v>
      </c>
    </row>
    <row r="513" spans="1:19">
      <c r="A513" s="146">
        <v>509</v>
      </c>
      <c r="B513" s="17">
        <v>3144102</v>
      </c>
      <c r="C513" s="17" t="s">
        <v>603</v>
      </c>
      <c r="D513" s="122">
        <v>11.886235542043808</v>
      </c>
      <c r="E513" s="111">
        <f t="shared" si="57"/>
        <v>0.24858988301184529</v>
      </c>
      <c r="F513" s="147">
        <v>45.5109805753955</v>
      </c>
      <c r="G513" s="111">
        <f t="shared" si="58"/>
        <v>0.43268853765332205</v>
      </c>
      <c r="H513" s="149">
        <v>75.304919830067149</v>
      </c>
      <c r="I513" s="111">
        <f t="shared" si="59"/>
        <v>0.43531226903935571</v>
      </c>
      <c r="J513" s="150">
        <v>53.4</v>
      </c>
      <c r="K513" s="111">
        <f t="shared" si="60"/>
        <v>0.58520547945205481</v>
      </c>
      <c r="L513" s="112">
        <v>11.59</v>
      </c>
      <c r="M513" s="111">
        <f t="shared" si="61"/>
        <v>0.84760527267348218</v>
      </c>
      <c r="N513" s="148">
        <v>0.33294999999999997</v>
      </c>
      <c r="O513" s="111">
        <f t="shared" si="62"/>
        <v>0.17761003940814432</v>
      </c>
      <c r="P513" s="24"/>
      <c r="Q513" s="24">
        <f t="shared" si="56"/>
        <v>0.45450191353970076</v>
      </c>
      <c r="R513" s="24"/>
      <c r="S513" s="30" t="str">
        <f t="shared" si="63"/>
        <v>SENSIBILIDADE ALTA</v>
      </c>
    </row>
    <row r="514" spans="1:19">
      <c r="A514" s="146">
        <v>510</v>
      </c>
      <c r="B514" s="17">
        <v>3144201</v>
      </c>
      <c r="C514" s="17" t="s">
        <v>604</v>
      </c>
      <c r="D514" s="122">
        <v>12.733914017305617</v>
      </c>
      <c r="E514" s="111">
        <f t="shared" si="57"/>
        <v>0.26631831286262703</v>
      </c>
      <c r="F514" s="147">
        <v>53.692115143929911</v>
      </c>
      <c r="G514" s="111">
        <f t="shared" si="58"/>
        <v>0.82401516780671025</v>
      </c>
      <c r="H514" s="149">
        <v>70.31313542090281</v>
      </c>
      <c r="I514" s="111">
        <f t="shared" si="59"/>
        <v>0.47274407851231748</v>
      </c>
      <c r="J514" s="150">
        <v>10.53</v>
      </c>
      <c r="K514" s="111">
        <f t="shared" si="60"/>
        <v>0.1153972602739726</v>
      </c>
      <c r="L514" s="112">
        <v>34.1</v>
      </c>
      <c r="M514" s="111">
        <f t="shared" si="61"/>
        <v>0.55162552184346336</v>
      </c>
      <c r="N514" s="148">
        <v>0.33839999999999998</v>
      </c>
      <c r="O514" s="111">
        <f t="shared" si="62"/>
        <v>0.18051730691009471</v>
      </c>
      <c r="P514" s="24"/>
      <c r="Q514" s="24">
        <f t="shared" si="56"/>
        <v>0.40176960803486422</v>
      </c>
      <c r="R514" s="24"/>
      <c r="S514" s="30" t="str">
        <f t="shared" si="63"/>
        <v>SENSIBILIDADE ALTA</v>
      </c>
    </row>
    <row r="515" spans="1:19">
      <c r="A515" s="146">
        <v>511</v>
      </c>
      <c r="B515" s="17">
        <v>3144300</v>
      </c>
      <c r="C515" s="17" t="s">
        <v>605</v>
      </c>
      <c r="D515" s="122">
        <v>5.0342954197154635</v>
      </c>
      <c r="E515" s="111">
        <f t="shared" si="57"/>
        <v>0.10528774270099545</v>
      </c>
      <c r="F515" s="147">
        <v>50.208880658081746</v>
      </c>
      <c r="G515" s="111">
        <f t="shared" si="58"/>
        <v>0.65740228520927624</v>
      </c>
      <c r="H515" s="149">
        <v>81.708430846509501</v>
      </c>
      <c r="I515" s="111">
        <f t="shared" si="59"/>
        <v>0.38729436909050596</v>
      </c>
      <c r="J515" s="150">
        <v>23.08</v>
      </c>
      <c r="K515" s="111">
        <f t="shared" si="60"/>
        <v>0.25293150684931504</v>
      </c>
      <c r="L515" s="112">
        <v>4.8499999999999996</v>
      </c>
      <c r="M515" s="111">
        <f t="shared" si="61"/>
        <v>0.93622826337069787</v>
      </c>
      <c r="N515" s="148">
        <v>0.31</v>
      </c>
      <c r="O515" s="111">
        <f t="shared" si="62"/>
        <v>0.16536750928525226</v>
      </c>
      <c r="P515" s="24"/>
      <c r="Q515" s="24">
        <f t="shared" si="56"/>
        <v>0.41741861275100717</v>
      </c>
      <c r="R515" s="24"/>
      <c r="S515" s="30" t="str">
        <f t="shared" si="63"/>
        <v>SENSIBILIDADE ALTA</v>
      </c>
    </row>
    <row r="516" spans="1:19">
      <c r="A516" s="146">
        <v>512</v>
      </c>
      <c r="B516" s="17">
        <v>3144359</v>
      </c>
      <c r="C516" s="17" t="s">
        <v>606</v>
      </c>
      <c r="D516" s="122">
        <v>5.3781666848414389</v>
      </c>
      <c r="E516" s="111">
        <f t="shared" si="57"/>
        <v>0.11247949969305847</v>
      </c>
      <c r="F516" s="147">
        <v>50.585704040162561</v>
      </c>
      <c r="G516" s="111">
        <f t="shared" si="58"/>
        <v>0.67542680528499299</v>
      </c>
      <c r="H516" s="149">
        <v>83.38886244645407</v>
      </c>
      <c r="I516" s="111">
        <f t="shared" si="59"/>
        <v>0.37469334502264173</v>
      </c>
      <c r="J516" s="150">
        <v>49.56</v>
      </c>
      <c r="K516" s="111">
        <f t="shared" si="60"/>
        <v>0.54312328767123286</v>
      </c>
      <c r="L516" s="112">
        <v>24.53</v>
      </c>
      <c r="M516" s="111">
        <f t="shared" si="61"/>
        <v>0.67745964958416882</v>
      </c>
      <c r="N516" s="148">
        <v>0.2399</v>
      </c>
      <c r="O516" s="111">
        <f t="shared" si="62"/>
        <v>0.12797311444365167</v>
      </c>
      <c r="P516" s="24"/>
      <c r="Q516" s="24">
        <f t="shared" si="56"/>
        <v>0.41852595028329115</v>
      </c>
      <c r="R516" s="24"/>
      <c r="S516" s="30" t="str">
        <f t="shared" si="63"/>
        <v>SENSIBILIDADE ALTA</v>
      </c>
    </row>
    <row r="517" spans="1:19">
      <c r="A517" s="146">
        <v>513</v>
      </c>
      <c r="B517" s="17">
        <v>3144375</v>
      </c>
      <c r="C517" s="17" t="s">
        <v>607</v>
      </c>
      <c r="D517" s="122">
        <v>17.783878889973977</v>
      </c>
      <c r="E517" s="111">
        <f t="shared" si="57"/>
        <v>0.37193376802251177</v>
      </c>
      <c r="F517" s="147">
        <v>42.101010101010104</v>
      </c>
      <c r="G517" s="111">
        <f t="shared" si="58"/>
        <v>0.26958007836992492</v>
      </c>
      <c r="H517" s="149">
        <v>68.380681818181827</v>
      </c>
      <c r="I517" s="111">
        <f t="shared" si="59"/>
        <v>0.48723493571752674</v>
      </c>
      <c r="J517" s="150">
        <v>7.51</v>
      </c>
      <c r="K517" s="111">
        <f t="shared" si="60"/>
        <v>8.2301369863013701E-2</v>
      </c>
      <c r="L517" s="112">
        <v>36.85</v>
      </c>
      <c r="M517" s="111">
        <f t="shared" si="61"/>
        <v>0.51546628973406516</v>
      </c>
      <c r="N517" s="148">
        <v>2.3588</v>
      </c>
      <c r="O517" s="111">
        <f t="shared" si="62"/>
        <v>1</v>
      </c>
      <c r="P517" s="24"/>
      <c r="Q517" s="24">
        <f t="shared" ref="Q517:Q580" si="64">(E517+G517+I517+K517+M517+O517)/N$2</f>
        <v>0.45441940695117372</v>
      </c>
      <c r="R517" s="24"/>
      <c r="S517" s="30" t="str">
        <f t="shared" si="63"/>
        <v>SENSIBILIDADE ALTA</v>
      </c>
    </row>
    <row r="518" spans="1:19">
      <c r="A518" s="146">
        <v>514</v>
      </c>
      <c r="B518" s="17">
        <v>3144409</v>
      </c>
      <c r="C518" s="17" t="s">
        <v>608</v>
      </c>
      <c r="D518" s="122">
        <v>24.127915962566153</v>
      </c>
      <c r="E518" s="111">
        <f t="shared" ref="E518:E581" si="65">IF(((D518-$E$860)/($D$860-$E$860))&gt;1,1,IF(((D518-$E$860)/($D$860-$E$860))&lt;0,0,(D518-$E$860)/($D$860-$E$860)))</f>
        <v>0.5046135746879723</v>
      </c>
      <c r="F518" s="147">
        <v>48.975016015374763</v>
      </c>
      <c r="G518" s="111">
        <f t="shared" ref="G518:G581" si="66">IF(((F518-$G$860)/($F$860-$G$860))&gt;1,1,IF(((F518-$G$860)/($F$860-$G$860))&lt;0,0,(F518-$G$860)/($F$860-$G$860)))</f>
        <v>0.59838307599677754</v>
      </c>
      <c r="H518" s="149">
        <v>49.264549136644639</v>
      </c>
      <c r="I518" s="111">
        <f t="shared" ref="I518:I581" si="67">IF((1-(H518-$I$860)/($H$860-$I$860))&gt;1,1,IF((1-(H518-$I$860)/($H$860-$I$860))&lt;0,0,1-(H518-$I$860)/($H$860-$I$860)))</f>
        <v>0.63058075711988681</v>
      </c>
      <c r="J518" s="150">
        <v>24.86</v>
      </c>
      <c r="K518" s="111">
        <f t="shared" ref="K518:K581" si="68">IF(((J518-$K$860)/($J$860-$K$860))&gt;1,1,IF(((J518-$K$860)/($J$860-$K$860))&lt;0,0,(J518-$K$860)/($J$860-$K$860)))</f>
        <v>0.27243835616438355</v>
      </c>
      <c r="L518" s="112">
        <v>24.54</v>
      </c>
      <c r="M518" s="111">
        <f t="shared" ref="M518:M581" si="69">IF((1-(L518-$M$860)/($L$860-$M$860))&gt;1,1,IF((1-(L518-$M$860)/($L$860-$M$860))&lt;0,0,1-(L518-$M$860)/($L$860-$M$860)))</f>
        <v>0.67732816146740737</v>
      </c>
      <c r="N518" s="148">
        <v>0.30649999999999999</v>
      </c>
      <c r="O518" s="111">
        <f t="shared" ref="O518:O581" si="70">IF(((N518-$O$860)/($N$860-$O$860))&gt;1,1,IF(((N518-$O$860)/($N$860-$O$860))&lt;0,0,(N518-$O$860)/($N$860-$O$860)))</f>
        <v>0.16350045676106392</v>
      </c>
      <c r="P518" s="24"/>
      <c r="Q518" s="24">
        <f t="shared" si="64"/>
        <v>0.47447406369958195</v>
      </c>
      <c r="R518" s="24"/>
      <c r="S518" s="30" t="str">
        <f t="shared" ref="S518:S581" si="71">IF(AND(Q518&gt;$V$5,Q518&lt;$W$5)," SENSIBILIDADE RELATIVAMENTE BAIXA",IF(AND(Q518&gt;$V$6,Q518&lt;$W$6),"SENSIBILIDADE MODERADA",IF(AND(Q518&gt;$V$7,Q518&lt;$W$7),"SENSIBILIDADE ALTA",IF(AND(Q518&gt;$V$8,Q518&lt;$W$8),"SENSIBILIDADE MUITO ALTA","SENSIBILIDADE EXTREMA"))))</f>
        <v>SENSIBILIDADE ALTA</v>
      </c>
    </row>
    <row r="519" spans="1:19">
      <c r="A519" s="146">
        <v>515</v>
      </c>
      <c r="B519" s="17">
        <v>3144508</v>
      </c>
      <c r="C519" s="17" t="s">
        <v>609</v>
      </c>
      <c r="D519" s="122">
        <v>11.362053870746179</v>
      </c>
      <c r="E519" s="111">
        <f t="shared" si="65"/>
        <v>0.23762709669620197</v>
      </c>
      <c r="F519" s="147">
        <v>43.758815232722142</v>
      </c>
      <c r="G519" s="111">
        <f t="shared" si="66"/>
        <v>0.34887755113598939</v>
      </c>
      <c r="H519" s="149">
        <v>77.919061009903416</v>
      </c>
      <c r="I519" s="111">
        <f t="shared" si="67"/>
        <v>0.41570965270852833</v>
      </c>
      <c r="J519" s="150">
        <v>23.95</v>
      </c>
      <c r="K519" s="111">
        <f t="shared" si="68"/>
        <v>0.2624657534246575</v>
      </c>
      <c r="L519" s="112">
        <v>19.57</v>
      </c>
      <c r="M519" s="111">
        <f t="shared" si="69"/>
        <v>0.74267775549784687</v>
      </c>
      <c r="N519" s="148">
        <v>0.1017</v>
      </c>
      <c r="O519" s="111">
        <f t="shared" si="70"/>
        <v>5.4251211917129533E-2</v>
      </c>
      <c r="P519" s="24"/>
      <c r="Q519" s="24">
        <f t="shared" si="64"/>
        <v>0.34360150356339231</v>
      </c>
      <c r="R519" s="24"/>
      <c r="S519" s="30" t="str">
        <f t="shared" si="71"/>
        <v>SENSIBILIDADE MODERADA</v>
      </c>
    </row>
    <row r="520" spans="1:19">
      <c r="A520" s="146">
        <v>516</v>
      </c>
      <c r="B520" s="17">
        <v>3144607</v>
      </c>
      <c r="C520" s="17" t="s">
        <v>610</v>
      </c>
      <c r="D520" s="122">
        <v>26.407476432316091</v>
      </c>
      <c r="E520" s="111">
        <f t="shared" si="65"/>
        <v>0.55228852345447854</v>
      </c>
      <c r="F520" s="147">
        <v>47.230459020282289</v>
      </c>
      <c r="G520" s="111">
        <f t="shared" si="66"/>
        <v>0.51493601810021516</v>
      </c>
      <c r="H520" s="149">
        <v>83.272044128227677</v>
      </c>
      <c r="I520" s="111">
        <f t="shared" si="67"/>
        <v>0.37556932857328829</v>
      </c>
      <c r="J520" s="150">
        <v>42.95</v>
      </c>
      <c r="K520" s="111">
        <f t="shared" si="68"/>
        <v>0.47068493150684937</v>
      </c>
      <c r="L520" s="112">
        <v>15.29</v>
      </c>
      <c r="M520" s="111">
        <f t="shared" si="69"/>
        <v>0.79895466947174643</v>
      </c>
      <c r="N520" s="148">
        <v>0.21729999999999999</v>
      </c>
      <c r="O520" s="111">
        <f t="shared" si="70"/>
        <v>0.11591728957317844</v>
      </c>
      <c r="P520" s="24"/>
      <c r="Q520" s="24">
        <f t="shared" si="64"/>
        <v>0.47139179344662602</v>
      </c>
      <c r="R520" s="24"/>
      <c r="S520" s="30" t="str">
        <f t="shared" si="71"/>
        <v>SENSIBILIDADE ALTA</v>
      </c>
    </row>
    <row r="521" spans="1:19">
      <c r="A521" s="146">
        <v>517</v>
      </c>
      <c r="B521" s="17">
        <v>3144656</v>
      </c>
      <c r="C521" s="17" t="s">
        <v>611</v>
      </c>
      <c r="D521" s="122">
        <v>21.879911334066886</v>
      </c>
      <c r="E521" s="111">
        <f t="shared" si="65"/>
        <v>0.45759858784608864</v>
      </c>
      <c r="F521" s="147">
        <v>43.518392832903487</v>
      </c>
      <c r="G521" s="111">
        <f t="shared" si="66"/>
        <v>0.33737747290768572</v>
      </c>
      <c r="H521" s="149">
        <v>5.9501322251605595</v>
      </c>
      <c r="I521" s="111">
        <f t="shared" si="67"/>
        <v>0.95538184393896419</v>
      </c>
      <c r="J521" s="150">
        <v>9.5500000000000007</v>
      </c>
      <c r="K521" s="111">
        <f t="shared" si="68"/>
        <v>0.10465753424657535</v>
      </c>
      <c r="L521" s="112">
        <v>56.75</v>
      </c>
      <c r="M521" s="111">
        <f t="shared" si="69"/>
        <v>0.25380493737878429</v>
      </c>
      <c r="N521" s="148">
        <v>1.01</v>
      </c>
      <c r="O521" s="111">
        <f t="shared" si="70"/>
        <v>0.5387780141229187</v>
      </c>
      <c r="P521" s="24"/>
      <c r="Q521" s="24">
        <f t="shared" si="64"/>
        <v>0.44126639840683612</v>
      </c>
      <c r="R521" s="24"/>
      <c r="S521" s="30" t="str">
        <f t="shared" si="71"/>
        <v>SENSIBILIDADE ALTA</v>
      </c>
    </row>
    <row r="522" spans="1:19">
      <c r="A522" s="146">
        <v>518</v>
      </c>
      <c r="B522" s="17">
        <v>3144672</v>
      </c>
      <c r="C522" s="17" t="s">
        <v>612</v>
      </c>
      <c r="D522" s="122">
        <v>35.386350225020244</v>
      </c>
      <c r="E522" s="111">
        <f t="shared" si="65"/>
        <v>0.74007356084594289</v>
      </c>
      <c r="F522" s="147">
        <v>48.842701936702881</v>
      </c>
      <c r="G522" s="111">
        <f t="shared" si="66"/>
        <v>0.59205412221967402</v>
      </c>
      <c r="H522" s="149">
        <v>46.429704855601393</v>
      </c>
      <c r="I522" s="111">
        <f t="shared" si="67"/>
        <v>0.65183835606961593</v>
      </c>
      <c r="J522" s="150">
        <v>21.47</v>
      </c>
      <c r="K522" s="111">
        <f t="shared" si="68"/>
        <v>0.23528767123287669</v>
      </c>
      <c r="L522" s="112">
        <v>28.85</v>
      </c>
      <c r="M522" s="111">
        <f t="shared" si="69"/>
        <v>0.62065678314322337</v>
      </c>
      <c r="N522" s="148">
        <v>0.50080000000000002</v>
      </c>
      <c r="O522" s="111">
        <f t="shared" si="70"/>
        <v>0.26714854403243332</v>
      </c>
      <c r="P522" s="24"/>
      <c r="Q522" s="24">
        <f t="shared" si="64"/>
        <v>0.51784317292396109</v>
      </c>
      <c r="R522" s="24"/>
      <c r="S522" s="30" t="str">
        <f t="shared" si="71"/>
        <v>SENSIBILIDADE ALTA</v>
      </c>
    </row>
    <row r="523" spans="1:19">
      <c r="A523" s="146">
        <v>519</v>
      </c>
      <c r="B523" s="17">
        <v>3144706</v>
      </c>
      <c r="C523" s="17" t="s">
        <v>613</v>
      </c>
      <c r="D523" s="122">
        <v>4.5120652450009562</v>
      </c>
      <c r="E523" s="111">
        <f t="shared" si="65"/>
        <v>9.4365770174173677E-2</v>
      </c>
      <c r="F523" s="147">
        <v>47.195785180149556</v>
      </c>
      <c r="G523" s="111">
        <f t="shared" si="66"/>
        <v>0.51327747100018251</v>
      </c>
      <c r="H523" s="149">
        <v>85.462782429177651</v>
      </c>
      <c r="I523" s="111">
        <f t="shared" si="67"/>
        <v>0.35914167626207649</v>
      </c>
      <c r="J523" s="150">
        <v>48.18</v>
      </c>
      <c r="K523" s="111">
        <f t="shared" si="68"/>
        <v>0.52800000000000002</v>
      </c>
      <c r="L523" s="112">
        <v>52.04</v>
      </c>
      <c r="M523" s="111">
        <f t="shared" si="69"/>
        <v>0.31573584037342617</v>
      </c>
      <c r="N523" s="148">
        <v>0.39979999999999999</v>
      </c>
      <c r="O523" s="111">
        <f t="shared" si="70"/>
        <v>0.21327074262014145</v>
      </c>
      <c r="P523" s="24"/>
      <c r="Q523" s="24">
        <f t="shared" si="64"/>
        <v>0.33729858340500002</v>
      </c>
      <c r="R523" s="24"/>
      <c r="S523" s="30" t="str">
        <f t="shared" si="71"/>
        <v>SENSIBILIDADE MODERADA</v>
      </c>
    </row>
    <row r="524" spans="1:19">
      <c r="A524" s="146">
        <v>520</v>
      </c>
      <c r="B524" s="17">
        <v>3144805</v>
      </c>
      <c r="C524" s="17" t="s">
        <v>614</v>
      </c>
      <c r="D524" s="122">
        <v>1.6120564437254344E-2</v>
      </c>
      <c r="E524" s="111">
        <f t="shared" si="65"/>
        <v>3.3714704822792929E-4</v>
      </c>
      <c r="F524" s="147">
        <v>42.287723785166243</v>
      </c>
      <c r="G524" s="111">
        <f t="shared" si="66"/>
        <v>0.27851111797234956</v>
      </c>
      <c r="H524" s="149">
        <v>81.179440808616164</v>
      </c>
      <c r="I524" s="111">
        <f t="shared" si="67"/>
        <v>0.39126109775674511</v>
      </c>
      <c r="J524" s="150">
        <v>260.18</v>
      </c>
      <c r="K524" s="111">
        <f t="shared" si="68"/>
        <v>1</v>
      </c>
      <c r="L524" s="112">
        <v>75.760000000000005</v>
      </c>
      <c r="M524" s="111">
        <f t="shared" si="69"/>
        <v>3.8460274152721796E-3</v>
      </c>
      <c r="N524" s="148">
        <v>0.39479999999999998</v>
      </c>
      <c r="O524" s="111">
        <f t="shared" si="70"/>
        <v>0.21060352472844385</v>
      </c>
      <c r="P524" s="24"/>
      <c r="Q524" s="24">
        <f t="shared" si="64"/>
        <v>0.31409315248683972</v>
      </c>
      <c r="R524" s="24"/>
      <c r="S524" s="30" t="str">
        <f t="shared" si="71"/>
        <v>SENSIBILIDADE MODERADA</v>
      </c>
    </row>
    <row r="525" spans="1:19">
      <c r="A525" s="146">
        <v>521</v>
      </c>
      <c r="B525" s="17">
        <v>3144904</v>
      </c>
      <c r="C525" s="17" t="s">
        <v>615</v>
      </c>
      <c r="D525" s="122">
        <v>17.890352482073695</v>
      </c>
      <c r="E525" s="111">
        <f t="shared" si="65"/>
        <v>0.3741605670549133</v>
      </c>
      <c r="F525" s="147">
        <v>53.179916317991633</v>
      </c>
      <c r="G525" s="111">
        <f t="shared" si="66"/>
        <v>0.79951526026407527</v>
      </c>
      <c r="H525" s="149">
        <v>67.867867867867872</v>
      </c>
      <c r="I525" s="111">
        <f t="shared" si="67"/>
        <v>0.49108036502893448</v>
      </c>
      <c r="J525" s="150">
        <v>9.74</v>
      </c>
      <c r="K525" s="111">
        <f t="shared" si="68"/>
        <v>0.10673972602739726</v>
      </c>
      <c r="L525" s="112">
        <v>9.27</v>
      </c>
      <c r="M525" s="111">
        <f t="shared" si="69"/>
        <v>0.87811051576213806</v>
      </c>
      <c r="N525" s="148">
        <v>0.50080000000000002</v>
      </c>
      <c r="O525" s="111">
        <f t="shared" si="70"/>
        <v>0.26714854403243332</v>
      </c>
      <c r="P525" s="24"/>
      <c r="Q525" s="24">
        <f t="shared" si="64"/>
        <v>0.48612582969498197</v>
      </c>
      <c r="R525" s="24"/>
      <c r="S525" s="30" t="str">
        <f t="shared" si="71"/>
        <v>SENSIBILIDADE ALTA</v>
      </c>
    </row>
    <row r="526" spans="1:19">
      <c r="A526" s="146">
        <v>522</v>
      </c>
      <c r="B526" s="17">
        <v>3145000</v>
      </c>
      <c r="C526" s="17" t="s">
        <v>616</v>
      </c>
      <c r="D526" s="122">
        <v>25.208997582107152</v>
      </c>
      <c r="E526" s="111">
        <f t="shared" si="65"/>
        <v>0.52722342053675675</v>
      </c>
      <c r="F526" s="147">
        <v>41.026137463697964</v>
      </c>
      <c r="G526" s="111">
        <f t="shared" si="66"/>
        <v>0.21816590305233244</v>
      </c>
      <c r="H526" s="149">
        <v>94.101931771475549</v>
      </c>
      <c r="I526" s="111">
        <f t="shared" si="67"/>
        <v>0.29435943294330036</v>
      </c>
      <c r="J526" s="150">
        <v>13.14</v>
      </c>
      <c r="K526" s="111">
        <f t="shared" si="68"/>
        <v>0.14400000000000002</v>
      </c>
      <c r="L526" s="112">
        <v>11.39</v>
      </c>
      <c r="M526" s="111">
        <f t="shared" si="69"/>
        <v>0.85023503500871112</v>
      </c>
      <c r="N526" s="148">
        <v>1.4466999999999999</v>
      </c>
      <c r="O526" s="111">
        <f t="shared" si="70"/>
        <v>0.77173282478378846</v>
      </c>
      <c r="P526" s="24"/>
      <c r="Q526" s="24">
        <f t="shared" si="64"/>
        <v>0.46761943605414819</v>
      </c>
      <c r="R526" s="24"/>
      <c r="S526" s="30" t="str">
        <f t="shared" si="71"/>
        <v>SENSIBILIDADE ALTA</v>
      </c>
    </row>
    <row r="527" spans="1:19">
      <c r="A527" s="146">
        <v>523</v>
      </c>
      <c r="B527" s="17">
        <v>3145059</v>
      </c>
      <c r="C527" s="17" t="s">
        <v>617</v>
      </c>
      <c r="D527" s="122">
        <v>21.587365198801646</v>
      </c>
      <c r="E527" s="111">
        <f t="shared" si="65"/>
        <v>0.45148024959812821</v>
      </c>
      <c r="F527" s="147">
        <v>46.555871419199647</v>
      </c>
      <c r="G527" s="111">
        <f t="shared" si="66"/>
        <v>0.48266859963111414</v>
      </c>
      <c r="H527" s="149">
        <v>30.793319415448849</v>
      </c>
      <c r="I527" s="111">
        <f t="shared" si="67"/>
        <v>0.76909065558139833</v>
      </c>
      <c r="J527" s="150">
        <v>55.45</v>
      </c>
      <c r="K527" s="111">
        <f t="shared" si="68"/>
        <v>0.60767123287671232</v>
      </c>
      <c r="L527" s="112">
        <v>43.7</v>
      </c>
      <c r="M527" s="111">
        <f t="shared" si="69"/>
        <v>0.42539692975247356</v>
      </c>
      <c r="N527" s="148">
        <v>8.2695000000000007</v>
      </c>
      <c r="O527" s="111">
        <f t="shared" si="70"/>
        <v>1</v>
      </c>
      <c r="P527" s="24"/>
      <c r="Q527" s="24">
        <f t="shared" si="64"/>
        <v>0.62271794457330454</v>
      </c>
      <c r="R527" s="24"/>
      <c r="S527" s="30" t="str">
        <f t="shared" si="71"/>
        <v>SENSIBILIDADE MUITO ALTA</v>
      </c>
    </row>
    <row r="528" spans="1:19">
      <c r="A528" s="146">
        <v>524</v>
      </c>
      <c r="B528" s="17">
        <v>3145109</v>
      </c>
      <c r="C528" s="17" t="s">
        <v>618</v>
      </c>
      <c r="D528" s="122">
        <v>29.88069467744257</v>
      </c>
      <c r="E528" s="111">
        <f t="shared" si="65"/>
        <v>0.62492774671204976</v>
      </c>
      <c r="F528" s="147">
        <v>45.534680794230255</v>
      </c>
      <c r="G528" s="111">
        <f t="shared" si="66"/>
        <v>0.43382218564466218</v>
      </c>
      <c r="H528" s="149">
        <v>54.427289924940503</v>
      </c>
      <c r="I528" s="111">
        <f t="shared" si="67"/>
        <v>0.59186699993297931</v>
      </c>
      <c r="J528" s="150">
        <v>42</v>
      </c>
      <c r="K528" s="111">
        <f t="shared" si="68"/>
        <v>0.46027397260273972</v>
      </c>
      <c r="L528" s="112">
        <v>14.87</v>
      </c>
      <c r="M528" s="111">
        <f t="shared" si="69"/>
        <v>0.8044771703757273</v>
      </c>
      <c r="N528" s="148">
        <v>0.3231</v>
      </c>
      <c r="O528" s="111">
        <f t="shared" si="70"/>
        <v>0.17235562016150002</v>
      </c>
      <c r="P528" s="24"/>
      <c r="Q528" s="24">
        <f t="shared" si="64"/>
        <v>0.51462061590494301</v>
      </c>
      <c r="R528" s="24"/>
      <c r="S528" s="30" t="str">
        <f t="shared" si="71"/>
        <v>SENSIBILIDADE ALTA</v>
      </c>
    </row>
    <row r="529" spans="1:19">
      <c r="A529" s="146">
        <v>525</v>
      </c>
      <c r="B529" s="17">
        <v>3145208</v>
      </c>
      <c r="C529" s="17" t="s">
        <v>619</v>
      </c>
      <c r="D529" s="122">
        <v>0.49981246735543527</v>
      </c>
      <c r="E529" s="111">
        <f t="shared" si="65"/>
        <v>1.0453126420746094E-2</v>
      </c>
      <c r="F529" s="147">
        <v>38.194180109467496</v>
      </c>
      <c r="G529" s="111">
        <f t="shared" si="66"/>
        <v>8.2705433739010348E-2</v>
      </c>
      <c r="H529" s="149">
        <v>93.45914809762013</v>
      </c>
      <c r="I529" s="111">
        <f t="shared" si="67"/>
        <v>0.29917946402635642</v>
      </c>
      <c r="J529" s="150">
        <v>373.67</v>
      </c>
      <c r="K529" s="111">
        <f t="shared" si="68"/>
        <v>1</v>
      </c>
      <c r="L529" s="112">
        <v>20.64</v>
      </c>
      <c r="M529" s="111">
        <f t="shared" si="69"/>
        <v>0.72860852700437195</v>
      </c>
      <c r="N529" s="148">
        <v>0.49730000000000002</v>
      </c>
      <c r="O529" s="111">
        <f t="shared" si="70"/>
        <v>0.26528149150824504</v>
      </c>
      <c r="P529" s="24"/>
      <c r="Q529" s="24">
        <f t="shared" si="64"/>
        <v>0.39770467378312163</v>
      </c>
      <c r="R529" s="24"/>
      <c r="S529" s="30" t="str">
        <f t="shared" si="71"/>
        <v>SENSIBILIDADE MODERADA</v>
      </c>
    </row>
    <row r="530" spans="1:19">
      <c r="A530" s="146">
        <v>526</v>
      </c>
      <c r="B530" s="17">
        <v>3145307</v>
      </c>
      <c r="C530" s="17" t="s">
        <v>621</v>
      </c>
      <c r="D530" s="122">
        <v>8.6446257858522717</v>
      </c>
      <c r="E530" s="111">
        <f t="shared" si="65"/>
        <v>0.18079454215633758</v>
      </c>
      <c r="F530" s="147">
        <v>50.187328747972934</v>
      </c>
      <c r="G530" s="111">
        <f t="shared" si="66"/>
        <v>0.65637139685441559</v>
      </c>
      <c r="H530" s="149">
        <v>39.354958294717328</v>
      </c>
      <c r="I530" s="111">
        <f t="shared" si="67"/>
        <v>0.7048896386631357</v>
      </c>
      <c r="J530" s="150">
        <v>15.84</v>
      </c>
      <c r="K530" s="111">
        <f t="shared" si="68"/>
        <v>0.17358904109589041</v>
      </c>
      <c r="L530" s="112">
        <v>61.85</v>
      </c>
      <c r="M530" s="111">
        <f t="shared" si="69"/>
        <v>0.18674599783044599</v>
      </c>
      <c r="N530" s="148">
        <v>0.80510000000000004</v>
      </c>
      <c r="O530" s="111">
        <f t="shared" si="70"/>
        <v>0.42947542492115032</v>
      </c>
      <c r="P530" s="24"/>
      <c r="Q530" s="24">
        <f t="shared" si="64"/>
        <v>0.38864434025356259</v>
      </c>
      <c r="R530" s="24"/>
      <c r="S530" s="30" t="str">
        <f t="shared" si="71"/>
        <v>SENSIBILIDADE MODERADA</v>
      </c>
    </row>
    <row r="531" spans="1:19">
      <c r="A531" s="146">
        <v>527</v>
      </c>
      <c r="B531" s="17">
        <v>3145356</v>
      </c>
      <c r="C531" s="17" t="s">
        <v>622</v>
      </c>
      <c r="D531" s="122">
        <v>12.015540680990549</v>
      </c>
      <c r="E531" s="111">
        <f t="shared" si="65"/>
        <v>0.25129418322951314</v>
      </c>
      <c r="F531" s="147">
        <v>54.842121166339325</v>
      </c>
      <c r="G531" s="111">
        <f t="shared" si="66"/>
        <v>0.87902318382644873</v>
      </c>
      <c r="H531" s="149">
        <v>53.751824817518248</v>
      </c>
      <c r="I531" s="111">
        <f t="shared" si="67"/>
        <v>0.59693209873016395</v>
      </c>
      <c r="J531" s="150">
        <v>13.61</v>
      </c>
      <c r="K531" s="111">
        <f t="shared" si="68"/>
        <v>0.14915068493150685</v>
      </c>
      <c r="L531" s="112">
        <v>50.71</v>
      </c>
      <c r="M531" s="111">
        <f t="shared" si="69"/>
        <v>0.3332237599026987</v>
      </c>
      <c r="N531" s="148">
        <v>0.31</v>
      </c>
      <c r="O531" s="111">
        <f t="shared" si="70"/>
        <v>0.16536750928525226</v>
      </c>
      <c r="P531" s="24"/>
      <c r="Q531" s="24">
        <f t="shared" si="64"/>
        <v>0.39583190331759727</v>
      </c>
      <c r="R531" s="24"/>
      <c r="S531" s="30" t="str">
        <f t="shared" si="71"/>
        <v>SENSIBILIDADE MODERADA</v>
      </c>
    </row>
    <row r="532" spans="1:19">
      <c r="A532" s="146">
        <v>528</v>
      </c>
      <c r="B532" s="17">
        <v>3145372</v>
      </c>
      <c r="C532" s="17" t="s">
        <v>623</v>
      </c>
      <c r="D532" s="122">
        <v>4.6779031326374527</v>
      </c>
      <c r="E532" s="111">
        <f t="shared" si="65"/>
        <v>9.7834119841371983E-2</v>
      </c>
      <c r="F532" s="147">
        <v>54.791737216390111</v>
      </c>
      <c r="G532" s="111">
        <f t="shared" si="66"/>
        <v>0.87661317807696815</v>
      </c>
      <c r="H532" s="149">
        <v>10.544738569240867</v>
      </c>
      <c r="I532" s="111">
        <f t="shared" si="67"/>
        <v>0.92092834691711134</v>
      </c>
      <c r="J532" s="150">
        <v>16.829999999999998</v>
      </c>
      <c r="K532" s="111">
        <f t="shared" si="68"/>
        <v>0.18443835616438353</v>
      </c>
      <c r="L532" s="112">
        <v>59.16</v>
      </c>
      <c r="M532" s="111">
        <f t="shared" si="69"/>
        <v>0.2221163012392755</v>
      </c>
      <c r="N532" s="148">
        <v>0.84120000000000006</v>
      </c>
      <c r="O532" s="111">
        <f t="shared" si="70"/>
        <v>0.44873273809920716</v>
      </c>
      <c r="P532" s="24"/>
      <c r="Q532" s="24">
        <f t="shared" si="64"/>
        <v>0.45844384005638633</v>
      </c>
      <c r="R532" s="24"/>
      <c r="S532" s="30" t="str">
        <f t="shared" si="71"/>
        <v>SENSIBILIDADE ALTA</v>
      </c>
    </row>
    <row r="533" spans="1:19">
      <c r="A533" s="146">
        <v>529</v>
      </c>
      <c r="B533" s="17">
        <v>3145406</v>
      </c>
      <c r="C533" s="17" t="s">
        <v>624</v>
      </c>
      <c r="D533" s="122">
        <v>15.324796763151289</v>
      </c>
      <c r="E533" s="111">
        <f t="shared" si="65"/>
        <v>0.32050428590758306</v>
      </c>
      <c r="F533" s="147">
        <v>48.134044173648135</v>
      </c>
      <c r="G533" s="111">
        <f t="shared" si="66"/>
        <v>0.55815703227143587</v>
      </c>
      <c r="H533" s="149">
        <v>45.089974293059129</v>
      </c>
      <c r="I533" s="111">
        <f t="shared" si="67"/>
        <v>0.66188457102034959</v>
      </c>
      <c r="J533" s="150">
        <v>10.91</v>
      </c>
      <c r="K533" s="111">
        <f t="shared" si="68"/>
        <v>0.11956164383561645</v>
      </c>
      <c r="L533" s="112">
        <v>48.41</v>
      </c>
      <c r="M533" s="111">
        <f t="shared" si="69"/>
        <v>0.36346602675783179</v>
      </c>
      <c r="N533" s="148">
        <v>6.4699999999999994E-2</v>
      </c>
      <c r="O533" s="111">
        <f t="shared" si="70"/>
        <v>3.4513799518567166E-2</v>
      </c>
      <c r="P533" s="24"/>
      <c r="Q533" s="24">
        <f t="shared" si="64"/>
        <v>0.34301455988523072</v>
      </c>
      <c r="R533" s="24"/>
      <c r="S533" s="30" t="str">
        <f t="shared" si="71"/>
        <v>SENSIBILIDADE MODERADA</v>
      </c>
    </row>
    <row r="534" spans="1:19">
      <c r="A534" s="146">
        <v>530</v>
      </c>
      <c r="B534" s="17">
        <v>3145455</v>
      </c>
      <c r="C534" s="17" t="s">
        <v>982</v>
      </c>
      <c r="D534" s="122">
        <v>65.839681032444375</v>
      </c>
      <c r="E534" s="111">
        <f t="shared" si="65"/>
        <v>1</v>
      </c>
      <c r="F534" s="147">
        <v>45.209176788124154</v>
      </c>
      <c r="G534" s="111">
        <f t="shared" si="66"/>
        <v>0.4182524153708862</v>
      </c>
      <c r="H534" s="149">
        <v>3.0083565459610027</v>
      </c>
      <c r="I534" s="111">
        <f t="shared" si="67"/>
        <v>0.97744128755873072</v>
      </c>
      <c r="J534" s="150">
        <v>2.57</v>
      </c>
      <c r="K534" s="111">
        <f t="shared" si="68"/>
        <v>2.8164383561643833E-2</v>
      </c>
      <c r="L534" s="112">
        <v>71.36</v>
      </c>
      <c r="M534" s="111">
        <f t="shared" si="69"/>
        <v>6.1700798790309319E-2</v>
      </c>
      <c r="N534" s="148">
        <v>0.63660000000000005</v>
      </c>
      <c r="O534" s="111">
        <f t="shared" si="70"/>
        <v>0.33959018197094065</v>
      </c>
      <c r="P534" s="24"/>
      <c r="Q534" s="24">
        <f t="shared" si="64"/>
        <v>0.47085817787541845</v>
      </c>
      <c r="R534" s="24"/>
      <c r="S534" s="30" t="str">
        <f t="shared" si="71"/>
        <v>SENSIBILIDADE ALTA</v>
      </c>
    </row>
    <row r="535" spans="1:19">
      <c r="A535" s="146">
        <v>531</v>
      </c>
      <c r="B535" s="17">
        <v>3145505</v>
      </c>
      <c r="C535" s="17" t="s">
        <v>625</v>
      </c>
      <c r="D535" s="122">
        <v>14.188505145961546</v>
      </c>
      <c r="E535" s="111">
        <f t="shared" si="65"/>
        <v>0.29673977281297143</v>
      </c>
      <c r="F535" s="147">
        <v>49.008168028004668</v>
      </c>
      <c r="G535" s="111">
        <f t="shared" si="66"/>
        <v>0.5999688298157112</v>
      </c>
      <c r="H535" s="149">
        <v>94.403131115459885</v>
      </c>
      <c r="I535" s="111">
        <f t="shared" si="67"/>
        <v>0.29210083450769808</v>
      </c>
      <c r="J535" s="150">
        <v>46.77</v>
      </c>
      <c r="K535" s="111">
        <f t="shared" si="68"/>
        <v>0.51254794520547953</v>
      </c>
      <c r="L535" s="112">
        <v>27.32</v>
      </c>
      <c r="M535" s="111">
        <f t="shared" si="69"/>
        <v>0.64077446500772495</v>
      </c>
      <c r="N535" s="148">
        <v>0.14230000000000001</v>
      </c>
      <c r="O535" s="111">
        <f t="shared" si="70"/>
        <v>7.5909021197714185E-2</v>
      </c>
      <c r="P535" s="24"/>
      <c r="Q535" s="24">
        <f t="shared" si="64"/>
        <v>0.40300681142454992</v>
      </c>
      <c r="R535" s="24"/>
      <c r="S535" s="30" t="str">
        <f t="shared" si="71"/>
        <v>SENSIBILIDADE ALTA</v>
      </c>
    </row>
    <row r="536" spans="1:19">
      <c r="A536" s="146">
        <v>532</v>
      </c>
      <c r="B536" s="17">
        <v>3145604</v>
      </c>
      <c r="C536" s="17" t="s">
        <v>626</v>
      </c>
      <c r="D536" s="122">
        <v>7.858859091072155</v>
      </c>
      <c r="E536" s="111">
        <f t="shared" si="65"/>
        <v>0.16436094128757955</v>
      </c>
      <c r="F536" s="147">
        <v>43.431260800823623</v>
      </c>
      <c r="G536" s="111">
        <f t="shared" si="66"/>
        <v>0.33320970324119331</v>
      </c>
      <c r="H536" s="149">
        <v>91.393714023737971</v>
      </c>
      <c r="I536" s="111">
        <f t="shared" si="67"/>
        <v>0.31466749964555951</v>
      </c>
      <c r="J536" s="150">
        <v>43.76</v>
      </c>
      <c r="K536" s="111">
        <f t="shared" si="68"/>
        <v>0.47956164383561639</v>
      </c>
      <c r="L536" s="112">
        <v>20.78</v>
      </c>
      <c r="M536" s="111">
        <f t="shared" si="69"/>
        <v>0.7267676933697117</v>
      </c>
      <c r="N536" s="148">
        <v>0.31090000000000001</v>
      </c>
      <c r="O536" s="111">
        <f t="shared" si="70"/>
        <v>0.16584760850575783</v>
      </c>
      <c r="P536" s="24"/>
      <c r="Q536" s="24">
        <f t="shared" si="64"/>
        <v>0.36406918164756968</v>
      </c>
      <c r="R536" s="24"/>
      <c r="S536" s="30" t="str">
        <f t="shared" si="71"/>
        <v>SENSIBILIDADE MODERADA</v>
      </c>
    </row>
    <row r="537" spans="1:19">
      <c r="A537" s="146">
        <v>533</v>
      </c>
      <c r="B537" s="17">
        <v>3145703</v>
      </c>
      <c r="C537" s="17" t="s">
        <v>627</v>
      </c>
      <c r="D537" s="122">
        <v>32.055047908921829</v>
      </c>
      <c r="E537" s="111">
        <f t="shared" si="65"/>
        <v>0.67040238109296291</v>
      </c>
      <c r="F537" s="147">
        <v>51.494768310911809</v>
      </c>
      <c r="G537" s="111">
        <f t="shared" si="66"/>
        <v>0.71890990102007246</v>
      </c>
      <c r="H537" s="149">
        <v>62.308830784410461</v>
      </c>
      <c r="I537" s="111">
        <f t="shared" si="67"/>
        <v>0.53276582255371996</v>
      </c>
      <c r="J537" s="150">
        <v>18.239999999999998</v>
      </c>
      <c r="K537" s="111">
        <f t="shared" si="68"/>
        <v>0.19989041095890409</v>
      </c>
      <c r="L537" s="112">
        <v>22.94</v>
      </c>
      <c r="M537" s="111">
        <f t="shared" si="69"/>
        <v>0.69836626014923897</v>
      </c>
      <c r="N537" s="148">
        <v>0.1026</v>
      </c>
      <c r="O537" s="111">
        <f t="shared" si="70"/>
        <v>5.4731311137635102E-2</v>
      </c>
      <c r="P537" s="24"/>
      <c r="Q537" s="24">
        <f t="shared" si="64"/>
        <v>0.47917768115208892</v>
      </c>
      <c r="R537" s="24"/>
      <c r="S537" s="30" t="str">
        <f t="shared" si="71"/>
        <v>SENSIBILIDADE ALTA</v>
      </c>
    </row>
    <row r="538" spans="1:19">
      <c r="A538" s="146">
        <v>534</v>
      </c>
      <c r="B538" s="17">
        <v>3145802</v>
      </c>
      <c r="C538" s="17" t="s">
        <v>628</v>
      </c>
      <c r="D538" s="122">
        <v>35.817952228161239</v>
      </c>
      <c r="E538" s="111">
        <f t="shared" si="65"/>
        <v>0.74910012700214834</v>
      </c>
      <c r="F538" s="147">
        <v>45.919370698131758</v>
      </c>
      <c r="G538" s="111">
        <f t="shared" si="66"/>
        <v>0.4522229835397118</v>
      </c>
      <c r="H538" s="149">
        <v>36.577972381273156</v>
      </c>
      <c r="I538" s="111">
        <f t="shared" si="67"/>
        <v>0.72571337604856945</v>
      </c>
      <c r="J538" s="150">
        <v>12.02</v>
      </c>
      <c r="K538" s="111">
        <f t="shared" si="68"/>
        <v>0.13172602739726028</v>
      </c>
      <c r="L538" s="112">
        <v>40.54</v>
      </c>
      <c r="M538" s="111">
        <f t="shared" si="69"/>
        <v>0.46694717464909108</v>
      </c>
      <c r="N538" s="148">
        <v>0.49730000000000002</v>
      </c>
      <c r="O538" s="111">
        <f t="shared" si="70"/>
        <v>0.26528149150824504</v>
      </c>
      <c r="P538" s="24"/>
      <c r="Q538" s="24">
        <f t="shared" si="64"/>
        <v>0.46516519669083767</v>
      </c>
      <c r="R538" s="24"/>
      <c r="S538" s="30" t="str">
        <f t="shared" si="71"/>
        <v>SENSIBILIDADE ALTA</v>
      </c>
    </row>
    <row r="539" spans="1:19">
      <c r="A539" s="146">
        <v>535</v>
      </c>
      <c r="B539" s="17">
        <v>3145851</v>
      </c>
      <c r="C539" s="17" t="s">
        <v>629</v>
      </c>
      <c r="D539" s="122">
        <v>14.101005337565709</v>
      </c>
      <c r="E539" s="111">
        <f t="shared" si="65"/>
        <v>0.29490979333328327</v>
      </c>
      <c r="F539" s="147">
        <v>46.263768978862757</v>
      </c>
      <c r="G539" s="111">
        <f t="shared" si="66"/>
        <v>0.4686965200033989</v>
      </c>
      <c r="H539" s="149">
        <v>76.530404718324192</v>
      </c>
      <c r="I539" s="111">
        <f t="shared" si="67"/>
        <v>0.42612274619758084</v>
      </c>
      <c r="J539" s="150">
        <v>55.21</v>
      </c>
      <c r="K539" s="111">
        <f t="shared" si="68"/>
        <v>0.605041095890411</v>
      </c>
      <c r="L539" s="112">
        <v>21.31</v>
      </c>
      <c r="M539" s="111">
        <f t="shared" si="69"/>
        <v>0.71979882318135502</v>
      </c>
      <c r="N539" s="148">
        <v>0.13819999999999999</v>
      </c>
      <c r="O539" s="111">
        <f t="shared" si="70"/>
        <v>7.3721902526522137E-2</v>
      </c>
      <c r="P539" s="24"/>
      <c r="Q539" s="24">
        <f t="shared" si="64"/>
        <v>0.43138181352209193</v>
      </c>
      <c r="R539" s="24"/>
      <c r="S539" s="30" t="str">
        <f t="shared" si="71"/>
        <v>SENSIBILIDADE ALTA</v>
      </c>
    </row>
    <row r="540" spans="1:19">
      <c r="A540" s="146">
        <v>536</v>
      </c>
      <c r="B540" s="17">
        <v>3145877</v>
      </c>
      <c r="C540" s="17" t="s">
        <v>630</v>
      </c>
      <c r="D540" s="122">
        <v>24.093764111779571</v>
      </c>
      <c r="E540" s="111">
        <f t="shared" si="65"/>
        <v>0.50389931956812006</v>
      </c>
      <c r="F540" s="147">
        <v>46.679415855354662</v>
      </c>
      <c r="G540" s="111">
        <f t="shared" si="66"/>
        <v>0.48857807679100435</v>
      </c>
      <c r="H540" s="149">
        <v>39.91940263126704</v>
      </c>
      <c r="I540" s="111">
        <f t="shared" si="67"/>
        <v>0.70065704944613505</v>
      </c>
      <c r="J540" s="150">
        <v>69.27</v>
      </c>
      <c r="K540" s="111">
        <f t="shared" si="68"/>
        <v>0.75912328767123283</v>
      </c>
      <c r="L540" s="112">
        <v>23.12</v>
      </c>
      <c r="M540" s="111">
        <f t="shared" si="69"/>
        <v>0.69599947404753293</v>
      </c>
      <c r="N540" s="148">
        <v>0.1026</v>
      </c>
      <c r="O540" s="111">
        <f t="shared" si="70"/>
        <v>5.4731311137635102E-2</v>
      </c>
      <c r="P540" s="24"/>
      <c r="Q540" s="24">
        <f t="shared" si="64"/>
        <v>0.53383141977694337</v>
      </c>
      <c r="R540" s="24"/>
      <c r="S540" s="30" t="str">
        <f t="shared" si="71"/>
        <v>SENSIBILIDADE ALTA</v>
      </c>
    </row>
    <row r="541" spans="1:19">
      <c r="A541" s="146">
        <v>537</v>
      </c>
      <c r="B541" s="17">
        <v>3145901</v>
      </c>
      <c r="C541" s="17" t="s">
        <v>631</v>
      </c>
      <c r="D541" s="122">
        <v>0.16107466945343119</v>
      </c>
      <c r="E541" s="111">
        <f t="shared" si="65"/>
        <v>3.368731260117286E-3</v>
      </c>
      <c r="F541" s="147">
        <v>42.460405156537753</v>
      </c>
      <c r="G541" s="111">
        <f t="shared" si="66"/>
        <v>0.28677095266679153</v>
      </c>
      <c r="H541" s="149">
        <v>89.311538064249561</v>
      </c>
      <c r="I541" s="111">
        <f t="shared" si="67"/>
        <v>0.3302810773597058</v>
      </c>
      <c r="J541" s="150">
        <v>149.66999999999999</v>
      </c>
      <c r="K541" s="111">
        <f t="shared" si="68"/>
        <v>1</v>
      </c>
      <c r="L541" s="112">
        <v>66.12</v>
      </c>
      <c r="M541" s="111">
        <f t="shared" si="69"/>
        <v>0.13060057197330777</v>
      </c>
      <c r="N541" s="148">
        <v>0.82359999999999989</v>
      </c>
      <c r="O541" s="111">
        <f t="shared" si="70"/>
        <v>0.43934413112043141</v>
      </c>
      <c r="P541" s="24"/>
      <c r="Q541" s="24">
        <f t="shared" si="64"/>
        <v>0.36506091073005903</v>
      </c>
      <c r="R541" s="24"/>
      <c r="S541" s="30" t="str">
        <f t="shared" si="71"/>
        <v>SENSIBILIDADE MODERADA</v>
      </c>
    </row>
    <row r="542" spans="1:19">
      <c r="A542" s="146">
        <v>538</v>
      </c>
      <c r="B542" s="17">
        <v>3146008</v>
      </c>
      <c r="C542" s="17" t="s">
        <v>632</v>
      </c>
      <c r="D542" s="122">
        <v>7.1358764551650866</v>
      </c>
      <c r="E542" s="111">
        <f t="shared" si="65"/>
        <v>0.14924041231572729</v>
      </c>
      <c r="F542" s="147">
        <v>45.446278361296777</v>
      </c>
      <c r="G542" s="111">
        <f t="shared" si="66"/>
        <v>0.4295936491394356</v>
      </c>
      <c r="H542" s="149">
        <v>75.362996198666423</v>
      </c>
      <c r="I542" s="111">
        <f t="shared" si="67"/>
        <v>0.43487677275464065</v>
      </c>
      <c r="J542" s="150">
        <v>60.13</v>
      </c>
      <c r="K542" s="111">
        <f t="shared" si="68"/>
        <v>0.65895890410958902</v>
      </c>
      <c r="L542" s="112">
        <v>20.57</v>
      </c>
      <c r="M542" s="111">
        <f t="shared" si="69"/>
        <v>0.72952894382170208</v>
      </c>
      <c r="N542" s="148">
        <v>0.33115</v>
      </c>
      <c r="O542" s="111">
        <f t="shared" si="70"/>
        <v>0.17664984096713318</v>
      </c>
      <c r="P542" s="24"/>
      <c r="Q542" s="24">
        <f t="shared" si="64"/>
        <v>0.4298080871847047</v>
      </c>
      <c r="R542" s="24"/>
      <c r="S542" s="30" t="str">
        <f t="shared" si="71"/>
        <v>SENSIBILIDADE ALTA</v>
      </c>
    </row>
    <row r="543" spans="1:19">
      <c r="A543" s="146">
        <v>539</v>
      </c>
      <c r="B543" s="17">
        <v>3146107</v>
      </c>
      <c r="C543" s="17" t="s">
        <v>633</v>
      </c>
      <c r="D543" s="122">
        <v>0.43009108157112919</v>
      </c>
      <c r="E543" s="111">
        <f t="shared" si="65"/>
        <v>8.9949665959438846E-3</v>
      </c>
      <c r="F543" s="147">
        <v>41.263213831584139</v>
      </c>
      <c r="G543" s="111">
        <f t="shared" si="66"/>
        <v>0.22950593118128199</v>
      </c>
      <c r="H543" s="149">
        <v>76.967696235014245</v>
      </c>
      <c r="I543" s="111">
        <f t="shared" si="67"/>
        <v>0.42284363568414729</v>
      </c>
      <c r="J543" s="150">
        <v>60.06</v>
      </c>
      <c r="K543" s="111">
        <f t="shared" si="68"/>
        <v>0.65819178082191787</v>
      </c>
      <c r="L543" s="112">
        <v>69.989999999999995</v>
      </c>
      <c r="M543" s="111">
        <f t="shared" si="69"/>
        <v>7.9714670786627639E-2</v>
      </c>
      <c r="N543" s="148">
        <v>0.61044999999999994</v>
      </c>
      <c r="O543" s="111">
        <f t="shared" si="70"/>
        <v>0.32564063239736207</v>
      </c>
      <c r="P543" s="24"/>
      <c r="Q543" s="24">
        <f t="shared" si="64"/>
        <v>0.28748193624454682</v>
      </c>
      <c r="R543" s="24"/>
      <c r="S543" s="30" t="str">
        <f t="shared" si="71"/>
        <v>SENSIBILIDADE MODERADA</v>
      </c>
    </row>
    <row r="544" spans="1:19">
      <c r="A544" s="146">
        <v>540</v>
      </c>
      <c r="B544" s="17">
        <v>3146206</v>
      </c>
      <c r="C544" s="17" t="s">
        <v>634</v>
      </c>
      <c r="D544" s="122">
        <v>14.274394804292648</v>
      </c>
      <c r="E544" s="111">
        <f t="shared" si="65"/>
        <v>0.29853607745803185</v>
      </c>
      <c r="F544" s="147">
        <v>52.109312815070311</v>
      </c>
      <c r="G544" s="111">
        <f t="shared" si="66"/>
        <v>0.74830528962748821</v>
      </c>
      <c r="H544" s="149">
        <v>57.373632100052106</v>
      </c>
      <c r="I544" s="111">
        <f t="shared" si="67"/>
        <v>0.56977331360741301</v>
      </c>
      <c r="J544" s="150">
        <v>32.81</v>
      </c>
      <c r="K544" s="111">
        <f t="shared" si="68"/>
        <v>0.35956164383561645</v>
      </c>
      <c r="L544" s="112">
        <v>31.71</v>
      </c>
      <c r="M544" s="111">
        <f t="shared" si="69"/>
        <v>0.58305118174944937</v>
      </c>
      <c r="N544" s="148">
        <v>0.50080000000000002</v>
      </c>
      <c r="O544" s="111">
        <f t="shared" si="70"/>
        <v>0.26714854403243332</v>
      </c>
      <c r="P544" s="24"/>
      <c r="Q544" s="24">
        <f t="shared" si="64"/>
        <v>0.47106267505173877</v>
      </c>
      <c r="R544" s="24"/>
      <c r="S544" s="30" t="str">
        <f t="shared" si="71"/>
        <v>SENSIBILIDADE ALTA</v>
      </c>
    </row>
    <row r="545" spans="1:19">
      <c r="A545" s="146">
        <v>541</v>
      </c>
      <c r="B545" s="17">
        <v>3146255</v>
      </c>
      <c r="C545" s="17" t="s">
        <v>635</v>
      </c>
      <c r="D545" s="122">
        <v>2.3734531884861338</v>
      </c>
      <c r="E545" s="111">
        <f t="shared" si="65"/>
        <v>4.9638630193122299E-2</v>
      </c>
      <c r="F545" s="147">
        <v>48.241500586166474</v>
      </c>
      <c r="G545" s="111">
        <f t="shared" si="66"/>
        <v>0.56329697410308655</v>
      </c>
      <c r="H545" s="149">
        <v>47.864768683274022</v>
      </c>
      <c r="I545" s="111">
        <f t="shared" si="67"/>
        <v>0.64107726717315583</v>
      </c>
      <c r="J545" s="150">
        <v>11.33</v>
      </c>
      <c r="K545" s="111">
        <f t="shared" si="68"/>
        <v>0.12416438356164383</v>
      </c>
      <c r="L545" s="112">
        <v>64.849999999999994</v>
      </c>
      <c r="M545" s="111">
        <f t="shared" si="69"/>
        <v>0.14729956280201184</v>
      </c>
      <c r="N545" s="148">
        <v>0.63660000000000005</v>
      </c>
      <c r="O545" s="111">
        <f t="shared" si="70"/>
        <v>0.33959018197094065</v>
      </c>
      <c r="P545" s="24"/>
      <c r="Q545" s="24">
        <f t="shared" si="64"/>
        <v>0.31084449996732683</v>
      </c>
      <c r="R545" s="24"/>
      <c r="S545" s="30" t="str">
        <f t="shared" si="71"/>
        <v>SENSIBILIDADE MODERADA</v>
      </c>
    </row>
    <row r="546" spans="1:19">
      <c r="A546" s="146">
        <v>542</v>
      </c>
      <c r="B546" s="17">
        <v>3146305</v>
      </c>
      <c r="C546" s="17" t="s">
        <v>636</v>
      </c>
      <c r="D546" s="122">
        <v>2.9773383617195051</v>
      </c>
      <c r="E546" s="111">
        <f t="shared" si="65"/>
        <v>6.2268343278957632E-2</v>
      </c>
      <c r="F546" s="147">
        <v>51.596771363397089</v>
      </c>
      <c r="G546" s="111">
        <f t="shared" si="66"/>
        <v>0.72378899333422986</v>
      </c>
      <c r="H546" s="149">
        <v>64.31868005076727</v>
      </c>
      <c r="I546" s="111">
        <f t="shared" si="67"/>
        <v>0.51769459979227173</v>
      </c>
      <c r="J546" s="150">
        <v>31.84</v>
      </c>
      <c r="K546" s="111">
        <f t="shared" si="68"/>
        <v>0.34893150684931507</v>
      </c>
      <c r="L546" s="112">
        <v>53.89</v>
      </c>
      <c r="M546" s="111">
        <f t="shared" si="69"/>
        <v>0.2914105387725584</v>
      </c>
      <c r="N546" s="148">
        <v>1.0458000000000001</v>
      </c>
      <c r="O546" s="111">
        <f t="shared" si="70"/>
        <v>0.55787529422747362</v>
      </c>
      <c r="P546" s="24"/>
      <c r="Q546" s="24">
        <f t="shared" si="64"/>
        <v>0.41699487937580099</v>
      </c>
      <c r="R546" s="24"/>
      <c r="S546" s="30" t="str">
        <f t="shared" si="71"/>
        <v>SENSIBILIDADE ALTA</v>
      </c>
    </row>
    <row r="547" spans="1:19">
      <c r="A547" s="146">
        <v>543</v>
      </c>
      <c r="B547" s="17">
        <v>3146404</v>
      </c>
      <c r="C547" s="17" t="s">
        <v>638</v>
      </c>
      <c r="D547" s="122">
        <v>25.907139297162395</v>
      </c>
      <c r="E547" s="111">
        <f t="shared" si="65"/>
        <v>0.54182442408051035</v>
      </c>
      <c r="F547" s="147">
        <v>51.241453760345451</v>
      </c>
      <c r="G547" s="111">
        <f t="shared" si="66"/>
        <v>0.70679315503434903</v>
      </c>
      <c r="H547" s="149">
        <v>2.3200757575757578</v>
      </c>
      <c r="I547" s="111">
        <f t="shared" si="67"/>
        <v>0.98260248708638609</v>
      </c>
      <c r="J547" s="150">
        <v>6.63</v>
      </c>
      <c r="K547" s="111">
        <f t="shared" si="68"/>
        <v>7.2657534246575339E-2</v>
      </c>
      <c r="L547" s="112">
        <v>18.68</v>
      </c>
      <c r="M547" s="111">
        <f t="shared" si="69"/>
        <v>0.75438019788961574</v>
      </c>
      <c r="N547" s="148">
        <v>1.0589</v>
      </c>
      <c r="O547" s="111">
        <f t="shared" si="70"/>
        <v>0.56486340510372135</v>
      </c>
      <c r="P547" s="24"/>
      <c r="Q547" s="24">
        <f t="shared" si="64"/>
        <v>0.6038535339068597</v>
      </c>
      <c r="R547" s="24"/>
      <c r="S547" s="30" t="str">
        <f t="shared" si="71"/>
        <v>SENSIBILIDADE MUITO ALTA</v>
      </c>
    </row>
    <row r="548" spans="1:19">
      <c r="A548" s="146">
        <v>544</v>
      </c>
      <c r="B548" s="17">
        <v>3146503</v>
      </c>
      <c r="C548" s="17" t="s">
        <v>639</v>
      </c>
      <c r="D548" s="122">
        <v>7.28244465381957</v>
      </c>
      <c r="E548" s="111">
        <f t="shared" si="65"/>
        <v>0.15230575383852449</v>
      </c>
      <c r="F548" s="147">
        <v>42.400998929718156</v>
      </c>
      <c r="G548" s="111">
        <f t="shared" si="66"/>
        <v>0.28392938608984603</v>
      </c>
      <c r="H548" s="149">
        <v>87.042495701301888</v>
      </c>
      <c r="I548" s="111">
        <f t="shared" si="67"/>
        <v>0.34729590701861623</v>
      </c>
      <c r="J548" s="150">
        <v>19.3</v>
      </c>
      <c r="K548" s="111">
        <f t="shared" si="68"/>
        <v>0.2115068493150685</v>
      </c>
      <c r="L548" s="112">
        <v>18.239999999999998</v>
      </c>
      <c r="M548" s="111">
        <f t="shared" si="69"/>
        <v>0.7601656750271194</v>
      </c>
      <c r="N548" s="148">
        <v>0.59960000000000002</v>
      </c>
      <c r="O548" s="111">
        <f t="shared" si="70"/>
        <v>0.31985276957237824</v>
      </c>
      <c r="P548" s="24"/>
      <c r="Q548" s="24">
        <f t="shared" si="64"/>
        <v>0.34584272347692546</v>
      </c>
      <c r="R548" s="24"/>
      <c r="S548" s="30" t="str">
        <f t="shared" si="71"/>
        <v>SENSIBILIDADE MODERADA</v>
      </c>
    </row>
    <row r="549" spans="1:19">
      <c r="A549" s="146">
        <v>545</v>
      </c>
      <c r="B549" s="17">
        <v>3146552</v>
      </c>
      <c r="C549" s="17" t="s">
        <v>637</v>
      </c>
      <c r="D549" s="122">
        <v>13.628697090111814</v>
      </c>
      <c r="E549" s="111">
        <f t="shared" si="65"/>
        <v>0.2850318928352838</v>
      </c>
      <c r="F549" s="147">
        <v>46.631439894319684</v>
      </c>
      <c r="G549" s="111">
        <f t="shared" si="66"/>
        <v>0.48628325191030913</v>
      </c>
      <c r="H549" s="149">
        <v>0.21617726535759324</v>
      </c>
      <c r="I549" s="111">
        <f t="shared" si="67"/>
        <v>0.99837895518997266</v>
      </c>
      <c r="J549" s="150">
        <v>6.61</v>
      </c>
      <c r="K549" s="111">
        <f t="shared" si="68"/>
        <v>7.2438356164383572E-2</v>
      </c>
      <c r="L549" s="112">
        <v>24.75</v>
      </c>
      <c r="M549" s="111">
        <f t="shared" si="69"/>
        <v>0.67456691101541688</v>
      </c>
      <c r="N549" s="148">
        <v>8.2695000000000007</v>
      </c>
      <c r="O549" s="111">
        <f t="shared" si="70"/>
        <v>1</v>
      </c>
      <c r="P549" s="24"/>
      <c r="Q549" s="24">
        <f t="shared" si="64"/>
        <v>0.58611656118589428</v>
      </c>
      <c r="R549" s="24"/>
      <c r="S549" s="30" t="str">
        <f t="shared" si="71"/>
        <v>SENSIBILIDADE ALTA</v>
      </c>
    </row>
    <row r="550" spans="1:19">
      <c r="A550" s="146">
        <v>546</v>
      </c>
      <c r="B550" s="17">
        <v>3146602</v>
      </c>
      <c r="C550" s="17" t="s">
        <v>640</v>
      </c>
      <c r="D550" s="122">
        <v>17.040407289061942</v>
      </c>
      <c r="E550" s="111">
        <f t="shared" si="65"/>
        <v>0.35638473084925271</v>
      </c>
      <c r="F550" s="147">
        <v>50.306122448979593</v>
      </c>
      <c r="G550" s="111">
        <f t="shared" si="66"/>
        <v>0.66205363301725539</v>
      </c>
      <c r="H550" s="149">
        <v>61.940298507462686</v>
      </c>
      <c r="I550" s="111">
        <f t="shared" si="67"/>
        <v>0.53552932931695685</v>
      </c>
      <c r="J550" s="150">
        <v>25.23</v>
      </c>
      <c r="K550" s="111">
        <f t="shared" si="68"/>
        <v>0.27649315068493152</v>
      </c>
      <c r="L550" s="112">
        <v>24.12</v>
      </c>
      <c r="M550" s="111">
        <f t="shared" si="69"/>
        <v>0.68285066237138814</v>
      </c>
      <c r="N550" s="148">
        <v>0.1026</v>
      </c>
      <c r="O550" s="111">
        <f t="shared" si="70"/>
        <v>5.4731311137635102E-2</v>
      </c>
      <c r="P550" s="24"/>
      <c r="Q550" s="24">
        <f t="shared" si="64"/>
        <v>0.42800713622956993</v>
      </c>
      <c r="R550" s="24"/>
      <c r="S550" s="30" t="str">
        <f t="shared" si="71"/>
        <v>SENSIBILIDADE ALTA</v>
      </c>
    </row>
    <row r="551" spans="1:19">
      <c r="A551" s="146">
        <v>547</v>
      </c>
      <c r="B551" s="17">
        <v>3146701</v>
      </c>
      <c r="C551" s="17" t="s">
        <v>641</v>
      </c>
      <c r="D551" s="122">
        <v>17.018011057130412</v>
      </c>
      <c r="E551" s="111">
        <f t="shared" si="65"/>
        <v>0.35591633388235161</v>
      </c>
      <c r="F551" s="147">
        <v>49.187205034084947</v>
      </c>
      <c r="G551" s="111">
        <f t="shared" si="66"/>
        <v>0.60853267235799291</v>
      </c>
      <c r="H551" s="149">
        <v>81.110916418433504</v>
      </c>
      <c r="I551" s="111">
        <f t="shared" si="67"/>
        <v>0.39177494044451411</v>
      </c>
      <c r="J551" s="150">
        <v>18.03</v>
      </c>
      <c r="K551" s="111">
        <f t="shared" si="68"/>
        <v>0.19758904109589043</v>
      </c>
      <c r="L551" s="112">
        <v>19.57</v>
      </c>
      <c r="M551" s="111">
        <f t="shared" si="69"/>
        <v>0.74267775549784687</v>
      </c>
      <c r="N551" s="148">
        <v>0.1026</v>
      </c>
      <c r="O551" s="111">
        <f t="shared" si="70"/>
        <v>5.4731311137635102E-2</v>
      </c>
      <c r="P551" s="24"/>
      <c r="Q551" s="24">
        <f t="shared" si="64"/>
        <v>0.39187034240270519</v>
      </c>
      <c r="R551" s="24"/>
      <c r="S551" s="30" t="str">
        <f t="shared" si="71"/>
        <v>SENSIBILIDADE MODERADA</v>
      </c>
    </row>
    <row r="552" spans="1:19">
      <c r="A552" s="146">
        <v>548</v>
      </c>
      <c r="B552" s="17">
        <v>3146750</v>
      </c>
      <c r="C552" s="17" t="s">
        <v>642</v>
      </c>
      <c r="D552" s="122">
        <v>11.343903104468017</v>
      </c>
      <c r="E552" s="111">
        <f t="shared" si="65"/>
        <v>0.23724748980975727</v>
      </c>
      <c r="F552" s="147">
        <v>52.008712487899324</v>
      </c>
      <c r="G552" s="111">
        <f t="shared" si="66"/>
        <v>0.74349329360244265</v>
      </c>
      <c r="H552" s="149">
        <v>56.673543881923507</v>
      </c>
      <c r="I552" s="111">
        <f t="shared" si="67"/>
        <v>0.57502305330914061</v>
      </c>
      <c r="J552" s="150">
        <v>14.55</v>
      </c>
      <c r="K552" s="111">
        <f t="shared" si="68"/>
        <v>0.15945205479452054</v>
      </c>
      <c r="L552" s="112">
        <v>22.67</v>
      </c>
      <c r="M552" s="111">
        <f t="shared" si="69"/>
        <v>0.70191643930179803</v>
      </c>
      <c r="N552" s="148">
        <v>1.0458000000000001</v>
      </c>
      <c r="O552" s="111">
        <f t="shared" si="70"/>
        <v>0.55787529422747362</v>
      </c>
      <c r="P552" s="24"/>
      <c r="Q552" s="24">
        <f t="shared" si="64"/>
        <v>0.49583460417418879</v>
      </c>
      <c r="R552" s="24"/>
      <c r="S552" s="30" t="str">
        <f t="shared" si="71"/>
        <v>SENSIBILIDADE ALTA</v>
      </c>
    </row>
    <row r="553" spans="1:19">
      <c r="A553" s="146">
        <v>549</v>
      </c>
      <c r="B553" s="17">
        <v>3146909</v>
      </c>
      <c r="C553" s="17" t="s">
        <v>643</v>
      </c>
      <c r="D553" s="122">
        <v>8.9792317254593517</v>
      </c>
      <c r="E553" s="111">
        <f t="shared" si="65"/>
        <v>0.18779252323182366</v>
      </c>
      <c r="F553" s="147">
        <v>40.131645569620254</v>
      </c>
      <c r="G553" s="111">
        <f t="shared" si="66"/>
        <v>0.17537984499685927</v>
      </c>
      <c r="H553" s="149">
        <v>74.360632183908052</v>
      </c>
      <c r="I553" s="111">
        <f t="shared" si="67"/>
        <v>0.44239318286924934</v>
      </c>
      <c r="J553" s="150">
        <v>25.15</v>
      </c>
      <c r="K553" s="111">
        <f t="shared" si="68"/>
        <v>0.27561643835616439</v>
      </c>
      <c r="L553" s="112">
        <v>20.69</v>
      </c>
      <c r="M553" s="111">
        <f t="shared" si="69"/>
        <v>0.72795108642056472</v>
      </c>
      <c r="N553" s="148">
        <v>1.00315</v>
      </c>
      <c r="O553" s="111">
        <f t="shared" si="70"/>
        <v>0.53512392561129296</v>
      </c>
      <c r="P553" s="24"/>
      <c r="Q553" s="24">
        <f t="shared" si="64"/>
        <v>0.39070950024765905</v>
      </c>
      <c r="R553" s="24"/>
      <c r="S553" s="30" t="str">
        <f t="shared" si="71"/>
        <v>SENSIBILIDADE MODERADA</v>
      </c>
    </row>
    <row r="554" spans="1:19">
      <c r="A554" s="146">
        <v>550</v>
      </c>
      <c r="B554" s="17">
        <v>3147006</v>
      </c>
      <c r="C554" s="17" t="s">
        <v>645</v>
      </c>
      <c r="D554" s="122">
        <v>15.230407528254622</v>
      </c>
      <c r="E554" s="111">
        <f t="shared" si="65"/>
        <v>0.31853022029382816</v>
      </c>
      <c r="F554" s="147">
        <v>40.677302829620707</v>
      </c>
      <c r="G554" s="111">
        <f t="shared" si="66"/>
        <v>0.20148016335563196</v>
      </c>
      <c r="H554" s="149">
        <v>83.036065643512757</v>
      </c>
      <c r="I554" s="111">
        <f t="shared" si="67"/>
        <v>0.37733885645260745</v>
      </c>
      <c r="J554" s="150">
        <v>11.42</v>
      </c>
      <c r="K554" s="111">
        <f t="shared" si="68"/>
        <v>0.12515068493150686</v>
      </c>
      <c r="L554" s="112">
        <v>40.14</v>
      </c>
      <c r="M554" s="111">
        <f t="shared" si="69"/>
        <v>0.47220669931954895</v>
      </c>
      <c r="N554" s="148">
        <v>2.1415500000000001</v>
      </c>
      <c r="O554" s="111">
        <f t="shared" si="70"/>
        <v>1</v>
      </c>
      <c r="P554" s="24"/>
      <c r="Q554" s="24">
        <f t="shared" si="64"/>
        <v>0.41578443739218723</v>
      </c>
      <c r="R554" s="24"/>
      <c r="S554" s="30" t="str">
        <f t="shared" si="71"/>
        <v>SENSIBILIDADE ALTA</v>
      </c>
    </row>
    <row r="555" spans="1:19">
      <c r="A555" s="146">
        <v>551</v>
      </c>
      <c r="B555" s="17">
        <v>3147105</v>
      </c>
      <c r="C555" s="17" t="s">
        <v>644</v>
      </c>
      <c r="D555" s="122">
        <v>3.5931239879223358</v>
      </c>
      <c r="E555" s="111">
        <f t="shared" si="65"/>
        <v>7.5146943592460769E-2</v>
      </c>
      <c r="F555" s="147">
        <v>40.320749774427334</v>
      </c>
      <c r="G555" s="111">
        <f t="shared" si="66"/>
        <v>0.18442522991200405</v>
      </c>
      <c r="H555" s="149">
        <v>92.880305541543564</v>
      </c>
      <c r="I555" s="111">
        <f t="shared" si="67"/>
        <v>0.30352002092903863</v>
      </c>
      <c r="J555" s="150">
        <v>176.22</v>
      </c>
      <c r="K555" s="111">
        <f t="shared" si="68"/>
        <v>1</v>
      </c>
      <c r="L555" s="112">
        <v>23.63</v>
      </c>
      <c r="M555" s="111">
        <f t="shared" si="69"/>
        <v>0.68929358009269914</v>
      </c>
      <c r="N555" s="148">
        <v>1.00315</v>
      </c>
      <c r="O555" s="111">
        <f t="shared" si="70"/>
        <v>0.53512392561129296</v>
      </c>
      <c r="P555" s="24"/>
      <c r="Q555" s="24">
        <f t="shared" si="64"/>
        <v>0.46458495002291594</v>
      </c>
      <c r="R555" s="24"/>
      <c r="S555" s="30" t="str">
        <f t="shared" si="71"/>
        <v>SENSIBILIDADE ALTA</v>
      </c>
    </row>
    <row r="556" spans="1:19">
      <c r="A556" s="146">
        <v>552</v>
      </c>
      <c r="B556" s="17">
        <v>3147204</v>
      </c>
      <c r="C556" s="17" t="s">
        <v>646</v>
      </c>
      <c r="D556" s="122">
        <v>17.700648920344054</v>
      </c>
      <c r="E556" s="111">
        <f t="shared" si="65"/>
        <v>0.37019308836491982</v>
      </c>
      <c r="F556" s="147">
        <v>47.359466448890707</v>
      </c>
      <c r="G556" s="111">
        <f t="shared" si="66"/>
        <v>0.52110680552330113</v>
      </c>
      <c r="H556" s="149">
        <v>86.051650324540802</v>
      </c>
      <c r="I556" s="111">
        <f t="shared" si="67"/>
        <v>0.35472594251694323</v>
      </c>
      <c r="J556" s="150">
        <v>51.2</v>
      </c>
      <c r="K556" s="111">
        <f t="shared" si="68"/>
        <v>0.56109589041095898</v>
      </c>
      <c r="L556" s="112">
        <v>11.45</v>
      </c>
      <c r="M556" s="111">
        <f t="shared" si="69"/>
        <v>0.84944610630814243</v>
      </c>
      <c r="N556" s="148">
        <v>0.30830000000000002</v>
      </c>
      <c r="O556" s="111">
        <f t="shared" si="70"/>
        <v>0.16446065520207509</v>
      </c>
      <c r="P556" s="24"/>
      <c r="Q556" s="24">
        <f t="shared" si="64"/>
        <v>0.47017141472105672</v>
      </c>
      <c r="R556" s="24"/>
      <c r="S556" s="30" t="str">
        <f t="shared" si="71"/>
        <v>SENSIBILIDADE ALTA</v>
      </c>
    </row>
    <row r="557" spans="1:19">
      <c r="A557" s="146">
        <v>553</v>
      </c>
      <c r="B557" s="17">
        <v>3147303</v>
      </c>
      <c r="C557" s="17" t="s">
        <v>647</v>
      </c>
      <c r="D557" s="122">
        <v>2.9651154213965096</v>
      </c>
      <c r="E557" s="111">
        <f t="shared" si="65"/>
        <v>6.2012711519498845E-2</v>
      </c>
      <c r="F557" s="147">
        <v>43.606534290944936</v>
      </c>
      <c r="G557" s="111">
        <f t="shared" si="66"/>
        <v>0.34159352625129247</v>
      </c>
      <c r="H557" s="149">
        <v>82.582538517975053</v>
      </c>
      <c r="I557" s="111">
        <f t="shared" si="67"/>
        <v>0.3807397126520019</v>
      </c>
      <c r="J557" s="150">
        <v>61.72</v>
      </c>
      <c r="K557" s="111">
        <f t="shared" si="68"/>
        <v>0.67638356164383562</v>
      </c>
      <c r="L557" s="112">
        <v>21.05</v>
      </c>
      <c r="M557" s="111">
        <f t="shared" si="69"/>
        <v>0.72321751421715263</v>
      </c>
      <c r="N557" s="148">
        <v>0.30649999999999999</v>
      </c>
      <c r="O557" s="111">
        <f t="shared" si="70"/>
        <v>0.16350045676106392</v>
      </c>
      <c r="P557" s="24"/>
      <c r="Q557" s="24">
        <f t="shared" si="64"/>
        <v>0.39124124717414088</v>
      </c>
      <c r="R557" s="24"/>
      <c r="S557" s="30" t="str">
        <f t="shared" si="71"/>
        <v>SENSIBILIDADE MODERADA</v>
      </c>
    </row>
    <row r="558" spans="1:19">
      <c r="A558" s="146">
        <v>554</v>
      </c>
      <c r="B558" s="17">
        <v>3147402</v>
      </c>
      <c r="C558" s="17" t="s">
        <v>648</v>
      </c>
      <c r="D558" s="122">
        <v>5.6051732446314482</v>
      </c>
      <c r="E558" s="111">
        <f t="shared" si="65"/>
        <v>0.1172271369026284</v>
      </c>
      <c r="F558" s="147">
        <v>41.286611492633682</v>
      </c>
      <c r="G558" s="111">
        <f t="shared" si="66"/>
        <v>0.23062510698450181</v>
      </c>
      <c r="H558" s="149">
        <v>75.836893848259848</v>
      </c>
      <c r="I558" s="111">
        <f t="shared" si="67"/>
        <v>0.43132316445042407</v>
      </c>
      <c r="J558" s="150">
        <v>38.53</v>
      </c>
      <c r="K558" s="111">
        <f t="shared" si="68"/>
        <v>0.42224657534246579</v>
      </c>
      <c r="L558" s="112">
        <v>20.68</v>
      </c>
      <c r="M558" s="111">
        <f t="shared" si="69"/>
        <v>0.72808257453732617</v>
      </c>
      <c r="N558" s="148">
        <v>0.95189999999999997</v>
      </c>
      <c r="O558" s="111">
        <f t="shared" si="70"/>
        <v>0.50778494222139237</v>
      </c>
      <c r="P558" s="24"/>
      <c r="Q558" s="24">
        <f t="shared" si="64"/>
        <v>0.40621491673978977</v>
      </c>
      <c r="R558" s="24"/>
      <c r="S558" s="30" t="str">
        <f t="shared" si="71"/>
        <v>SENSIBILIDADE ALTA</v>
      </c>
    </row>
    <row r="559" spans="1:19">
      <c r="A559" s="146">
        <v>555</v>
      </c>
      <c r="B559" s="17">
        <v>3147501</v>
      </c>
      <c r="C559" s="17" t="s">
        <v>651</v>
      </c>
      <c r="D559" s="122">
        <v>10.814502423521386</v>
      </c>
      <c r="E559" s="111">
        <f t="shared" si="65"/>
        <v>0.22617555262010561</v>
      </c>
      <c r="F559" s="147">
        <v>56.637168141592923</v>
      </c>
      <c r="G559" s="111">
        <f t="shared" si="66"/>
        <v>0.96488531919514509</v>
      </c>
      <c r="H559" s="149">
        <v>10.625</v>
      </c>
      <c r="I559" s="111">
        <f t="shared" si="67"/>
        <v>0.92032649188132742</v>
      </c>
      <c r="J559" s="150">
        <v>16.989999999999998</v>
      </c>
      <c r="K559" s="111">
        <f t="shared" si="68"/>
        <v>0.18619178082191779</v>
      </c>
      <c r="L559" s="112">
        <v>29.89</v>
      </c>
      <c r="M559" s="111">
        <f t="shared" si="69"/>
        <v>0.60698201900003279</v>
      </c>
      <c r="N559" s="148">
        <v>0.1414</v>
      </c>
      <c r="O559" s="111">
        <f t="shared" si="70"/>
        <v>7.5428921977208616E-2</v>
      </c>
      <c r="P559" s="24"/>
      <c r="Q559" s="24">
        <f t="shared" si="64"/>
        <v>0.49666501424928949</v>
      </c>
      <c r="R559" s="24"/>
      <c r="S559" s="30" t="str">
        <f t="shared" si="71"/>
        <v>SENSIBILIDADE ALTA</v>
      </c>
    </row>
    <row r="560" spans="1:19">
      <c r="A560" s="146">
        <v>556</v>
      </c>
      <c r="B560" s="17">
        <v>3147600</v>
      </c>
      <c r="C560" s="17" t="s">
        <v>649</v>
      </c>
      <c r="D560" s="122">
        <v>18.426383263011903</v>
      </c>
      <c r="E560" s="111">
        <f t="shared" si="65"/>
        <v>0.38537116679886424</v>
      </c>
      <c r="F560" s="147">
        <v>43.003791732174236</v>
      </c>
      <c r="G560" s="111">
        <f t="shared" si="66"/>
        <v>0.31276265781881996</v>
      </c>
      <c r="H560" s="149">
        <v>77.292942313889782</v>
      </c>
      <c r="I560" s="111">
        <f t="shared" si="67"/>
        <v>0.42040471840359606</v>
      </c>
      <c r="J560" s="150">
        <v>55.97</v>
      </c>
      <c r="K560" s="111">
        <f t="shared" si="68"/>
        <v>0.61336986301369867</v>
      </c>
      <c r="L560" s="112">
        <v>44.79</v>
      </c>
      <c r="M560" s="111">
        <f t="shared" si="69"/>
        <v>0.41106472502547575</v>
      </c>
      <c r="N560" s="148">
        <v>0.22439999999999999</v>
      </c>
      <c r="O560" s="111">
        <f t="shared" si="70"/>
        <v>0.11970473897938905</v>
      </c>
      <c r="P560" s="24"/>
      <c r="Q560" s="24">
        <f t="shared" si="64"/>
        <v>0.37711297833997398</v>
      </c>
      <c r="R560" s="24"/>
      <c r="S560" s="30" t="str">
        <f t="shared" si="71"/>
        <v>SENSIBILIDADE MODERADA</v>
      </c>
    </row>
    <row r="561" spans="1:19">
      <c r="A561" s="146">
        <v>557</v>
      </c>
      <c r="B561" s="17">
        <v>3147709</v>
      </c>
      <c r="C561" s="17" t="s">
        <v>650</v>
      </c>
      <c r="D561" s="122">
        <v>7.0941027771490539</v>
      </c>
      <c r="E561" s="111">
        <f t="shared" si="65"/>
        <v>0.14836675356193194</v>
      </c>
      <c r="F561" s="147">
        <v>44.969093406593409</v>
      </c>
      <c r="G561" s="111">
        <f t="shared" si="66"/>
        <v>0.40676855333888839</v>
      </c>
      <c r="H561" s="149">
        <v>81.03387230024785</v>
      </c>
      <c r="I561" s="111">
        <f t="shared" si="67"/>
        <v>0.39235266987282102</v>
      </c>
      <c r="J561" s="150">
        <v>19.739999999999998</v>
      </c>
      <c r="K561" s="111">
        <f t="shared" si="68"/>
        <v>0.21632876712328766</v>
      </c>
      <c r="L561" s="112">
        <v>23.13</v>
      </c>
      <c r="M561" s="111">
        <f t="shared" si="69"/>
        <v>0.69586798593077148</v>
      </c>
      <c r="N561" s="148">
        <v>0.49730000000000002</v>
      </c>
      <c r="O561" s="111">
        <f t="shared" si="70"/>
        <v>0.26528149150824504</v>
      </c>
      <c r="P561" s="24"/>
      <c r="Q561" s="24">
        <f t="shared" si="64"/>
        <v>0.35416103688932427</v>
      </c>
      <c r="R561" s="24"/>
      <c r="S561" s="30" t="str">
        <f t="shared" si="71"/>
        <v>SENSIBILIDADE MODERADA</v>
      </c>
    </row>
    <row r="562" spans="1:19">
      <c r="A562" s="146">
        <v>558</v>
      </c>
      <c r="B562" s="17">
        <v>3147808</v>
      </c>
      <c r="C562" s="17" t="s">
        <v>983</v>
      </c>
      <c r="D562" s="122">
        <v>27.251399611405141</v>
      </c>
      <c r="E562" s="111">
        <f t="shared" si="65"/>
        <v>0.56993841467686457</v>
      </c>
      <c r="F562" s="147">
        <v>47.198417930125245</v>
      </c>
      <c r="G562" s="111">
        <f t="shared" si="66"/>
        <v>0.51340340282142227</v>
      </c>
      <c r="H562" s="149">
        <v>63.815494849977604</v>
      </c>
      <c r="I562" s="111">
        <f t="shared" si="67"/>
        <v>0.52146782616218346</v>
      </c>
      <c r="J562" s="150">
        <v>9.06</v>
      </c>
      <c r="K562" s="111">
        <f t="shared" si="68"/>
        <v>9.9287671232876712E-2</v>
      </c>
      <c r="L562" s="112">
        <v>64.81</v>
      </c>
      <c r="M562" s="111">
        <f t="shared" si="69"/>
        <v>0.14782551526905752</v>
      </c>
      <c r="N562" s="148">
        <v>6.4699999999999994E-2</v>
      </c>
      <c r="O562" s="111">
        <f t="shared" si="70"/>
        <v>3.4513799518567166E-2</v>
      </c>
      <c r="P562" s="24"/>
      <c r="Q562" s="24">
        <f t="shared" si="64"/>
        <v>0.31440610494682858</v>
      </c>
      <c r="R562" s="24"/>
      <c r="S562" s="30" t="str">
        <f t="shared" si="71"/>
        <v>SENSIBILIDADE MODERADA</v>
      </c>
    </row>
    <row r="563" spans="1:19">
      <c r="A563" s="146">
        <v>559</v>
      </c>
      <c r="B563" s="17">
        <v>3147907</v>
      </c>
      <c r="C563" s="17" t="s">
        <v>652</v>
      </c>
      <c r="D563" s="122">
        <v>8.3683088445387224</v>
      </c>
      <c r="E563" s="111">
        <f t="shared" si="65"/>
        <v>0.17501562284480632</v>
      </c>
      <c r="F563" s="147">
        <v>44.477944125981807</v>
      </c>
      <c r="G563" s="111">
        <f t="shared" si="66"/>
        <v>0.38327550463348986</v>
      </c>
      <c r="H563" s="149">
        <v>95.659242980551909</v>
      </c>
      <c r="I563" s="111">
        <f t="shared" si="67"/>
        <v>0.28268164967180431</v>
      </c>
      <c r="J563" s="150">
        <v>83.66</v>
      </c>
      <c r="K563" s="111">
        <f t="shared" si="68"/>
        <v>0.91682191780821909</v>
      </c>
      <c r="L563" s="112">
        <v>12.66</v>
      </c>
      <c r="M563" s="111">
        <f t="shared" si="69"/>
        <v>0.83353604418000726</v>
      </c>
      <c r="N563" s="148">
        <v>0.33610000000000001</v>
      </c>
      <c r="O563" s="111">
        <f t="shared" si="70"/>
        <v>0.17929038667991384</v>
      </c>
      <c r="P563" s="24"/>
      <c r="Q563" s="24">
        <f t="shared" si="64"/>
        <v>0.4617701876363734</v>
      </c>
      <c r="R563" s="24"/>
      <c r="S563" s="30" t="str">
        <f t="shared" si="71"/>
        <v>SENSIBILIDADE ALTA</v>
      </c>
    </row>
    <row r="564" spans="1:19">
      <c r="A564" s="146">
        <v>560</v>
      </c>
      <c r="B564" s="17">
        <v>3147956</v>
      </c>
      <c r="C564" s="17" t="s">
        <v>653</v>
      </c>
      <c r="D564" s="122">
        <v>7.8447411985361581</v>
      </c>
      <c r="E564" s="111">
        <f t="shared" si="65"/>
        <v>0.16406567831374033</v>
      </c>
      <c r="F564" s="147">
        <v>48.845798707294556</v>
      </c>
      <c r="G564" s="111">
        <f t="shared" si="66"/>
        <v>0.59220224944944233</v>
      </c>
      <c r="H564" s="149">
        <v>2.6669423196195989</v>
      </c>
      <c r="I564" s="111">
        <f t="shared" si="67"/>
        <v>0.98000144465371819</v>
      </c>
      <c r="J564" s="150">
        <v>10.89</v>
      </c>
      <c r="K564" s="111">
        <f t="shared" si="68"/>
        <v>0.11934246575342466</v>
      </c>
      <c r="L564" s="112">
        <v>41.36</v>
      </c>
      <c r="M564" s="111">
        <f t="shared" si="69"/>
        <v>0.45616514907465233</v>
      </c>
      <c r="N564" s="148">
        <v>8.2695000000000007</v>
      </c>
      <c r="O564" s="111">
        <f t="shared" si="70"/>
        <v>1</v>
      </c>
      <c r="P564" s="24"/>
      <c r="Q564" s="24">
        <f t="shared" si="64"/>
        <v>0.55196283120749634</v>
      </c>
      <c r="R564" s="24"/>
      <c r="S564" s="30" t="str">
        <f t="shared" si="71"/>
        <v>SENSIBILIDADE ALTA</v>
      </c>
    </row>
    <row r="565" spans="1:19">
      <c r="A565" s="146">
        <v>561</v>
      </c>
      <c r="B565" s="17">
        <v>3148004</v>
      </c>
      <c r="C565" s="17" t="s">
        <v>654</v>
      </c>
      <c r="D565" s="122">
        <v>8.3104531648761881</v>
      </c>
      <c r="E565" s="111">
        <f t="shared" si="65"/>
        <v>0.17380562354872917</v>
      </c>
      <c r="F565" s="147">
        <v>40.328686668553637</v>
      </c>
      <c r="G565" s="111">
        <f t="shared" si="66"/>
        <v>0.18480487383624361</v>
      </c>
      <c r="H565" s="149">
        <v>92.963858448205485</v>
      </c>
      <c r="I565" s="111">
        <f t="shared" si="67"/>
        <v>0.30289348415847239</v>
      </c>
      <c r="J565" s="150">
        <v>49.91</v>
      </c>
      <c r="K565" s="111">
        <f t="shared" si="68"/>
        <v>0.54695890410958903</v>
      </c>
      <c r="L565" s="112">
        <v>20.23</v>
      </c>
      <c r="M565" s="111">
        <f t="shared" si="69"/>
        <v>0.73399953979159127</v>
      </c>
      <c r="N565" s="148">
        <v>1.7806666666666668</v>
      </c>
      <c r="O565" s="111">
        <f t="shared" si="70"/>
        <v>0.94988519849657815</v>
      </c>
      <c r="P565" s="24"/>
      <c r="Q565" s="24">
        <f t="shared" si="64"/>
        <v>0.48205793732353391</v>
      </c>
      <c r="R565" s="24"/>
      <c r="S565" s="30" t="str">
        <f t="shared" si="71"/>
        <v>SENSIBILIDADE ALTA</v>
      </c>
    </row>
    <row r="566" spans="1:19">
      <c r="A566" s="146">
        <v>562</v>
      </c>
      <c r="B566" s="17">
        <v>3148103</v>
      </c>
      <c r="C566" s="17" t="s">
        <v>655</v>
      </c>
      <c r="D566" s="122">
        <v>18.466091347741052</v>
      </c>
      <c r="E566" s="111">
        <f t="shared" si="65"/>
        <v>0.38620162553430898</v>
      </c>
      <c r="F566" s="147">
        <v>42.212034567033527</v>
      </c>
      <c r="G566" s="111">
        <f t="shared" si="66"/>
        <v>0.27489069021594287</v>
      </c>
      <c r="H566" s="149">
        <v>89.270367154276045</v>
      </c>
      <c r="I566" s="111">
        <f t="shared" si="67"/>
        <v>0.33058980496723789</v>
      </c>
      <c r="J566" s="150">
        <v>31.25</v>
      </c>
      <c r="K566" s="111">
        <f t="shared" si="68"/>
        <v>0.34246575342465752</v>
      </c>
      <c r="L566" s="112">
        <v>20.94</v>
      </c>
      <c r="M566" s="111">
        <f t="shared" si="69"/>
        <v>0.72466388350152844</v>
      </c>
      <c r="N566" s="148">
        <v>1.4466999999999999</v>
      </c>
      <c r="O566" s="111">
        <f t="shared" si="70"/>
        <v>0.77173282478378846</v>
      </c>
      <c r="P566" s="24"/>
      <c r="Q566" s="24">
        <f t="shared" si="64"/>
        <v>0.47175743040457735</v>
      </c>
      <c r="R566" s="24"/>
      <c r="S566" s="30" t="str">
        <f t="shared" si="71"/>
        <v>SENSIBILIDADE ALTA</v>
      </c>
    </row>
    <row r="567" spans="1:19">
      <c r="A567" s="146">
        <v>563</v>
      </c>
      <c r="B567" s="17">
        <v>3148202</v>
      </c>
      <c r="C567" s="17" t="s">
        <v>656</v>
      </c>
      <c r="D567" s="122">
        <v>4.8499498234698288</v>
      </c>
      <c r="E567" s="111">
        <f t="shared" si="65"/>
        <v>0.10143232102082139</v>
      </c>
      <c r="F567" s="147">
        <v>51.480575930453682</v>
      </c>
      <c r="G567" s="111">
        <f t="shared" si="66"/>
        <v>0.71823103962597024</v>
      </c>
      <c r="H567" s="149">
        <v>78.694404591104743</v>
      </c>
      <c r="I567" s="111">
        <f t="shared" si="67"/>
        <v>0.40989559688625965</v>
      </c>
      <c r="J567" s="150">
        <v>51.51</v>
      </c>
      <c r="K567" s="111">
        <f t="shared" si="68"/>
        <v>0.56449315068493144</v>
      </c>
      <c r="L567" s="112">
        <v>15.56</v>
      </c>
      <c r="M567" s="111">
        <f t="shared" si="69"/>
        <v>0.79540449031918736</v>
      </c>
      <c r="N567" s="148">
        <v>0.1026</v>
      </c>
      <c r="O567" s="111">
        <f t="shared" si="70"/>
        <v>5.4731311137635102E-2</v>
      </c>
      <c r="P567" s="24"/>
      <c r="Q567" s="24">
        <f t="shared" si="64"/>
        <v>0.44069798494580087</v>
      </c>
      <c r="R567" s="24"/>
      <c r="S567" s="30" t="str">
        <f t="shared" si="71"/>
        <v>SENSIBILIDADE ALTA</v>
      </c>
    </row>
    <row r="568" spans="1:19">
      <c r="A568" s="146">
        <v>564</v>
      </c>
      <c r="B568" s="17">
        <v>3148301</v>
      </c>
      <c r="C568" s="17" t="s">
        <v>657</v>
      </c>
      <c r="D568" s="122">
        <v>20.712529366746207</v>
      </c>
      <c r="E568" s="111">
        <f t="shared" si="65"/>
        <v>0.43318384815328209</v>
      </c>
      <c r="F568" s="147">
        <v>46.677994902293968</v>
      </c>
      <c r="G568" s="111">
        <f t="shared" si="66"/>
        <v>0.4885101086176184</v>
      </c>
      <c r="H568" s="149">
        <v>60.572814412749743</v>
      </c>
      <c r="I568" s="111">
        <f t="shared" si="67"/>
        <v>0.54578365921081728</v>
      </c>
      <c r="J568" s="150">
        <v>32.270000000000003</v>
      </c>
      <c r="K568" s="111">
        <f t="shared" si="68"/>
        <v>0.35364383561643842</v>
      </c>
      <c r="L568" s="112">
        <v>30.15</v>
      </c>
      <c r="M568" s="111">
        <f t="shared" si="69"/>
        <v>0.60356332796423517</v>
      </c>
      <c r="N568" s="148">
        <v>0.13819999999999999</v>
      </c>
      <c r="O568" s="111">
        <f t="shared" si="70"/>
        <v>7.3721902526522137E-2</v>
      </c>
      <c r="P568" s="24"/>
      <c r="Q568" s="24">
        <f t="shared" si="64"/>
        <v>0.41640111368148564</v>
      </c>
      <c r="R568" s="24"/>
      <c r="S568" s="30" t="str">
        <f t="shared" si="71"/>
        <v>SENSIBILIDADE ALTA</v>
      </c>
    </row>
    <row r="569" spans="1:19">
      <c r="A569" s="146">
        <v>565</v>
      </c>
      <c r="B569" s="17">
        <v>3148400</v>
      </c>
      <c r="C569" s="17" t="s">
        <v>658</v>
      </c>
      <c r="D569" s="122">
        <v>18.28825241975019</v>
      </c>
      <c r="E569" s="111">
        <f t="shared" si="65"/>
        <v>0.3824822849451186</v>
      </c>
      <c r="F569" s="147">
        <v>53.120617110799436</v>
      </c>
      <c r="G569" s="111">
        <f t="shared" si="66"/>
        <v>0.79667881273630314</v>
      </c>
      <c r="H569" s="149">
        <v>41.102756892230573</v>
      </c>
      <c r="I569" s="111">
        <f t="shared" si="67"/>
        <v>0.69178345082795678</v>
      </c>
      <c r="J569" s="150">
        <v>19.899999999999999</v>
      </c>
      <c r="K569" s="111">
        <f t="shared" si="68"/>
        <v>0.21808219178082192</v>
      </c>
      <c r="L569" s="112">
        <v>44.29</v>
      </c>
      <c r="M569" s="111">
        <f t="shared" si="69"/>
        <v>0.4176391308635482</v>
      </c>
      <c r="N569" s="148">
        <v>0.33839999999999998</v>
      </c>
      <c r="O569" s="111">
        <f t="shared" si="70"/>
        <v>0.18051730691009471</v>
      </c>
      <c r="P569" s="24"/>
      <c r="Q569" s="24">
        <f t="shared" si="64"/>
        <v>0.44786386301064057</v>
      </c>
      <c r="R569" s="24"/>
      <c r="S569" s="30" t="str">
        <f t="shared" si="71"/>
        <v>SENSIBILIDADE ALTA</v>
      </c>
    </row>
    <row r="570" spans="1:19">
      <c r="A570" s="146">
        <v>566</v>
      </c>
      <c r="B570" s="17">
        <v>3148509</v>
      </c>
      <c r="C570" s="17" t="s">
        <v>659</v>
      </c>
      <c r="D570" s="122">
        <v>17.88301899345598</v>
      </c>
      <c r="E570" s="111">
        <f t="shared" si="65"/>
        <v>0.37400719376266295</v>
      </c>
      <c r="F570" s="147">
        <v>53.011818528402593</v>
      </c>
      <c r="G570" s="111">
        <f t="shared" si="66"/>
        <v>0.7914746711520082</v>
      </c>
      <c r="H570" s="149">
        <v>59.748974773207408</v>
      </c>
      <c r="I570" s="111">
        <f t="shared" si="67"/>
        <v>0.55196137160701131</v>
      </c>
      <c r="J570" s="150">
        <v>13.39</v>
      </c>
      <c r="K570" s="111">
        <f t="shared" si="68"/>
        <v>0.14673972602739727</v>
      </c>
      <c r="L570" s="112">
        <v>30.05</v>
      </c>
      <c r="M570" s="111">
        <f t="shared" si="69"/>
        <v>0.60487820913184964</v>
      </c>
      <c r="N570" s="148">
        <v>0.31</v>
      </c>
      <c r="O570" s="111">
        <f t="shared" si="70"/>
        <v>0.16536750928525226</v>
      </c>
      <c r="P570" s="24"/>
      <c r="Q570" s="24">
        <f t="shared" si="64"/>
        <v>0.439071446827697</v>
      </c>
      <c r="R570" s="24"/>
      <c r="S570" s="30" t="str">
        <f t="shared" si="71"/>
        <v>SENSIBILIDADE ALTA</v>
      </c>
    </row>
    <row r="571" spans="1:19">
      <c r="A571" s="146">
        <v>567</v>
      </c>
      <c r="B571" s="17">
        <v>3148608</v>
      </c>
      <c r="C571" s="17" t="s">
        <v>660</v>
      </c>
      <c r="D571" s="122">
        <v>28.052504085631728</v>
      </c>
      <c r="E571" s="111">
        <f t="shared" si="65"/>
        <v>0.58669279135262831</v>
      </c>
      <c r="F571" s="147">
        <v>46.666098952567488</v>
      </c>
      <c r="G571" s="111">
        <f t="shared" si="66"/>
        <v>0.4879410919512942</v>
      </c>
      <c r="H571" s="149">
        <v>45.701020291184221</v>
      </c>
      <c r="I571" s="111">
        <f t="shared" si="67"/>
        <v>0.65730253071046696</v>
      </c>
      <c r="J571" s="150">
        <v>17.5</v>
      </c>
      <c r="K571" s="111">
        <f t="shared" si="68"/>
        <v>0.19178082191780821</v>
      </c>
      <c r="L571" s="112">
        <v>43.56</v>
      </c>
      <c r="M571" s="111">
        <f t="shared" si="69"/>
        <v>0.42723776338713382</v>
      </c>
      <c r="N571" s="148">
        <v>0.33839999999999998</v>
      </c>
      <c r="O571" s="111">
        <f t="shared" si="70"/>
        <v>0.18051730691009471</v>
      </c>
      <c r="P571" s="24"/>
      <c r="Q571" s="24">
        <f t="shared" si="64"/>
        <v>0.4219120510382377</v>
      </c>
      <c r="R571" s="24"/>
      <c r="S571" s="30" t="str">
        <f t="shared" si="71"/>
        <v>SENSIBILIDADE ALTA</v>
      </c>
    </row>
    <row r="572" spans="1:19">
      <c r="A572" s="146">
        <v>568</v>
      </c>
      <c r="B572" s="17">
        <v>3148707</v>
      </c>
      <c r="C572" s="17" t="s">
        <v>661</v>
      </c>
      <c r="D572" s="122">
        <v>3.19256247961345</v>
      </c>
      <c r="E572" s="111">
        <f t="shared" si="65"/>
        <v>6.6769561355895027E-2</v>
      </c>
      <c r="F572" s="147">
        <v>47.76428963582017</v>
      </c>
      <c r="G572" s="111">
        <f t="shared" si="66"/>
        <v>0.5404706348579702</v>
      </c>
      <c r="H572" s="149">
        <v>83.174928308070463</v>
      </c>
      <c r="I572" s="111">
        <f t="shared" si="67"/>
        <v>0.37629756933429981</v>
      </c>
      <c r="J572" s="150">
        <v>15.31</v>
      </c>
      <c r="K572" s="111">
        <f t="shared" si="68"/>
        <v>0.16778082191780821</v>
      </c>
      <c r="L572" s="112">
        <v>68.23</v>
      </c>
      <c r="M572" s="111">
        <f t="shared" si="69"/>
        <v>0.10285657933664238</v>
      </c>
      <c r="N572" s="148">
        <v>1.0458000000000001</v>
      </c>
      <c r="O572" s="111">
        <f t="shared" si="70"/>
        <v>0.55787529422747362</v>
      </c>
      <c r="P572" s="24"/>
      <c r="Q572" s="24">
        <f t="shared" si="64"/>
        <v>0.30200841017168156</v>
      </c>
      <c r="R572" s="24"/>
      <c r="S572" s="30" t="str">
        <f t="shared" si="71"/>
        <v>SENSIBILIDADE MODERADA</v>
      </c>
    </row>
    <row r="573" spans="1:19">
      <c r="A573" s="146">
        <v>569</v>
      </c>
      <c r="B573" s="17">
        <v>3148756</v>
      </c>
      <c r="C573" s="17" t="s">
        <v>662</v>
      </c>
      <c r="D573" s="122">
        <v>25.886498999973657</v>
      </c>
      <c r="E573" s="111">
        <f t="shared" si="65"/>
        <v>0.54139275090313399</v>
      </c>
      <c r="F573" s="147">
        <v>44.302050473186121</v>
      </c>
      <c r="G573" s="111">
        <f t="shared" si="66"/>
        <v>0.37486201750193215</v>
      </c>
      <c r="H573" s="149">
        <v>30.136612021857921</v>
      </c>
      <c r="I573" s="111">
        <f t="shared" si="67"/>
        <v>0.77401509622656151</v>
      </c>
      <c r="J573" s="150">
        <v>42.09</v>
      </c>
      <c r="K573" s="111">
        <f t="shared" si="68"/>
        <v>0.46126027397260277</v>
      </c>
      <c r="L573" s="112">
        <v>23.52</v>
      </c>
      <c r="M573" s="111">
        <f t="shared" si="69"/>
        <v>0.69073994937707506</v>
      </c>
      <c r="N573" s="148">
        <v>0.13819999999999999</v>
      </c>
      <c r="O573" s="111">
        <f t="shared" si="70"/>
        <v>7.3721902526522137E-2</v>
      </c>
      <c r="P573" s="24"/>
      <c r="Q573" s="24">
        <f t="shared" si="64"/>
        <v>0.48599866508463796</v>
      </c>
      <c r="R573" s="24"/>
      <c r="S573" s="30" t="str">
        <f t="shared" si="71"/>
        <v>SENSIBILIDADE ALTA</v>
      </c>
    </row>
    <row r="574" spans="1:19">
      <c r="A574" s="146">
        <v>570</v>
      </c>
      <c r="B574" s="17">
        <v>3148806</v>
      </c>
      <c r="C574" s="17" t="s">
        <v>663</v>
      </c>
      <c r="D574" s="122">
        <v>25.386558583596436</v>
      </c>
      <c r="E574" s="111">
        <f t="shared" si="65"/>
        <v>0.53093694854413609</v>
      </c>
      <c r="F574" s="147">
        <v>51.858650757228084</v>
      </c>
      <c r="G574" s="111">
        <f t="shared" si="66"/>
        <v>0.73631541981407866</v>
      </c>
      <c r="H574" s="149">
        <v>69.314406523708854</v>
      </c>
      <c r="I574" s="111">
        <f t="shared" si="67"/>
        <v>0.4802332300322173</v>
      </c>
      <c r="J574" s="150">
        <v>19.12</v>
      </c>
      <c r="K574" s="111">
        <f t="shared" si="68"/>
        <v>0.20953424657534248</v>
      </c>
      <c r="L574" s="112">
        <v>19.809999999999999</v>
      </c>
      <c r="M574" s="111">
        <f t="shared" si="69"/>
        <v>0.73952204069557215</v>
      </c>
      <c r="N574" s="148">
        <v>0.13819999999999999</v>
      </c>
      <c r="O574" s="111">
        <f t="shared" si="70"/>
        <v>7.3721902526522137E-2</v>
      </c>
      <c r="P574" s="24"/>
      <c r="Q574" s="24">
        <f t="shared" si="64"/>
        <v>0.46171063136464485</v>
      </c>
      <c r="R574" s="24"/>
      <c r="S574" s="30" t="str">
        <f t="shared" si="71"/>
        <v>SENSIBILIDADE ALTA</v>
      </c>
    </row>
    <row r="575" spans="1:19">
      <c r="A575" s="146">
        <v>571</v>
      </c>
      <c r="B575" s="17">
        <v>3148905</v>
      </c>
      <c r="C575" s="17" t="s">
        <v>664</v>
      </c>
      <c r="D575" s="122">
        <v>28.997382584713417</v>
      </c>
      <c r="E575" s="111">
        <f t="shared" si="65"/>
        <v>0.60645407192933287</v>
      </c>
      <c r="F575" s="147">
        <v>45.535081502480509</v>
      </c>
      <c r="G575" s="111">
        <f t="shared" si="66"/>
        <v>0.43384135264502538</v>
      </c>
      <c r="H575" s="149">
        <v>64.761673151750969</v>
      </c>
      <c r="I575" s="111">
        <f t="shared" si="67"/>
        <v>0.51437273490495494</v>
      </c>
      <c r="J575" s="150">
        <v>11.82</v>
      </c>
      <c r="K575" s="111">
        <f t="shared" si="68"/>
        <v>0.12953424657534246</v>
      </c>
      <c r="L575" s="112">
        <v>16.28</v>
      </c>
      <c r="M575" s="111">
        <f t="shared" si="69"/>
        <v>0.78593734591236308</v>
      </c>
      <c r="N575" s="148">
        <v>0.49730000000000002</v>
      </c>
      <c r="O575" s="111">
        <f t="shared" si="70"/>
        <v>0.26528149150824504</v>
      </c>
      <c r="P575" s="24"/>
      <c r="Q575" s="24">
        <f t="shared" si="64"/>
        <v>0.45590354057921068</v>
      </c>
      <c r="R575" s="24"/>
      <c r="S575" s="30" t="str">
        <f t="shared" si="71"/>
        <v>SENSIBILIDADE ALTA</v>
      </c>
    </row>
    <row r="576" spans="1:19">
      <c r="A576" s="146">
        <v>572</v>
      </c>
      <c r="B576" s="17">
        <v>3149002</v>
      </c>
      <c r="C576" s="17" t="s">
        <v>665</v>
      </c>
      <c r="D576" s="122">
        <v>15.825103193030671</v>
      </c>
      <c r="E576" s="111">
        <f t="shared" si="65"/>
        <v>0.33096774310846605</v>
      </c>
      <c r="F576" s="147">
        <v>43.512245961438246</v>
      </c>
      <c r="G576" s="111">
        <f t="shared" si="66"/>
        <v>0.33708345079176427</v>
      </c>
      <c r="H576" s="149">
        <v>74.283641639463184</v>
      </c>
      <c r="I576" s="111">
        <f t="shared" si="67"/>
        <v>0.44297051056505066</v>
      </c>
      <c r="J576" s="150">
        <v>39.39</v>
      </c>
      <c r="K576" s="111">
        <f t="shared" si="68"/>
        <v>0.43167123287671233</v>
      </c>
      <c r="L576" s="112">
        <v>33.64</v>
      </c>
      <c r="M576" s="111">
        <f t="shared" si="69"/>
        <v>0.55767397521448991</v>
      </c>
      <c r="N576" s="148">
        <v>0.1026</v>
      </c>
      <c r="O576" s="111">
        <f t="shared" si="70"/>
        <v>5.4731311137635102E-2</v>
      </c>
      <c r="P576" s="24"/>
      <c r="Q576" s="24">
        <f t="shared" si="64"/>
        <v>0.35918303728235301</v>
      </c>
      <c r="R576" s="24"/>
      <c r="S576" s="30" t="str">
        <f t="shared" si="71"/>
        <v>SENSIBILIDADE MODERADA</v>
      </c>
    </row>
    <row r="577" spans="1:19">
      <c r="A577" s="146">
        <v>573</v>
      </c>
      <c r="B577" s="17">
        <v>3149101</v>
      </c>
      <c r="C577" s="17" t="s">
        <v>666</v>
      </c>
      <c r="D577" s="122">
        <v>20.765944204333923</v>
      </c>
      <c r="E577" s="111">
        <f t="shared" si="65"/>
        <v>0.43430097124747441</v>
      </c>
      <c r="F577" s="147">
        <v>46.634681288553807</v>
      </c>
      <c r="G577" s="111">
        <f t="shared" si="66"/>
        <v>0.4864382968948418</v>
      </c>
      <c r="H577" s="149">
        <v>51.830855018587364</v>
      </c>
      <c r="I577" s="111">
        <f t="shared" si="67"/>
        <v>0.61133684252977283</v>
      </c>
      <c r="J577" s="150">
        <v>49.36</v>
      </c>
      <c r="K577" s="111">
        <f t="shared" si="68"/>
        <v>0.54093150684931501</v>
      </c>
      <c r="L577" s="112">
        <v>24.7</v>
      </c>
      <c r="M577" s="111">
        <f t="shared" si="69"/>
        <v>0.67522435159922423</v>
      </c>
      <c r="N577" s="148">
        <v>0.22439999999999999</v>
      </c>
      <c r="O577" s="111">
        <f t="shared" si="70"/>
        <v>0.11970473897938905</v>
      </c>
      <c r="P577" s="24"/>
      <c r="Q577" s="24">
        <f t="shared" si="64"/>
        <v>0.47798945135000298</v>
      </c>
      <c r="R577" s="24"/>
      <c r="S577" s="30" t="str">
        <f t="shared" si="71"/>
        <v>SENSIBILIDADE ALTA</v>
      </c>
    </row>
    <row r="578" spans="1:19">
      <c r="A578" s="146">
        <v>574</v>
      </c>
      <c r="B578" s="17">
        <v>3149150</v>
      </c>
      <c r="C578" s="17" t="s">
        <v>667</v>
      </c>
      <c r="D578" s="122">
        <v>14.059839799600935</v>
      </c>
      <c r="E578" s="111">
        <f t="shared" si="65"/>
        <v>0.29404885327950547</v>
      </c>
      <c r="F578" s="147">
        <v>48.967001434720231</v>
      </c>
      <c r="G578" s="111">
        <f t="shared" si="66"/>
        <v>0.59799971610783342</v>
      </c>
      <c r="H578" s="149">
        <v>19.764209719160355</v>
      </c>
      <c r="I578" s="111">
        <f t="shared" si="67"/>
        <v>0.85179445425706635</v>
      </c>
      <c r="J578" s="150">
        <v>6.84</v>
      </c>
      <c r="K578" s="111">
        <f t="shared" si="68"/>
        <v>7.4958904109589039E-2</v>
      </c>
      <c r="L578" s="112">
        <v>57.05</v>
      </c>
      <c r="M578" s="111">
        <f t="shared" si="69"/>
        <v>0.249860293875941</v>
      </c>
      <c r="N578" s="148">
        <v>1.768</v>
      </c>
      <c r="O578" s="111">
        <f t="shared" si="70"/>
        <v>0.9431282465042774</v>
      </c>
      <c r="P578" s="24"/>
      <c r="Q578" s="24">
        <f t="shared" si="64"/>
        <v>0.50196507802236878</v>
      </c>
      <c r="R578" s="24"/>
      <c r="S578" s="30" t="str">
        <f t="shared" si="71"/>
        <v>SENSIBILIDADE ALTA</v>
      </c>
    </row>
    <row r="579" spans="1:19">
      <c r="A579" s="146">
        <v>575</v>
      </c>
      <c r="B579" s="17">
        <v>3149200</v>
      </c>
      <c r="C579" s="17" t="s">
        <v>668</v>
      </c>
      <c r="D579" s="122">
        <v>42.846985743579339</v>
      </c>
      <c r="E579" s="111">
        <f t="shared" si="65"/>
        <v>0.89610601571295478</v>
      </c>
      <c r="F579" s="147">
        <v>47.298494242692648</v>
      </c>
      <c r="G579" s="111">
        <f t="shared" si="66"/>
        <v>0.51819033375711454</v>
      </c>
      <c r="H579" s="149">
        <v>90.370813397129197</v>
      </c>
      <c r="I579" s="111">
        <f t="shared" si="67"/>
        <v>0.32233790730473211</v>
      </c>
      <c r="J579" s="150">
        <v>9.34</v>
      </c>
      <c r="K579" s="111">
        <f t="shared" si="68"/>
        <v>0.10235616438356164</v>
      </c>
      <c r="L579" s="112">
        <v>15.28</v>
      </c>
      <c r="M579" s="111">
        <f t="shared" si="69"/>
        <v>0.79908615758850798</v>
      </c>
      <c r="N579" s="148">
        <v>0.96909999999999996</v>
      </c>
      <c r="O579" s="111">
        <f t="shared" si="70"/>
        <v>0.51696017176883213</v>
      </c>
      <c r="P579" s="24"/>
      <c r="Q579" s="24">
        <f t="shared" si="64"/>
        <v>0.52583945841928381</v>
      </c>
      <c r="R579" s="24"/>
      <c r="S579" s="30" t="str">
        <f t="shared" si="71"/>
        <v>SENSIBILIDADE ALTA</v>
      </c>
    </row>
    <row r="580" spans="1:19">
      <c r="A580" s="146">
        <v>576</v>
      </c>
      <c r="B580" s="17">
        <v>3149309</v>
      </c>
      <c r="C580" s="17" t="s">
        <v>669</v>
      </c>
      <c r="D580" s="122">
        <v>0.90463216209133102</v>
      </c>
      <c r="E580" s="111">
        <f t="shared" si="65"/>
        <v>1.8919564781261996E-2</v>
      </c>
      <c r="F580" s="147">
        <v>42.792442472208243</v>
      </c>
      <c r="G580" s="111">
        <f t="shared" si="66"/>
        <v>0.30265322947546974</v>
      </c>
      <c r="H580" s="149">
        <v>75.811760945989136</v>
      </c>
      <c r="I580" s="111">
        <f t="shared" si="67"/>
        <v>0.43151162812036392</v>
      </c>
      <c r="J580" s="150">
        <v>213.71</v>
      </c>
      <c r="K580" s="111">
        <f t="shared" si="68"/>
        <v>1</v>
      </c>
      <c r="L580" s="112">
        <v>31.77</v>
      </c>
      <c r="M580" s="111">
        <f t="shared" si="69"/>
        <v>0.58226225304888068</v>
      </c>
      <c r="N580" s="148">
        <v>0.39479999999999998</v>
      </c>
      <c r="O580" s="111">
        <f t="shared" si="70"/>
        <v>0.21060352472844385</v>
      </c>
      <c r="P580" s="24"/>
      <c r="Q580" s="24">
        <f t="shared" si="64"/>
        <v>0.42432503335907001</v>
      </c>
      <c r="R580" s="24"/>
      <c r="S580" s="30" t="str">
        <f t="shared" si="71"/>
        <v>SENSIBILIDADE ALTA</v>
      </c>
    </row>
    <row r="581" spans="1:19">
      <c r="A581" s="146">
        <v>577</v>
      </c>
      <c r="B581" s="17">
        <v>3149408</v>
      </c>
      <c r="C581" s="17" t="s">
        <v>670</v>
      </c>
      <c r="D581" s="122">
        <v>15.522957782177111</v>
      </c>
      <c r="E581" s="111">
        <f t="shared" si="65"/>
        <v>0.32464864467978577</v>
      </c>
      <c r="F581" s="147">
        <v>41.738449490994519</v>
      </c>
      <c r="G581" s="111">
        <f t="shared" si="66"/>
        <v>0.25223778671646147</v>
      </c>
      <c r="H581" s="149">
        <v>66.685082872928177</v>
      </c>
      <c r="I581" s="111">
        <f t="shared" si="67"/>
        <v>0.49994969490159069</v>
      </c>
      <c r="J581" s="150">
        <v>16.02</v>
      </c>
      <c r="K581" s="111">
        <f t="shared" si="68"/>
        <v>0.17556164383561643</v>
      </c>
      <c r="L581" s="112">
        <v>34.1</v>
      </c>
      <c r="M581" s="111">
        <f t="shared" si="69"/>
        <v>0.55162552184346336</v>
      </c>
      <c r="N581" s="148">
        <v>6.4699999999999994E-2</v>
      </c>
      <c r="O581" s="111">
        <f t="shared" si="70"/>
        <v>3.4513799518567166E-2</v>
      </c>
      <c r="P581" s="24"/>
      <c r="Q581" s="24">
        <f t="shared" ref="Q581:Q644" si="72">(E581+G581+I581+K581+M581+O581)/N$2</f>
        <v>0.30642284858258079</v>
      </c>
      <c r="R581" s="24"/>
      <c r="S581" s="30" t="str">
        <f t="shared" si="71"/>
        <v>SENSIBILIDADE MODERADA</v>
      </c>
    </row>
    <row r="582" spans="1:19">
      <c r="A582" s="146">
        <v>578</v>
      </c>
      <c r="B582" s="17">
        <v>3149507</v>
      </c>
      <c r="C582" s="17" t="s">
        <v>671</v>
      </c>
      <c r="D582" s="122">
        <v>7.3592787297308213</v>
      </c>
      <c r="E582" s="111">
        <f t="shared" ref="E582:E645" si="73">IF(((D582-$E$860)/($D$860-$E$860))&gt;1,1,IF(((D582-$E$860)/($D$860-$E$860))&lt;0,0,(D582-$E$860)/($D$860-$E$860)))</f>
        <v>0.15391266915452512</v>
      </c>
      <c r="F582" s="147">
        <v>46.288209606986896</v>
      </c>
      <c r="G582" s="111">
        <f t="shared" ref="G582:G645" si="74">IF(((F582-$G$860)/($F$860-$G$860))&gt;1,1,IF(((F582-$G$860)/($F$860-$G$860))&lt;0,0,(F582-$G$860)/($F$860-$G$860)))</f>
        <v>0.46986558384931543</v>
      </c>
      <c r="H582" s="149">
        <v>94.807520143240822</v>
      </c>
      <c r="I582" s="111">
        <f t="shared" ref="I582:I645" si="75">IF((1-(H582-$I$860)/($H$860-$I$860))&gt;1,1,IF((1-(H582-$I$860)/($H$860-$I$860))&lt;0,0,1-(H582-$I$860)/($H$860-$I$860)))</f>
        <v>0.2890684493323562</v>
      </c>
      <c r="J582" s="150">
        <v>36.89</v>
      </c>
      <c r="K582" s="111">
        <f t="shared" ref="K582:K645" si="76">IF(((J582-$K$860)/($J$860-$K$860))&gt;1,1,IF(((J582-$K$860)/($J$860-$K$860))&lt;0,0,(J582-$K$860)/($J$860-$K$860)))</f>
        <v>0.40427397260273973</v>
      </c>
      <c r="L582" s="112">
        <v>27.74</v>
      </c>
      <c r="M582" s="111">
        <f t="shared" ref="M582:M645" si="77">IF((1-(L582-$M$860)/($L$860-$M$860))&gt;1,1,IF((1-(L582-$M$860)/($L$860-$M$860))&lt;0,0,1-(L582-$M$860)/($L$860-$M$860)))</f>
        <v>0.63525196410374418</v>
      </c>
      <c r="N582" s="148">
        <v>6.4699999999999994E-2</v>
      </c>
      <c r="O582" s="111">
        <f t="shared" ref="O582:O645" si="78">IF(((N582-$O$860)/($N$860-$O$860))&gt;1,1,IF(((N582-$O$860)/($N$860-$O$860))&lt;0,0,(N582-$O$860)/($N$860-$O$860)))</f>
        <v>3.4513799518567166E-2</v>
      </c>
      <c r="P582" s="24"/>
      <c r="Q582" s="24">
        <f t="shared" si="72"/>
        <v>0.33114773976020795</v>
      </c>
      <c r="R582" s="24"/>
      <c r="S582" s="30" t="str">
        <f t="shared" ref="S582:S645" si="79">IF(AND(Q582&gt;$V$5,Q582&lt;$W$5)," SENSIBILIDADE RELATIVAMENTE BAIXA",IF(AND(Q582&gt;$V$6,Q582&lt;$W$6),"SENSIBILIDADE MODERADA",IF(AND(Q582&gt;$V$7,Q582&lt;$W$7),"SENSIBILIDADE ALTA",IF(AND(Q582&gt;$V$8,Q582&lt;$W$8),"SENSIBILIDADE MUITO ALTA","SENSIBILIDADE EXTREMA"))))</f>
        <v>SENSIBILIDADE MODERADA</v>
      </c>
    </row>
    <row r="583" spans="1:19">
      <c r="A583" s="146">
        <v>579</v>
      </c>
      <c r="B583" s="17">
        <v>3149606</v>
      </c>
      <c r="C583" s="17" t="s">
        <v>672</v>
      </c>
      <c r="D583" s="122">
        <v>29.371926515938213</v>
      </c>
      <c r="E583" s="111">
        <f t="shared" si="73"/>
        <v>0.61428732003523057</v>
      </c>
      <c r="F583" s="147">
        <v>50.090415913200722</v>
      </c>
      <c r="G583" s="111">
        <f t="shared" si="74"/>
        <v>0.65173578394127718</v>
      </c>
      <c r="H583" s="149">
        <v>37.545126353790614</v>
      </c>
      <c r="I583" s="111">
        <f t="shared" si="75"/>
        <v>0.71846099488326343</v>
      </c>
      <c r="J583" s="150">
        <v>20.37</v>
      </c>
      <c r="K583" s="111">
        <f t="shared" si="76"/>
        <v>0.22323287671232878</v>
      </c>
      <c r="L583" s="112">
        <v>23.78</v>
      </c>
      <c r="M583" s="111">
        <f t="shared" si="77"/>
        <v>0.68732125834127733</v>
      </c>
      <c r="N583" s="148">
        <v>1.5089999999999999</v>
      </c>
      <c r="O583" s="111">
        <f t="shared" si="78"/>
        <v>0.80496635971434083</v>
      </c>
      <c r="P583" s="24"/>
      <c r="Q583" s="24">
        <f t="shared" si="72"/>
        <v>0.61666743227128629</v>
      </c>
      <c r="R583" s="24"/>
      <c r="S583" s="30" t="str">
        <f t="shared" si="79"/>
        <v>SENSIBILIDADE MUITO ALTA</v>
      </c>
    </row>
    <row r="584" spans="1:19">
      <c r="A584" s="146">
        <v>580</v>
      </c>
      <c r="B584" s="17">
        <v>3149705</v>
      </c>
      <c r="C584" s="17" t="s">
        <v>673</v>
      </c>
      <c r="D584" s="122">
        <v>5.9785257492396848</v>
      </c>
      <c r="E584" s="111">
        <f t="shared" si="73"/>
        <v>0.12503546739670696</v>
      </c>
      <c r="F584" s="147">
        <v>44.620290539742527</v>
      </c>
      <c r="G584" s="111">
        <f t="shared" si="74"/>
        <v>0.39008433315779334</v>
      </c>
      <c r="H584" s="149">
        <v>84.096837300293444</v>
      </c>
      <c r="I584" s="111">
        <f t="shared" si="75"/>
        <v>0.36938446593885932</v>
      </c>
      <c r="J584" s="150">
        <v>49.21</v>
      </c>
      <c r="K584" s="111">
        <f t="shared" si="76"/>
        <v>0.53928767123287669</v>
      </c>
      <c r="L584" s="112">
        <v>16.170000000000002</v>
      </c>
      <c r="M584" s="111">
        <f t="shared" si="77"/>
        <v>0.78738371519673911</v>
      </c>
      <c r="N584" s="148">
        <v>0.49730000000000002</v>
      </c>
      <c r="O584" s="111">
        <f t="shared" si="78"/>
        <v>0.26528149150824504</v>
      </c>
      <c r="P584" s="24"/>
      <c r="Q584" s="24">
        <f t="shared" si="72"/>
        <v>0.41274285740520339</v>
      </c>
      <c r="R584" s="24"/>
      <c r="S584" s="30" t="str">
        <f t="shared" si="79"/>
        <v>SENSIBILIDADE ALTA</v>
      </c>
    </row>
    <row r="585" spans="1:19">
      <c r="A585" s="146">
        <v>581</v>
      </c>
      <c r="B585" s="17">
        <v>3149804</v>
      </c>
      <c r="C585" s="17" t="s">
        <v>674</v>
      </c>
      <c r="D585" s="122">
        <v>50.616347510140947</v>
      </c>
      <c r="E585" s="111">
        <f t="shared" si="73"/>
        <v>1</v>
      </c>
      <c r="F585" s="147">
        <v>43.747343364787895</v>
      </c>
      <c r="G585" s="111">
        <f t="shared" si="74"/>
        <v>0.34832881949214867</v>
      </c>
      <c r="H585" s="149">
        <v>80.72998658970323</v>
      </c>
      <c r="I585" s="111">
        <f t="shared" si="75"/>
        <v>0.39463141251999512</v>
      </c>
      <c r="J585" s="150">
        <v>7</v>
      </c>
      <c r="K585" s="111">
        <f t="shared" si="76"/>
        <v>7.6712328767123292E-2</v>
      </c>
      <c r="L585" s="112">
        <v>19.53</v>
      </c>
      <c r="M585" s="111">
        <f t="shared" si="77"/>
        <v>0.74320370796489266</v>
      </c>
      <c r="N585" s="148">
        <v>0.96909999999999996</v>
      </c>
      <c r="O585" s="111">
        <f t="shared" si="78"/>
        <v>0.51696017176883213</v>
      </c>
      <c r="P585" s="24"/>
      <c r="Q585" s="24">
        <f t="shared" si="72"/>
        <v>0.51330607341883194</v>
      </c>
      <c r="R585" s="24"/>
      <c r="S585" s="30" t="str">
        <f t="shared" si="79"/>
        <v>SENSIBILIDADE ALTA</v>
      </c>
    </row>
    <row r="586" spans="1:19">
      <c r="A586" s="146">
        <v>582</v>
      </c>
      <c r="B586" s="17">
        <v>3149903</v>
      </c>
      <c r="C586" s="17" t="s">
        <v>675</v>
      </c>
      <c r="D586" s="122">
        <v>7.4150674948845978</v>
      </c>
      <c r="E586" s="111">
        <f t="shared" si="73"/>
        <v>0.1550794408000892</v>
      </c>
      <c r="F586" s="147">
        <v>46.685540671178011</v>
      </c>
      <c r="G586" s="111">
        <f t="shared" si="74"/>
        <v>0.48887104392366582</v>
      </c>
      <c r="H586" s="149">
        <v>84.095585484474384</v>
      </c>
      <c r="I586" s="111">
        <f t="shared" si="75"/>
        <v>0.36939385290900739</v>
      </c>
      <c r="J586" s="150">
        <v>79.010000000000005</v>
      </c>
      <c r="K586" s="111">
        <f t="shared" si="76"/>
        <v>0.86586301369863017</v>
      </c>
      <c r="L586" s="112">
        <v>11.84</v>
      </c>
      <c r="M586" s="111">
        <f t="shared" si="77"/>
        <v>0.8443180697544459</v>
      </c>
      <c r="N586" s="148">
        <v>0.21729999999999999</v>
      </c>
      <c r="O586" s="111">
        <f t="shared" si="78"/>
        <v>0.11591728957317844</v>
      </c>
      <c r="P586" s="24"/>
      <c r="Q586" s="24">
        <f t="shared" si="72"/>
        <v>0.47324045177650281</v>
      </c>
      <c r="R586" s="24"/>
      <c r="S586" s="30" t="str">
        <f t="shared" si="79"/>
        <v>SENSIBILIDADE ALTA</v>
      </c>
    </row>
    <row r="587" spans="1:19">
      <c r="A587" s="146">
        <v>583</v>
      </c>
      <c r="B587" s="17">
        <v>3149952</v>
      </c>
      <c r="C587" s="17" t="s">
        <v>676</v>
      </c>
      <c r="D587" s="122">
        <v>5.2881220563613383</v>
      </c>
      <c r="E587" s="111">
        <f t="shared" si="73"/>
        <v>0.11059629759929747</v>
      </c>
      <c r="F587" s="147">
        <v>51.224018475750576</v>
      </c>
      <c r="G587" s="111">
        <f t="shared" si="74"/>
        <v>0.70595917643283335</v>
      </c>
      <c r="H587" s="149">
        <v>72.028078742560666</v>
      </c>
      <c r="I587" s="111">
        <f t="shared" si="75"/>
        <v>0.45988426197950139</v>
      </c>
      <c r="J587" s="150">
        <v>28.63</v>
      </c>
      <c r="K587" s="111">
        <f t="shared" si="76"/>
        <v>0.31375342465753425</v>
      </c>
      <c r="L587" s="112">
        <v>29.3</v>
      </c>
      <c r="M587" s="111">
        <f t="shared" si="77"/>
        <v>0.61473981788895826</v>
      </c>
      <c r="N587" s="148">
        <v>0.33839999999999998</v>
      </c>
      <c r="O587" s="111">
        <f t="shared" si="78"/>
        <v>0.18051730691009471</v>
      </c>
      <c r="P587" s="24"/>
      <c r="Q587" s="24">
        <f t="shared" si="72"/>
        <v>0.39757504757803658</v>
      </c>
      <c r="R587" s="24"/>
      <c r="S587" s="30" t="str">
        <f t="shared" si="79"/>
        <v>SENSIBILIDADE MODERADA</v>
      </c>
    </row>
    <row r="588" spans="1:19">
      <c r="A588" s="146">
        <v>584</v>
      </c>
      <c r="B588" s="17">
        <v>3150000</v>
      </c>
      <c r="C588" s="17" t="s">
        <v>677</v>
      </c>
      <c r="D588" s="122">
        <v>11.481020876649071</v>
      </c>
      <c r="E588" s="111">
        <f t="shared" si="73"/>
        <v>0.24011518419666084</v>
      </c>
      <c r="F588" s="147">
        <v>56.06263982102908</v>
      </c>
      <c r="G588" s="111">
        <f t="shared" si="74"/>
        <v>0.93740401697104414</v>
      </c>
      <c r="H588" s="149">
        <v>70.532212885154067</v>
      </c>
      <c r="I588" s="111">
        <f t="shared" si="75"/>
        <v>0.47110128602981005</v>
      </c>
      <c r="J588" s="150">
        <v>11.25</v>
      </c>
      <c r="K588" s="111">
        <f t="shared" si="76"/>
        <v>0.12328767123287671</v>
      </c>
      <c r="L588" s="112">
        <v>16</v>
      </c>
      <c r="M588" s="111">
        <f t="shared" si="77"/>
        <v>0.7896190131816837</v>
      </c>
      <c r="N588" s="148">
        <v>0.50080000000000002</v>
      </c>
      <c r="O588" s="111">
        <f t="shared" si="78"/>
        <v>0.26714854403243332</v>
      </c>
      <c r="P588" s="24"/>
      <c r="Q588" s="24">
        <f t="shared" si="72"/>
        <v>0.47144595260741817</v>
      </c>
      <c r="R588" s="24"/>
      <c r="S588" s="30" t="str">
        <f t="shared" si="79"/>
        <v>SENSIBILIDADE ALTA</v>
      </c>
    </row>
    <row r="589" spans="1:19">
      <c r="A589" s="146">
        <v>585</v>
      </c>
      <c r="B589" s="17">
        <v>3150109</v>
      </c>
      <c r="C589" s="17" t="s">
        <v>678</v>
      </c>
      <c r="D589" s="122">
        <v>14.129417117250442</v>
      </c>
      <c r="E589" s="111">
        <f t="shared" si="73"/>
        <v>0.29550400004936284</v>
      </c>
      <c r="F589" s="147">
        <v>52.56550218340611</v>
      </c>
      <c r="G589" s="111">
        <f t="shared" si="74"/>
        <v>0.77012610759927125</v>
      </c>
      <c r="H589" s="149">
        <v>47.42489270386266</v>
      </c>
      <c r="I589" s="111">
        <f t="shared" si="75"/>
        <v>0.64437575775356426</v>
      </c>
      <c r="J589" s="150">
        <v>14.55</v>
      </c>
      <c r="K589" s="111">
        <f t="shared" si="76"/>
        <v>0.15945205479452054</v>
      </c>
      <c r="L589" s="112">
        <v>25.13</v>
      </c>
      <c r="M589" s="111">
        <f t="shared" si="77"/>
        <v>0.6695703625784819</v>
      </c>
      <c r="N589" s="148">
        <v>0.1026</v>
      </c>
      <c r="O589" s="111">
        <f t="shared" si="78"/>
        <v>5.4731311137635102E-2</v>
      </c>
      <c r="P589" s="24"/>
      <c r="Q589" s="24">
        <f t="shared" si="72"/>
        <v>0.43229326565213927</v>
      </c>
      <c r="R589" s="24"/>
      <c r="S589" s="30" t="str">
        <f t="shared" si="79"/>
        <v>SENSIBILIDADE ALTA</v>
      </c>
    </row>
    <row r="590" spans="1:19">
      <c r="A590" s="146">
        <v>586</v>
      </c>
      <c r="B590" s="17">
        <v>3150158</v>
      </c>
      <c r="C590" s="17" t="s">
        <v>679</v>
      </c>
      <c r="D590" s="122">
        <v>23.113493043881533</v>
      </c>
      <c r="E590" s="111">
        <f t="shared" si="73"/>
        <v>0.48339783537434744</v>
      </c>
      <c r="F590" s="147">
        <v>44.701086956521742</v>
      </c>
      <c r="G590" s="111">
        <f t="shared" si="74"/>
        <v>0.39394905256092899</v>
      </c>
      <c r="H590" s="149">
        <v>64.837612850275534</v>
      </c>
      <c r="I590" s="111">
        <f t="shared" si="75"/>
        <v>0.51380328716971491</v>
      </c>
      <c r="J590" s="150">
        <v>78</v>
      </c>
      <c r="K590" s="111">
        <f t="shared" si="76"/>
        <v>0.85479452054794525</v>
      </c>
      <c r="L590" s="112">
        <v>18.600000000000001</v>
      </c>
      <c r="M590" s="111">
        <f t="shared" si="77"/>
        <v>0.75543210282370721</v>
      </c>
      <c r="N590" s="148">
        <v>0.28039999999999998</v>
      </c>
      <c r="O590" s="111">
        <f t="shared" si="78"/>
        <v>0.14957757936640237</v>
      </c>
      <c r="P590" s="24"/>
      <c r="Q590" s="24">
        <f t="shared" si="72"/>
        <v>0.52515906297384107</v>
      </c>
      <c r="R590" s="24"/>
      <c r="S590" s="30" t="str">
        <f t="shared" si="79"/>
        <v>SENSIBILIDADE ALTA</v>
      </c>
    </row>
    <row r="591" spans="1:19">
      <c r="A591" s="146">
        <v>587</v>
      </c>
      <c r="B591" s="17">
        <v>3150208</v>
      </c>
      <c r="C591" s="17" t="s">
        <v>680</v>
      </c>
      <c r="D591" s="122">
        <v>20.20135585378592</v>
      </c>
      <c r="E591" s="111">
        <f t="shared" si="73"/>
        <v>0.42249311572281051</v>
      </c>
      <c r="F591" s="147">
        <v>47.113594040968344</v>
      </c>
      <c r="G591" s="111">
        <f t="shared" si="74"/>
        <v>0.50934603810969359</v>
      </c>
      <c r="H591" s="149">
        <v>71.780684104627767</v>
      </c>
      <c r="I591" s="111">
        <f t="shared" si="75"/>
        <v>0.46173939597421787</v>
      </c>
      <c r="J591" s="150">
        <v>47.48</v>
      </c>
      <c r="K591" s="111">
        <f t="shared" si="76"/>
        <v>0.52032876712328768</v>
      </c>
      <c r="L591" s="112">
        <v>11.93</v>
      </c>
      <c r="M591" s="111">
        <f t="shared" si="77"/>
        <v>0.84313467670359288</v>
      </c>
      <c r="N591" s="148">
        <v>0.13819999999999999</v>
      </c>
      <c r="O591" s="111">
        <f t="shared" si="78"/>
        <v>7.3721902526522137E-2</v>
      </c>
      <c r="P591" s="24"/>
      <c r="Q591" s="24">
        <f t="shared" si="72"/>
        <v>0.47179398269335415</v>
      </c>
      <c r="R591" s="24"/>
      <c r="S591" s="30" t="str">
        <f t="shared" si="79"/>
        <v>SENSIBILIDADE ALTA</v>
      </c>
    </row>
    <row r="592" spans="1:19">
      <c r="A592" s="146">
        <v>588</v>
      </c>
      <c r="B592" s="17">
        <v>3150307</v>
      </c>
      <c r="C592" s="17" t="s">
        <v>681</v>
      </c>
      <c r="D592" s="122">
        <v>33.447692481316658</v>
      </c>
      <c r="E592" s="111">
        <f t="shared" si="73"/>
        <v>0.69952828475725992</v>
      </c>
      <c r="F592" s="147">
        <v>50.114118030648839</v>
      </c>
      <c r="G592" s="111">
        <f t="shared" si="74"/>
        <v>0.65286952274862364</v>
      </c>
      <c r="H592" s="149">
        <v>66.941789748045181</v>
      </c>
      <c r="I592" s="111">
        <f t="shared" si="75"/>
        <v>0.49802473139111969</v>
      </c>
      <c r="J592" s="150">
        <v>14.26</v>
      </c>
      <c r="K592" s="111">
        <f t="shared" si="76"/>
        <v>0.15627397260273973</v>
      </c>
      <c r="L592" s="112">
        <v>27.63</v>
      </c>
      <c r="M592" s="111">
        <f t="shared" si="77"/>
        <v>0.63669833338811999</v>
      </c>
      <c r="N592" s="148">
        <v>7.8899999999999998E-2</v>
      </c>
      <c r="O592" s="111">
        <f t="shared" si="78"/>
        <v>4.2088698330988397E-2</v>
      </c>
      <c r="P592" s="24"/>
      <c r="Q592" s="24">
        <f t="shared" si="72"/>
        <v>0.44758059053647514</v>
      </c>
      <c r="R592" s="24"/>
      <c r="S592" s="30" t="str">
        <f t="shared" si="79"/>
        <v>SENSIBILIDADE ALTA</v>
      </c>
    </row>
    <row r="593" spans="1:19">
      <c r="A593" s="146">
        <v>589</v>
      </c>
      <c r="B593" s="17">
        <v>3150406</v>
      </c>
      <c r="C593" s="17" t="s">
        <v>682</v>
      </c>
      <c r="D593" s="122">
        <v>22.783492858136484</v>
      </c>
      <c r="E593" s="111">
        <f t="shared" si="73"/>
        <v>0.47649617948185924</v>
      </c>
      <c r="F593" s="147">
        <v>44.651705042261732</v>
      </c>
      <c r="G593" s="111">
        <f t="shared" si="74"/>
        <v>0.39158697699109085</v>
      </c>
      <c r="H593" s="149">
        <v>2.7894002789400281</v>
      </c>
      <c r="I593" s="111">
        <f t="shared" si="75"/>
        <v>0.97908317122161359</v>
      </c>
      <c r="J593" s="150">
        <v>19.329999999999998</v>
      </c>
      <c r="K593" s="111">
        <f t="shared" si="76"/>
        <v>0.21183561643835613</v>
      </c>
      <c r="L593" s="112">
        <v>16.28</v>
      </c>
      <c r="M593" s="111">
        <f t="shared" si="77"/>
        <v>0.78593734591236308</v>
      </c>
      <c r="N593" s="148">
        <v>1.5089999999999999</v>
      </c>
      <c r="O593" s="111">
        <f t="shared" si="78"/>
        <v>0.80496635971434083</v>
      </c>
      <c r="P593" s="24"/>
      <c r="Q593" s="24">
        <f t="shared" si="72"/>
        <v>0.60831760829327064</v>
      </c>
      <c r="R593" s="24"/>
      <c r="S593" s="30" t="str">
        <f t="shared" si="79"/>
        <v>SENSIBILIDADE MUITO ALTA</v>
      </c>
    </row>
    <row r="594" spans="1:19">
      <c r="A594" s="146">
        <v>590</v>
      </c>
      <c r="B594" s="17">
        <v>3150505</v>
      </c>
      <c r="C594" s="17" t="s">
        <v>683</v>
      </c>
      <c r="D594" s="122">
        <v>27.478110178496625</v>
      </c>
      <c r="E594" s="111">
        <f t="shared" si="73"/>
        <v>0.57467986146642824</v>
      </c>
      <c r="F594" s="147">
        <v>39.905182278894884</v>
      </c>
      <c r="G594" s="111">
        <f t="shared" si="74"/>
        <v>0.16454747013850488</v>
      </c>
      <c r="H594" s="149">
        <v>82.167464673595703</v>
      </c>
      <c r="I594" s="111">
        <f t="shared" si="75"/>
        <v>0.38385221988117912</v>
      </c>
      <c r="J594" s="150">
        <v>20.64</v>
      </c>
      <c r="K594" s="111">
        <f t="shared" si="76"/>
        <v>0.22619178082191782</v>
      </c>
      <c r="L594" s="112">
        <v>16.84</v>
      </c>
      <c r="M594" s="111">
        <f t="shared" si="77"/>
        <v>0.77857401137372206</v>
      </c>
      <c r="N594" s="148">
        <v>0.45484999999999998</v>
      </c>
      <c r="O594" s="111">
        <f t="shared" si="78"/>
        <v>0.24263681160773223</v>
      </c>
      <c r="P594" s="24"/>
      <c r="Q594" s="24">
        <f t="shared" si="72"/>
        <v>0.39508035921491408</v>
      </c>
      <c r="R594" s="24"/>
      <c r="S594" s="30" t="str">
        <f t="shared" si="79"/>
        <v>SENSIBILIDADE MODERADA</v>
      </c>
    </row>
    <row r="595" spans="1:19">
      <c r="A595" s="146">
        <v>591</v>
      </c>
      <c r="B595" s="17">
        <v>3150539</v>
      </c>
      <c r="C595" s="17" t="s">
        <v>984</v>
      </c>
      <c r="D595" s="122">
        <v>4.52140683462064</v>
      </c>
      <c r="E595" s="111">
        <f t="shared" si="73"/>
        <v>9.4561141085551609E-2</v>
      </c>
      <c r="F595" s="147">
        <v>49.379178605539636</v>
      </c>
      <c r="G595" s="111">
        <f t="shared" si="74"/>
        <v>0.61771530713395806</v>
      </c>
      <c r="H595" s="149">
        <v>87.377815554611132</v>
      </c>
      <c r="I595" s="111">
        <f t="shared" si="75"/>
        <v>0.34478144969579405</v>
      </c>
      <c r="J595" s="150">
        <v>70.69</v>
      </c>
      <c r="K595" s="111">
        <f t="shared" si="76"/>
        <v>0.77468493150684925</v>
      </c>
      <c r="L595" s="112">
        <v>26.42</v>
      </c>
      <c r="M595" s="111">
        <f t="shared" si="77"/>
        <v>0.65260839551625516</v>
      </c>
      <c r="N595" s="148">
        <v>0.13819999999999999</v>
      </c>
      <c r="O595" s="111">
        <f t="shared" si="78"/>
        <v>7.3721902526522137E-2</v>
      </c>
      <c r="P595" s="24"/>
      <c r="Q595" s="24">
        <f t="shared" si="72"/>
        <v>0.42634552124415509</v>
      </c>
      <c r="R595" s="24"/>
      <c r="S595" s="30" t="str">
        <f t="shared" si="79"/>
        <v>SENSIBILIDADE ALTA</v>
      </c>
    </row>
    <row r="596" spans="1:19">
      <c r="A596" s="146">
        <v>592</v>
      </c>
      <c r="B596" s="17">
        <v>3150570</v>
      </c>
      <c r="C596" s="17" t="s">
        <v>684</v>
      </c>
      <c r="D596" s="122">
        <v>12.222277060125569</v>
      </c>
      <c r="E596" s="111">
        <f t="shared" si="73"/>
        <v>0.25561788791479234</v>
      </c>
      <c r="F596" s="147">
        <v>54.541484716157207</v>
      </c>
      <c r="G596" s="111">
        <f t="shared" si="74"/>
        <v>0.86464289855360543</v>
      </c>
      <c r="H596" s="149">
        <v>2.075098814229249</v>
      </c>
      <c r="I596" s="111">
        <f t="shared" si="75"/>
        <v>0.98443949155552546</v>
      </c>
      <c r="J596" s="150">
        <v>5.77</v>
      </c>
      <c r="K596" s="111">
        <f t="shared" si="76"/>
        <v>6.3232876712328759E-2</v>
      </c>
      <c r="L596" s="112">
        <v>55.51</v>
      </c>
      <c r="M596" s="111">
        <f t="shared" si="77"/>
        <v>0.27010946385720391</v>
      </c>
      <c r="N596" s="148">
        <v>3.5057499999999999</v>
      </c>
      <c r="O596" s="111">
        <f t="shared" si="78"/>
        <v>1</v>
      </c>
      <c r="P596" s="24"/>
      <c r="Q596" s="24">
        <f t="shared" si="72"/>
        <v>0.57300710309890934</v>
      </c>
      <c r="R596" s="24"/>
      <c r="S596" s="30" t="str">
        <f t="shared" si="79"/>
        <v>SENSIBILIDADE ALTA</v>
      </c>
    </row>
    <row r="597" spans="1:19">
      <c r="A597" s="146">
        <v>593</v>
      </c>
      <c r="B597" s="17">
        <v>3150604</v>
      </c>
      <c r="C597" s="17" t="s">
        <v>685</v>
      </c>
      <c r="D597" s="122">
        <v>8.363697743144666</v>
      </c>
      <c r="E597" s="111">
        <f t="shared" si="73"/>
        <v>0.17491918582300495</v>
      </c>
      <c r="F597" s="147">
        <v>43.138936535162948</v>
      </c>
      <c r="G597" s="111">
        <f t="shared" si="74"/>
        <v>0.31922701308559692</v>
      </c>
      <c r="H597" s="149">
        <v>52.462686567164177</v>
      </c>
      <c r="I597" s="111">
        <f t="shared" si="75"/>
        <v>0.6065989379636394</v>
      </c>
      <c r="J597" s="150">
        <v>23.9</v>
      </c>
      <c r="K597" s="111">
        <f t="shared" si="76"/>
        <v>0.26191780821917809</v>
      </c>
      <c r="L597" s="112">
        <v>15.08</v>
      </c>
      <c r="M597" s="111">
        <f t="shared" si="77"/>
        <v>0.80171591992373692</v>
      </c>
      <c r="N597" s="148">
        <v>0.49730000000000002</v>
      </c>
      <c r="O597" s="111">
        <f t="shared" si="78"/>
        <v>0.26528149150824504</v>
      </c>
      <c r="P597" s="24"/>
      <c r="Q597" s="24">
        <f t="shared" si="72"/>
        <v>0.40494339275390029</v>
      </c>
      <c r="R597" s="24"/>
      <c r="S597" s="30" t="str">
        <f t="shared" si="79"/>
        <v>SENSIBILIDADE ALTA</v>
      </c>
    </row>
    <row r="598" spans="1:19">
      <c r="A598" s="146">
        <v>594</v>
      </c>
      <c r="B598" s="17">
        <v>3150703</v>
      </c>
      <c r="C598" s="17" t="s">
        <v>686</v>
      </c>
      <c r="D598" s="122">
        <v>24.906654066427638</v>
      </c>
      <c r="E598" s="111">
        <f t="shared" si="73"/>
        <v>0.52090017892453166</v>
      </c>
      <c r="F598" s="147">
        <v>44.05043341213554</v>
      </c>
      <c r="G598" s="111">
        <f t="shared" si="74"/>
        <v>0.36282646720445522</v>
      </c>
      <c r="H598" s="149">
        <v>95.55716091746433</v>
      </c>
      <c r="I598" s="111">
        <f t="shared" si="75"/>
        <v>0.28344713071483296</v>
      </c>
      <c r="J598" s="150">
        <v>16.38</v>
      </c>
      <c r="K598" s="111">
        <f t="shared" si="76"/>
        <v>0.1795068493150685</v>
      </c>
      <c r="L598" s="112">
        <v>9.3800000000000008</v>
      </c>
      <c r="M598" s="111">
        <f t="shared" si="77"/>
        <v>0.87666414647776203</v>
      </c>
      <c r="N598" s="148">
        <v>0.45169999999999999</v>
      </c>
      <c r="O598" s="111">
        <f t="shared" si="78"/>
        <v>0.24095646433596274</v>
      </c>
      <c r="P598" s="24"/>
      <c r="Q598" s="24">
        <f t="shared" si="72"/>
        <v>0.4107168728287689</v>
      </c>
      <c r="R598" s="24"/>
      <c r="S598" s="30" t="str">
        <f t="shared" si="79"/>
        <v>SENSIBILIDADE ALTA</v>
      </c>
    </row>
    <row r="599" spans="1:19">
      <c r="A599" s="146">
        <v>595</v>
      </c>
      <c r="B599" s="17">
        <v>3150802</v>
      </c>
      <c r="C599" s="17" t="s">
        <v>687</v>
      </c>
      <c r="D599" s="122">
        <v>16.144662771452069</v>
      </c>
      <c r="E599" s="111">
        <f t="shared" si="73"/>
        <v>0.33765104312671812</v>
      </c>
      <c r="F599" s="147">
        <v>46.243422755110842</v>
      </c>
      <c r="G599" s="111">
        <f t="shared" si="74"/>
        <v>0.46772330301124643</v>
      </c>
      <c r="H599" s="149">
        <v>30.162181219884825</v>
      </c>
      <c r="I599" s="111">
        <f t="shared" si="75"/>
        <v>0.77382336091300064</v>
      </c>
      <c r="J599" s="150">
        <v>25.83</v>
      </c>
      <c r="K599" s="111">
        <f t="shared" si="76"/>
        <v>0.28306849315068489</v>
      </c>
      <c r="L599" s="112">
        <v>46.97</v>
      </c>
      <c r="M599" s="111">
        <f t="shared" si="77"/>
        <v>0.38240031557148024</v>
      </c>
      <c r="N599" s="148">
        <v>0.13819999999999999</v>
      </c>
      <c r="O599" s="111">
        <f t="shared" si="78"/>
        <v>7.3721902526522137E-2</v>
      </c>
      <c r="P599" s="24"/>
      <c r="Q599" s="24">
        <f t="shared" si="72"/>
        <v>0.38639806971660873</v>
      </c>
      <c r="R599" s="24"/>
      <c r="S599" s="30" t="str">
        <f t="shared" si="79"/>
        <v>SENSIBILIDADE MODERADA</v>
      </c>
    </row>
    <row r="600" spans="1:19">
      <c r="A600" s="146">
        <v>596</v>
      </c>
      <c r="B600" s="17">
        <v>3150901</v>
      </c>
      <c r="C600" s="17" t="s">
        <v>688</v>
      </c>
      <c r="D600" s="122">
        <v>9.5402105754793514</v>
      </c>
      <c r="E600" s="111">
        <f t="shared" si="73"/>
        <v>0.19952488931234746</v>
      </c>
      <c r="F600" s="147">
        <v>47.292330311198235</v>
      </c>
      <c r="G600" s="111">
        <f t="shared" si="74"/>
        <v>0.51789549561211168</v>
      </c>
      <c r="H600" s="149">
        <v>50.157258731998013</v>
      </c>
      <c r="I600" s="111">
        <f t="shared" si="75"/>
        <v>0.6238866107487806</v>
      </c>
      <c r="J600" s="150">
        <v>29.67</v>
      </c>
      <c r="K600" s="111">
        <f t="shared" si="76"/>
        <v>0.32515068493150689</v>
      </c>
      <c r="L600" s="112">
        <v>36.76</v>
      </c>
      <c r="M600" s="111">
        <f t="shared" si="77"/>
        <v>0.5166496827849183</v>
      </c>
      <c r="N600" s="148">
        <v>0.30649999999999999</v>
      </c>
      <c r="O600" s="111">
        <f t="shared" si="78"/>
        <v>0.16350045676106392</v>
      </c>
      <c r="P600" s="24"/>
      <c r="Q600" s="24">
        <f t="shared" si="72"/>
        <v>0.39110130335845478</v>
      </c>
      <c r="R600" s="24"/>
      <c r="S600" s="30" t="str">
        <f t="shared" si="79"/>
        <v>SENSIBILIDADE MODERADA</v>
      </c>
    </row>
    <row r="601" spans="1:19">
      <c r="A601" s="146">
        <v>597</v>
      </c>
      <c r="B601" s="17">
        <v>3151008</v>
      </c>
      <c r="C601" s="17" t="s">
        <v>689</v>
      </c>
      <c r="D601" s="122">
        <v>7.9770465882582906</v>
      </c>
      <c r="E601" s="111">
        <f t="shared" si="73"/>
        <v>0.16683272606712907</v>
      </c>
      <c r="F601" s="147">
        <v>45.732586068855085</v>
      </c>
      <c r="G601" s="111">
        <f t="shared" si="74"/>
        <v>0.44328855043303522</v>
      </c>
      <c r="H601" s="149">
        <v>61.21710526315789</v>
      </c>
      <c r="I601" s="111">
        <f t="shared" si="75"/>
        <v>0.54095232628839096</v>
      </c>
      <c r="J601" s="150">
        <v>73.08</v>
      </c>
      <c r="K601" s="111">
        <f t="shared" si="76"/>
        <v>0.80087671232876712</v>
      </c>
      <c r="L601" s="112">
        <v>13.12</v>
      </c>
      <c r="M601" s="111">
        <f t="shared" si="77"/>
        <v>0.8274875908089806</v>
      </c>
      <c r="N601" s="148">
        <v>0.30649999999999999</v>
      </c>
      <c r="O601" s="111">
        <f t="shared" si="78"/>
        <v>0.16350045676106392</v>
      </c>
      <c r="P601" s="24"/>
      <c r="Q601" s="24">
        <f t="shared" si="72"/>
        <v>0.49048972711456118</v>
      </c>
      <c r="R601" s="24"/>
      <c r="S601" s="30" t="str">
        <f t="shared" si="79"/>
        <v>SENSIBILIDADE ALTA</v>
      </c>
    </row>
    <row r="602" spans="1:19">
      <c r="A602" s="146">
        <v>598</v>
      </c>
      <c r="B602" s="17">
        <v>3151107</v>
      </c>
      <c r="C602" s="17" t="s">
        <v>690</v>
      </c>
      <c r="D602" s="122">
        <v>1.5098438618857593</v>
      </c>
      <c r="E602" s="111">
        <f t="shared" si="73"/>
        <v>3.1577020972259499E-2</v>
      </c>
      <c r="F602" s="147">
        <v>45.888244596731681</v>
      </c>
      <c r="G602" s="111">
        <f t="shared" si="74"/>
        <v>0.45073413474145929</v>
      </c>
      <c r="H602" s="149">
        <v>85.862598176401548</v>
      </c>
      <c r="I602" s="111">
        <f t="shared" si="75"/>
        <v>0.35614358466843732</v>
      </c>
      <c r="J602" s="150">
        <v>58.09</v>
      </c>
      <c r="K602" s="111">
        <f t="shared" si="76"/>
        <v>0.63660273972602743</v>
      </c>
      <c r="L602" s="112">
        <v>10.85</v>
      </c>
      <c r="M602" s="111">
        <f t="shared" si="77"/>
        <v>0.85733539331382924</v>
      </c>
      <c r="N602" s="148">
        <v>0.1026</v>
      </c>
      <c r="O602" s="111">
        <f t="shared" si="78"/>
        <v>5.4731311137635102E-2</v>
      </c>
      <c r="P602" s="24"/>
      <c r="Q602" s="24">
        <f t="shared" si="72"/>
        <v>0.39785403075994125</v>
      </c>
      <c r="R602" s="24"/>
      <c r="S602" s="30" t="str">
        <f t="shared" si="79"/>
        <v>SENSIBILIDADE MODERADA</v>
      </c>
    </row>
    <row r="603" spans="1:19">
      <c r="A603" s="146">
        <v>599</v>
      </c>
      <c r="B603" s="17">
        <v>3151206</v>
      </c>
      <c r="C603" s="17" t="s">
        <v>691</v>
      </c>
      <c r="D603" s="122">
        <v>2.3074994829177076</v>
      </c>
      <c r="E603" s="111">
        <f t="shared" si="73"/>
        <v>4.8259267997794848E-2</v>
      </c>
      <c r="F603" s="147">
        <v>46.460811384876806</v>
      </c>
      <c r="G603" s="111">
        <f t="shared" si="74"/>
        <v>0.47812161136412035</v>
      </c>
      <c r="H603" s="149">
        <v>48.059561917778659</v>
      </c>
      <c r="I603" s="111">
        <f t="shared" si="75"/>
        <v>0.63961657443426001</v>
      </c>
      <c r="J603" s="150">
        <v>101.19</v>
      </c>
      <c r="K603" s="111">
        <f t="shared" si="76"/>
        <v>1</v>
      </c>
      <c r="L603" s="112">
        <v>33.700000000000003</v>
      </c>
      <c r="M603" s="111">
        <f t="shared" si="77"/>
        <v>0.55688504651392123</v>
      </c>
      <c r="N603" s="148">
        <v>0.76315</v>
      </c>
      <c r="O603" s="111">
        <f t="shared" si="78"/>
        <v>0.4070974668098073</v>
      </c>
      <c r="P603" s="24"/>
      <c r="Q603" s="24">
        <f t="shared" si="72"/>
        <v>0.52166332785331726</v>
      </c>
      <c r="R603" s="24"/>
      <c r="S603" s="30" t="str">
        <f t="shared" si="79"/>
        <v>SENSIBILIDADE ALTA</v>
      </c>
    </row>
    <row r="604" spans="1:19">
      <c r="A604" s="146">
        <v>600</v>
      </c>
      <c r="B604" s="17">
        <v>3151305</v>
      </c>
      <c r="C604" s="17" t="s">
        <v>692</v>
      </c>
      <c r="D604" s="122">
        <v>9.6691722127005502</v>
      </c>
      <c r="E604" s="111">
        <f t="shared" si="73"/>
        <v>0.20222200550160999</v>
      </c>
      <c r="F604" s="147">
        <v>46.332827516439046</v>
      </c>
      <c r="G604" s="111">
        <f t="shared" si="74"/>
        <v>0.47199978369704226</v>
      </c>
      <c r="H604" s="149">
        <v>86.339362618432375</v>
      </c>
      <c r="I604" s="111">
        <f t="shared" si="75"/>
        <v>0.35256847919617029</v>
      </c>
      <c r="J604" s="150">
        <v>80.459999999999994</v>
      </c>
      <c r="K604" s="111">
        <f t="shared" si="76"/>
        <v>0.88175342465753415</v>
      </c>
      <c r="L604" s="112">
        <v>13.76</v>
      </c>
      <c r="M604" s="111">
        <f t="shared" si="77"/>
        <v>0.81907235133624801</v>
      </c>
      <c r="N604" s="148">
        <v>0.1026</v>
      </c>
      <c r="O604" s="111">
        <f t="shared" si="78"/>
        <v>5.4731311137635102E-2</v>
      </c>
      <c r="P604" s="24"/>
      <c r="Q604" s="24">
        <f t="shared" si="72"/>
        <v>0.46372455925437328</v>
      </c>
      <c r="R604" s="24"/>
      <c r="S604" s="30" t="str">
        <f t="shared" si="79"/>
        <v>SENSIBILIDADE ALTA</v>
      </c>
    </row>
    <row r="605" spans="1:19">
      <c r="A605" s="146">
        <v>601</v>
      </c>
      <c r="B605" s="17">
        <v>3151404</v>
      </c>
      <c r="C605" s="17" t="s">
        <v>693</v>
      </c>
      <c r="D605" s="122">
        <v>11.798487544080928</v>
      </c>
      <c r="E605" s="111">
        <f t="shared" si="73"/>
        <v>0.24675471287147926</v>
      </c>
      <c r="F605" s="147">
        <v>43.099822035269376</v>
      </c>
      <c r="G605" s="111">
        <f t="shared" si="74"/>
        <v>0.31735605676465367</v>
      </c>
      <c r="H605" s="149">
        <v>87.195053400786961</v>
      </c>
      <c r="I605" s="111">
        <f t="shared" si="75"/>
        <v>0.34615192517311133</v>
      </c>
      <c r="J605" s="150">
        <v>46.85</v>
      </c>
      <c r="K605" s="111">
        <f t="shared" si="76"/>
        <v>0.5134246575342466</v>
      </c>
      <c r="L605" s="112">
        <v>26.32</v>
      </c>
      <c r="M605" s="111">
        <f t="shared" si="77"/>
        <v>0.65392327668386963</v>
      </c>
      <c r="N605" s="148">
        <v>0.49730000000000002</v>
      </c>
      <c r="O605" s="111">
        <f t="shared" si="78"/>
        <v>0.26528149150824504</v>
      </c>
      <c r="P605" s="24"/>
      <c r="Q605" s="24">
        <f t="shared" si="72"/>
        <v>0.39048202008926763</v>
      </c>
      <c r="R605" s="24"/>
      <c r="S605" s="30" t="str">
        <f t="shared" si="79"/>
        <v>SENSIBILIDADE MODERADA</v>
      </c>
    </row>
    <row r="606" spans="1:19">
      <c r="A606" s="146">
        <v>602</v>
      </c>
      <c r="B606" s="17">
        <v>3151503</v>
      </c>
      <c r="C606" s="17" t="s">
        <v>694</v>
      </c>
      <c r="D606" s="122">
        <v>16.418595295295489</v>
      </c>
      <c r="E606" s="111">
        <f t="shared" si="73"/>
        <v>0.34338009450000651</v>
      </c>
      <c r="F606" s="147">
        <v>42.348216770704944</v>
      </c>
      <c r="G606" s="111">
        <f t="shared" si="74"/>
        <v>0.28140466726926799</v>
      </c>
      <c r="H606" s="149">
        <v>93.181187954079078</v>
      </c>
      <c r="I606" s="111">
        <f t="shared" si="75"/>
        <v>0.3012637990619409</v>
      </c>
      <c r="J606" s="150">
        <v>39.96</v>
      </c>
      <c r="K606" s="111">
        <f t="shared" si="76"/>
        <v>0.43791780821917808</v>
      </c>
      <c r="L606" s="112">
        <v>14.06</v>
      </c>
      <c r="M606" s="111">
        <f t="shared" si="77"/>
        <v>0.81512770783340449</v>
      </c>
      <c r="N606" s="148">
        <v>0.59960000000000002</v>
      </c>
      <c r="O606" s="111">
        <f t="shared" si="78"/>
        <v>0.31985276957237824</v>
      </c>
      <c r="P606" s="24"/>
      <c r="Q606" s="24">
        <f t="shared" si="72"/>
        <v>0.41649114107602941</v>
      </c>
      <c r="R606" s="24"/>
      <c r="S606" s="30" t="str">
        <f t="shared" si="79"/>
        <v>SENSIBILIDADE ALTA</v>
      </c>
    </row>
    <row r="607" spans="1:19">
      <c r="A607" s="146">
        <v>603</v>
      </c>
      <c r="B607" s="17">
        <v>3151602</v>
      </c>
      <c r="C607" s="17" t="s">
        <v>695</v>
      </c>
      <c r="D607" s="122">
        <v>16.870386760601988</v>
      </c>
      <c r="E607" s="111">
        <f t="shared" si="73"/>
        <v>0.35282890502618436</v>
      </c>
      <c r="F607" s="147">
        <v>45.784712206634325</v>
      </c>
      <c r="G607" s="111">
        <f t="shared" si="74"/>
        <v>0.44578188991659728</v>
      </c>
      <c r="H607" s="149">
        <v>95.280394795872596</v>
      </c>
      <c r="I607" s="111">
        <f t="shared" si="75"/>
        <v>0.28552251215818469</v>
      </c>
      <c r="J607" s="150">
        <v>35.1</v>
      </c>
      <c r="K607" s="111">
        <f t="shared" si="76"/>
        <v>0.38465753424657534</v>
      </c>
      <c r="L607" s="112">
        <v>11.19</v>
      </c>
      <c r="M607" s="111">
        <f t="shared" si="77"/>
        <v>0.85286479734394005</v>
      </c>
      <c r="N607" s="148">
        <v>0.45169999999999999</v>
      </c>
      <c r="O607" s="111">
        <f t="shared" si="78"/>
        <v>0.24095646433596274</v>
      </c>
      <c r="P607" s="24"/>
      <c r="Q607" s="24">
        <f t="shared" si="72"/>
        <v>0.42710201717124074</v>
      </c>
      <c r="R607" s="24"/>
      <c r="S607" s="30" t="str">
        <f t="shared" si="79"/>
        <v>SENSIBILIDADE ALTA</v>
      </c>
    </row>
    <row r="608" spans="1:19">
      <c r="A608" s="146">
        <v>604</v>
      </c>
      <c r="B608" s="17">
        <v>3151701</v>
      </c>
      <c r="C608" s="17" t="s">
        <v>696</v>
      </c>
      <c r="D608" s="122">
        <v>20.467241247737782</v>
      </c>
      <c r="E608" s="111">
        <f t="shared" si="73"/>
        <v>0.42805386864102896</v>
      </c>
      <c r="F608" s="147">
        <v>45.788394687583562</v>
      </c>
      <c r="G608" s="111">
        <f t="shared" si="74"/>
        <v>0.44595803331680628</v>
      </c>
      <c r="H608" s="149">
        <v>59.890176937156802</v>
      </c>
      <c r="I608" s="111">
        <f t="shared" si="75"/>
        <v>0.55090254132411276</v>
      </c>
      <c r="J608" s="150">
        <v>34.56</v>
      </c>
      <c r="K608" s="111">
        <f t="shared" si="76"/>
        <v>0.37873972602739731</v>
      </c>
      <c r="L608" s="112">
        <v>17.559999999999999</v>
      </c>
      <c r="M608" s="111">
        <f t="shared" si="77"/>
        <v>0.7691068669668979</v>
      </c>
      <c r="N608" s="148">
        <v>0.30830000000000002</v>
      </c>
      <c r="O608" s="111">
        <f t="shared" si="78"/>
        <v>0.16446065520207509</v>
      </c>
      <c r="P608" s="24"/>
      <c r="Q608" s="24">
        <f t="shared" si="72"/>
        <v>0.45620361524638636</v>
      </c>
      <c r="R608" s="24"/>
      <c r="S608" s="30" t="str">
        <f t="shared" si="79"/>
        <v>SENSIBILIDADE ALTA</v>
      </c>
    </row>
    <row r="609" spans="1:19">
      <c r="A609" s="146">
        <v>605</v>
      </c>
      <c r="B609" s="17">
        <v>3151800</v>
      </c>
      <c r="C609" s="17" t="s">
        <v>697</v>
      </c>
      <c r="D609" s="122">
        <v>0.76366316813833413</v>
      </c>
      <c r="E609" s="111">
        <f t="shared" si="73"/>
        <v>1.5971325568677169E-2</v>
      </c>
      <c r="F609" s="147">
        <v>43.497316715413739</v>
      </c>
      <c r="G609" s="111">
        <f t="shared" si="74"/>
        <v>0.33636934304930377</v>
      </c>
      <c r="H609" s="149">
        <v>97.5827826702984</v>
      </c>
      <c r="I609" s="111">
        <f t="shared" si="75"/>
        <v>0.26825763507532374</v>
      </c>
      <c r="J609" s="150">
        <v>299.37</v>
      </c>
      <c r="K609" s="111">
        <f t="shared" si="76"/>
        <v>1</v>
      </c>
      <c r="L609" s="112">
        <v>21.98</v>
      </c>
      <c r="M609" s="111">
        <f t="shared" si="77"/>
        <v>0.71098911935833797</v>
      </c>
      <c r="N609" s="148">
        <v>0.35580000000000001</v>
      </c>
      <c r="O609" s="111">
        <f t="shared" si="78"/>
        <v>0.18979922517320244</v>
      </c>
      <c r="P609" s="24"/>
      <c r="Q609" s="24">
        <f t="shared" si="72"/>
        <v>0.42023110803747415</v>
      </c>
      <c r="R609" s="24"/>
      <c r="S609" s="30" t="str">
        <f t="shared" si="79"/>
        <v>SENSIBILIDADE ALTA</v>
      </c>
    </row>
    <row r="610" spans="1:19">
      <c r="A610" s="146">
        <v>606</v>
      </c>
      <c r="B610" s="17">
        <v>3151909</v>
      </c>
      <c r="C610" s="17" t="s">
        <v>698</v>
      </c>
      <c r="D610" s="122">
        <v>21.780669019873873</v>
      </c>
      <c r="E610" s="111">
        <f t="shared" si="73"/>
        <v>0.45552302446121368</v>
      </c>
      <c r="F610" s="147">
        <v>53.820598006644516</v>
      </c>
      <c r="G610" s="111">
        <f t="shared" si="74"/>
        <v>0.83016086377068388</v>
      </c>
      <c r="H610" s="149">
        <v>49.377245508982035</v>
      </c>
      <c r="I610" s="111">
        <f t="shared" si="75"/>
        <v>0.62973568273528735</v>
      </c>
      <c r="J610" s="150">
        <v>12.08</v>
      </c>
      <c r="K610" s="111">
        <f t="shared" si="76"/>
        <v>0.13238356164383561</v>
      </c>
      <c r="L610" s="112">
        <v>23.41</v>
      </c>
      <c r="M610" s="111">
        <f t="shared" si="77"/>
        <v>0.69218631866145097</v>
      </c>
      <c r="N610" s="148">
        <v>0.29799999999999999</v>
      </c>
      <c r="O610" s="111">
        <f t="shared" si="78"/>
        <v>0.15896618634517798</v>
      </c>
      <c r="P610" s="24"/>
      <c r="Q610" s="24">
        <f t="shared" si="72"/>
        <v>0.48315927293627486</v>
      </c>
      <c r="R610" s="24"/>
      <c r="S610" s="30" t="str">
        <f t="shared" si="79"/>
        <v>SENSIBILIDADE ALTA</v>
      </c>
    </row>
    <row r="611" spans="1:19">
      <c r="A611" s="146">
        <v>607</v>
      </c>
      <c r="B611" s="17">
        <v>3152006</v>
      </c>
      <c r="C611" s="17" t="s">
        <v>699</v>
      </c>
      <c r="D611" s="122">
        <v>20.679147364458338</v>
      </c>
      <c r="E611" s="111">
        <f t="shared" si="73"/>
        <v>0.4324856937196021</v>
      </c>
      <c r="F611" s="147">
        <v>44.686227713042257</v>
      </c>
      <c r="G611" s="111">
        <f t="shared" si="74"/>
        <v>0.39323829323668807</v>
      </c>
      <c r="H611" s="149">
        <v>84.558894579186401</v>
      </c>
      <c r="I611" s="111">
        <f t="shared" si="75"/>
        <v>0.36591964482251393</v>
      </c>
      <c r="J611" s="150">
        <v>12.17</v>
      </c>
      <c r="K611" s="111">
        <f t="shared" si="76"/>
        <v>0.13336986301369863</v>
      </c>
      <c r="L611" s="112">
        <v>23.92</v>
      </c>
      <c r="M611" s="111">
        <f t="shared" si="77"/>
        <v>0.68548042470661708</v>
      </c>
      <c r="N611" s="148">
        <v>1.0217333333333334</v>
      </c>
      <c r="O611" s="111">
        <f t="shared" si="78"/>
        <v>0.54503708544210239</v>
      </c>
      <c r="P611" s="24"/>
      <c r="Q611" s="24">
        <f t="shared" si="72"/>
        <v>0.4259218341568704</v>
      </c>
      <c r="R611" s="24"/>
      <c r="S611" s="30" t="str">
        <f t="shared" si="79"/>
        <v>SENSIBILIDADE ALTA</v>
      </c>
    </row>
    <row r="612" spans="1:19">
      <c r="A612" s="146">
        <v>608</v>
      </c>
      <c r="B612" s="17">
        <v>3152105</v>
      </c>
      <c r="C612" s="17" t="s">
        <v>700</v>
      </c>
      <c r="D612" s="122">
        <v>2.6036078867577634</v>
      </c>
      <c r="E612" s="111">
        <f t="shared" si="73"/>
        <v>5.445210787624527E-2</v>
      </c>
      <c r="F612" s="147">
        <v>43.501079805132839</v>
      </c>
      <c r="G612" s="111">
        <f t="shared" si="74"/>
        <v>0.33654934219323723</v>
      </c>
      <c r="H612" s="149">
        <v>82.259069509831079</v>
      </c>
      <c r="I612" s="111">
        <f t="shared" si="75"/>
        <v>0.38316530424226058</v>
      </c>
      <c r="J612" s="150">
        <v>122.76</v>
      </c>
      <c r="K612" s="111">
        <f t="shared" si="76"/>
        <v>1</v>
      </c>
      <c r="L612" s="112">
        <v>23.87</v>
      </c>
      <c r="M612" s="111">
        <f t="shared" si="77"/>
        <v>0.68613786529042442</v>
      </c>
      <c r="N612" s="148">
        <v>0.13819999999999999</v>
      </c>
      <c r="O612" s="111">
        <f t="shared" si="78"/>
        <v>7.3721902526522137E-2</v>
      </c>
      <c r="P612" s="24"/>
      <c r="Q612" s="24">
        <f t="shared" si="72"/>
        <v>0.42233775368811499</v>
      </c>
      <c r="R612" s="24"/>
      <c r="S612" s="30" t="str">
        <f t="shared" si="79"/>
        <v>SENSIBILIDADE ALTA</v>
      </c>
    </row>
    <row r="613" spans="1:19">
      <c r="A613" s="146">
        <v>609</v>
      </c>
      <c r="B613" s="17">
        <v>3152131</v>
      </c>
      <c r="C613" s="17" t="s">
        <v>701</v>
      </c>
      <c r="D613" s="122">
        <v>10.428921522830922</v>
      </c>
      <c r="E613" s="111">
        <f t="shared" si="73"/>
        <v>0.2181114762642905</v>
      </c>
      <c r="F613" s="147">
        <v>50.887096774193552</v>
      </c>
      <c r="G613" s="111">
        <f t="shared" si="74"/>
        <v>0.68984326573715149</v>
      </c>
      <c r="H613" s="149">
        <v>40.832666132906326</v>
      </c>
      <c r="I613" s="111">
        <f t="shared" si="75"/>
        <v>0.69380877584497314</v>
      </c>
      <c r="J613" s="150">
        <v>6.22</v>
      </c>
      <c r="K613" s="111">
        <f t="shared" si="76"/>
        <v>6.8164383561643838E-2</v>
      </c>
      <c r="L613" s="112">
        <v>34.78</v>
      </c>
      <c r="M613" s="111">
        <f t="shared" si="77"/>
        <v>0.54268432990368498</v>
      </c>
      <c r="N613" s="148">
        <v>1.1315</v>
      </c>
      <c r="O613" s="111">
        <f t="shared" si="78"/>
        <v>0.60359140889117069</v>
      </c>
      <c r="P613" s="24"/>
      <c r="Q613" s="24">
        <f t="shared" si="72"/>
        <v>0.46936727336715239</v>
      </c>
      <c r="R613" s="24"/>
      <c r="S613" s="30" t="str">
        <f t="shared" si="79"/>
        <v>SENSIBILIDADE ALTA</v>
      </c>
    </row>
    <row r="614" spans="1:19">
      <c r="A614" s="146">
        <v>610</v>
      </c>
      <c r="B614" s="17">
        <v>3152170</v>
      </c>
      <c r="C614" s="17" t="s">
        <v>702</v>
      </c>
      <c r="D614" s="122">
        <v>7.0573402420472453</v>
      </c>
      <c r="E614" s="111">
        <f t="shared" si="73"/>
        <v>0.14759789833709208</v>
      </c>
      <c r="F614" s="147">
        <v>53.747171945701361</v>
      </c>
      <c r="G614" s="111">
        <f t="shared" si="74"/>
        <v>0.82664868917514112</v>
      </c>
      <c r="H614" s="149">
        <v>32.527795644583293</v>
      </c>
      <c r="I614" s="111">
        <f t="shared" si="75"/>
        <v>0.75608436796506062</v>
      </c>
      <c r="J614" s="150">
        <v>8.98</v>
      </c>
      <c r="K614" s="111">
        <f t="shared" si="76"/>
        <v>9.8410958904109599E-2</v>
      </c>
      <c r="L614" s="112">
        <v>54.66</v>
      </c>
      <c r="M614" s="111">
        <f t="shared" si="77"/>
        <v>0.281285953781927</v>
      </c>
      <c r="N614" s="148">
        <v>1.0458000000000001</v>
      </c>
      <c r="O614" s="111">
        <f t="shared" si="78"/>
        <v>0.55787529422747362</v>
      </c>
      <c r="P614" s="24"/>
      <c r="Q614" s="24">
        <f t="shared" si="72"/>
        <v>0.44465052706513397</v>
      </c>
      <c r="R614" s="24"/>
      <c r="S614" s="30" t="str">
        <f t="shared" si="79"/>
        <v>SENSIBILIDADE ALTA</v>
      </c>
    </row>
    <row r="615" spans="1:19">
      <c r="A615" s="146">
        <v>611</v>
      </c>
      <c r="B615" s="17">
        <v>3152204</v>
      </c>
      <c r="C615" s="17" t="s">
        <v>703</v>
      </c>
      <c r="D615" s="122">
        <v>13.989214393522499</v>
      </c>
      <c r="E615" s="111">
        <f t="shared" si="73"/>
        <v>0.29257178668658784</v>
      </c>
      <c r="F615" s="147">
        <v>46.351022967782392</v>
      </c>
      <c r="G615" s="111">
        <f t="shared" si="74"/>
        <v>0.47287012320785987</v>
      </c>
      <c r="H615" s="149">
        <v>28.038356749826381</v>
      </c>
      <c r="I615" s="111">
        <f t="shared" si="75"/>
        <v>0.78974924761020882</v>
      </c>
      <c r="J615" s="150">
        <v>21.4</v>
      </c>
      <c r="K615" s="111">
        <f t="shared" si="76"/>
        <v>0.23452054794520547</v>
      </c>
      <c r="L615" s="112">
        <v>34.42</v>
      </c>
      <c r="M615" s="111">
        <f t="shared" si="77"/>
        <v>0.54741790210709707</v>
      </c>
      <c r="N615" s="148">
        <v>8.2695000000000007</v>
      </c>
      <c r="O615" s="111">
        <f t="shared" si="78"/>
        <v>1</v>
      </c>
      <c r="P615" s="24"/>
      <c r="Q615" s="24">
        <f t="shared" si="72"/>
        <v>0.55618826792615994</v>
      </c>
      <c r="R615" s="24"/>
      <c r="S615" s="30" t="str">
        <f t="shared" si="79"/>
        <v>SENSIBILIDADE ALTA</v>
      </c>
    </row>
    <row r="616" spans="1:19">
      <c r="A616" s="146">
        <v>612</v>
      </c>
      <c r="B616" s="17">
        <v>3152303</v>
      </c>
      <c r="C616" s="17" t="s">
        <v>704</v>
      </c>
      <c r="D616" s="122">
        <v>14.453704448754848</v>
      </c>
      <c r="E616" s="111">
        <f t="shared" si="73"/>
        <v>0.30228617675415348</v>
      </c>
      <c r="F616" s="147">
        <v>45.576444567320983</v>
      </c>
      <c r="G616" s="111">
        <f t="shared" si="74"/>
        <v>0.43581986413890716</v>
      </c>
      <c r="H616" s="149">
        <v>59.542056959031129</v>
      </c>
      <c r="I616" s="111">
        <f t="shared" si="75"/>
        <v>0.55351298272679217</v>
      </c>
      <c r="J616" s="150">
        <v>37.11</v>
      </c>
      <c r="K616" s="111">
        <f t="shared" si="76"/>
        <v>0.40668493150684931</v>
      </c>
      <c r="L616" s="112">
        <v>35.03</v>
      </c>
      <c r="M616" s="111">
        <f t="shared" si="77"/>
        <v>0.5393971269846487</v>
      </c>
      <c r="N616" s="148">
        <v>0.13819999999999999</v>
      </c>
      <c r="O616" s="111">
        <f t="shared" si="78"/>
        <v>7.3721902526522137E-2</v>
      </c>
      <c r="P616" s="24"/>
      <c r="Q616" s="24">
        <f t="shared" si="72"/>
        <v>0.3852371641063122</v>
      </c>
      <c r="R616" s="24"/>
      <c r="S616" s="30" t="str">
        <f t="shared" si="79"/>
        <v>SENSIBILIDADE MODERADA</v>
      </c>
    </row>
    <row r="617" spans="1:19">
      <c r="A617" s="146">
        <v>613</v>
      </c>
      <c r="B617" s="17">
        <v>3152402</v>
      </c>
      <c r="C617" s="17" t="s">
        <v>705</v>
      </c>
      <c r="D617" s="122">
        <v>9.3493417297534673</v>
      </c>
      <c r="E617" s="111">
        <f t="shared" si="73"/>
        <v>0.1955330397598318</v>
      </c>
      <c r="F617" s="147">
        <v>51.334519572953738</v>
      </c>
      <c r="G617" s="111">
        <f t="shared" si="74"/>
        <v>0.71124475407912691</v>
      </c>
      <c r="H617" s="149">
        <v>56.490560515147081</v>
      </c>
      <c r="I617" s="111">
        <f t="shared" si="75"/>
        <v>0.57639518759228825</v>
      </c>
      <c r="J617" s="150">
        <v>21.86</v>
      </c>
      <c r="K617" s="111">
        <f t="shared" si="76"/>
        <v>0.23956164383561643</v>
      </c>
      <c r="L617" s="112">
        <v>47.65</v>
      </c>
      <c r="M617" s="111">
        <f t="shared" si="77"/>
        <v>0.37345912363170175</v>
      </c>
      <c r="N617" s="148">
        <v>0.31</v>
      </c>
      <c r="O617" s="111">
        <f t="shared" si="78"/>
        <v>0.16536750928525226</v>
      </c>
      <c r="P617" s="24"/>
      <c r="Q617" s="24">
        <f t="shared" si="72"/>
        <v>0.37692687636396965</v>
      </c>
      <c r="R617" s="24"/>
      <c r="S617" s="30" t="str">
        <f t="shared" si="79"/>
        <v>SENSIBILIDADE MODERADA</v>
      </c>
    </row>
    <row r="618" spans="1:19">
      <c r="A618" s="146">
        <v>614</v>
      </c>
      <c r="B618" s="17">
        <v>3152501</v>
      </c>
      <c r="C618" s="17" t="s">
        <v>706</v>
      </c>
      <c r="D618" s="122">
        <v>1.15403945801684</v>
      </c>
      <c r="E618" s="111">
        <f t="shared" si="73"/>
        <v>2.4135693159091722E-2</v>
      </c>
      <c r="F618" s="147">
        <v>40.934296756847587</v>
      </c>
      <c r="G618" s="111">
        <f t="shared" si="74"/>
        <v>0.2137729042547217</v>
      </c>
      <c r="H618" s="149">
        <v>89.434163069827946</v>
      </c>
      <c r="I618" s="111">
        <f t="shared" si="75"/>
        <v>0.32936155130064682</v>
      </c>
      <c r="J618" s="150">
        <v>280.43</v>
      </c>
      <c r="K618" s="111">
        <f t="shared" si="76"/>
        <v>1</v>
      </c>
      <c r="L618" s="112">
        <v>12.95</v>
      </c>
      <c r="M618" s="111">
        <f t="shared" si="77"/>
        <v>0.8297228887939252</v>
      </c>
      <c r="N618" s="148">
        <v>0.30649999999999999</v>
      </c>
      <c r="O618" s="111">
        <f t="shared" si="78"/>
        <v>0.16350045676106392</v>
      </c>
      <c r="P618" s="24"/>
      <c r="Q618" s="24">
        <f t="shared" si="72"/>
        <v>0.42674891571157492</v>
      </c>
      <c r="R618" s="24"/>
      <c r="S618" s="30" t="str">
        <f t="shared" si="79"/>
        <v>SENSIBILIDADE ALTA</v>
      </c>
    </row>
    <row r="619" spans="1:19">
      <c r="A619" s="146">
        <v>615</v>
      </c>
      <c r="B619" s="17">
        <v>3152600</v>
      </c>
      <c r="C619" s="17" t="s">
        <v>707</v>
      </c>
      <c r="D619" s="122">
        <v>28.875965116115086</v>
      </c>
      <c r="E619" s="111">
        <f t="shared" si="73"/>
        <v>0.60391473521438299</v>
      </c>
      <c r="F619" s="147">
        <v>45.202132385606397</v>
      </c>
      <c r="G619" s="111">
        <f t="shared" si="74"/>
        <v>0.41791546182543049</v>
      </c>
      <c r="H619" s="149">
        <v>51.736216874809628</v>
      </c>
      <c r="I619" s="111">
        <f t="shared" si="75"/>
        <v>0.61204650398074811</v>
      </c>
      <c r="J619" s="150">
        <v>24.96</v>
      </c>
      <c r="K619" s="111">
        <f t="shared" si="76"/>
        <v>0.27353424657534248</v>
      </c>
      <c r="L619" s="112">
        <v>27.97</v>
      </c>
      <c r="M619" s="111">
        <f t="shared" si="77"/>
        <v>0.6322277374182308</v>
      </c>
      <c r="N619" s="148">
        <v>0.14230000000000001</v>
      </c>
      <c r="O619" s="111">
        <f t="shared" si="78"/>
        <v>7.5909021197714185E-2</v>
      </c>
      <c r="P619" s="24"/>
      <c r="Q619" s="24">
        <f t="shared" si="72"/>
        <v>0.43592461770197483</v>
      </c>
      <c r="R619" s="24"/>
      <c r="S619" s="30" t="str">
        <f t="shared" si="79"/>
        <v>SENSIBILIDADE ALTA</v>
      </c>
    </row>
    <row r="620" spans="1:19">
      <c r="A620" s="146">
        <v>616</v>
      </c>
      <c r="B620" s="17">
        <v>3152709</v>
      </c>
      <c r="C620" s="17" t="s">
        <v>708</v>
      </c>
      <c r="D620" s="122">
        <v>16.931543591720729</v>
      </c>
      <c r="E620" s="111">
        <f t="shared" si="73"/>
        <v>0.35410794492400627</v>
      </c>
      <c r="F620" s="147">
        <v>40.718188914910229</v>
      </c>
      <c r="G620" s="111">
        <f t="shared" si="74"/>
        <v>0.20343585957875113</v>
      </c>
      <c r="H620" s="149">
        <v>75.784703801945184</v>
      </c>
      <c r="I620" s="111">
        <f t="shared" si="75"/>
        <v>0.43171452106960195</v>
      </c>
      <c r="J620" s="150">
        <v>34.26</v>
      </c>
      <c r="K620" s="111">
        <f t="shared" si="76"/>
        <v>0.37545205479452054</v>
      </c>
      <c r="L620" s="112">
        <v>30.03</v>
      </c>
      <c r="M620" s="111">
        <f t="shared" si="77"/>
        <v>0.60514118536537254</v>
      </c>
      <c r="N620" s="148">
        <v>0.1245</v>
      </c>
      <c r="O620" s="111">
        <f t="shared" si="78"/>
        <v>6.6413725503270668E-2</v>
      </c>
      <c r="P620" s="24"/>
      <c r="Q620" s="24">
        <f t="shared" si="72"/>
        <v>0.33937754853925384</v>
      </c>
      <c r="R620" s="24"/>
      <c r="S620" s="30" t="str">
        <f t="shared" si="79"/>
        <v>SENSIBILIDADE MODERADA</v>
      </c>
    </row>
    <row r="621" spans="1:19">
      <c r="A621" s="146">
        <v>617</v>
      </c>
      <c r="B621" s="17">
        <v>3152808</v>
      </c>
      <c r="C621" s="17" t="s">
        <v>709</v>
      </c>
      <c r="D621" s="122">
        <v>30.583228312280585</v>
      </c>
      <c r="E621" s="111">
        <f t="shared" si="73"/>
        <v>0.63962060329212722</v>
      </c>
      <c r="F621" s="147">
        <v>44.138566238550887</v>
      </c>
      <c r="G621" s="111">
        <f t="shared" si="74"/>
        <v>0.36704210767315731</v>
      </c>
      <c r="H621" s="149">
        <v>80.622397854773837</v>
      </c>
      <c r="I621" s="111">
        <f t="shared" si="75"/>
        <v>0.39543818635019512</v>
      </c>
      <c r="J621" s="150">
        <v>5.85</v>
      </c>
      <c r="K621" s="111">
        <f t="shared" si="76"/>
        <v>6.4109589041095885E-2</v>
      </c>
      <c r="L621" s="112">
        <v>18.5</v>
      </c>
      <c r="M621" s="111">
        <f t="shared" si="77"/>
        <v>0.75674698399132179</v>
      </c>
      <c r="N621" s="148">
        <v>0.82330000000000003</v>
      </c>
      <c r="O621" s="111">
        <f t="shared" si="78"/>
        <v>0.43918409804692965</v>
      </c>
      <c r="P621" s="24"/>
      <c r="Q621" s="24">
        <f t="shared" si="72"/>
        <v>0.44369026139913781</v>
      </c>
      <c r="R621" s="24"/>
      <c r="S621" s="30" t="str">
        <f t="shared" si="79"/>
        <v>SENSIBILIDADE ALTA</v>
      </c>
    </row>
    <row r="622" spans="1:19">
      <c r="A622" s="146">
        <v>618</v>
      </c>
      <c r="B622" s="17">
        <v>3152907</v>
      </c>
      <c r="C622" s="17" t="s">
        <v>710</v>
      </c>
      <c r="D622" s="122">
        <v>21.524517229139672</v>
      </c>
      <c r="E622" s="111">
        <f t="shared" si="73"/>
        <v>0.45016584106478397</v>
      </c>
      <c r="F622" s="147">
        <v>50.620615218564488</v>
      </c>
      <c r="G622" s="111">
        <f t="shared" si="74"/>
        <v>0.67709670494062923</v>
      </c>
      <c r="H622" s="149">
        <v>86.485843445158224</v>
      </c>
      <c r="I622" s="111">
        <f t="shared" si="75"/>
        <v>0.35147006589382945</v>
      </c>
      <c r="J622" s="150">
        <v>39</v>
      </c>
      <c r="K622" s="111">
        <f t="shared" si="76"/>
        <v>0.42739726027397262</v>
      </c>
      <c r="L622" s="112">
        <v>11.34</v>
      </c>
      <c r="M622" s="111">
        <f t="shared" si="77"/>
        <v>0.85089247559251835</v>
      </c>
      <c r="N622" s="148">
        <v>0.33610000000000001</v>
      </c>
      <c r="O622" s="111">
        <f t="shared" si="78"/>
        <v>0.17929038667991384</v>
      </c>
      <c r="P622" s="24"/>
      <c r="Q622" s="24">
        <f t="shared" si="72"/>
        <v>0.48938545574094122</v>
      </c>
      <c r="R622" s="24"/>
      <c r="S622" s="30" t="str">
        <f t="shared" si="79"/>
        <v>SENSIBILIDADE ALTA</v>
      </c>
    </row>
    <row r="623" spans="1:19">
      <c r="A623" s="146">
        <v>619</v>
      </c>
      <c r="B623" s="17">
        <v>3153004</v>
      </c>
      <c r="C623" s="17" t="s">
        <v>711</v>
      </c>
      <c r="D623" s="122">
        <v>51.200167608471212</v>
      </c>
      <c r="E623" s="111">
        <f t="shared" si="73"/>
        <v>1</v>
      </c>
      <c r="F623" s="147">
        <v>45.659295659295658</v>
      </c>
      <c r="G623" s="111">
        <f t="shared" si="74"/>
        <v>0.4397828644239381</v>
      </c>
      <c r="H623" s="149">
        <v>63.753863444787861</v>
      </c>
      <c r="I623" s="111">
        <f t="shared" si="75"/>
        <v>0.52192998053975992</v>
      </c>
      <c r="J623" s="150">
        <v>5.72</v>
      </c>
      <c r="K623" s="111">
        <f t="shared" si="76"/>
        <v>6.2684931506849312E-2</v>
      </c>
      <c r="L623" s="112">
        <v>20.329999999999998</v>
      </c>
      <c r="M623" s="111">
        <f t="shared" si="77"/>
        <v>0.7326846586239768</v>
      </c>
      <c r="N623" s="148">
        <v>0.78434999999999999</v>
      </c>
      <c r="O623" s="111">
        <f t="shared" si="78"/>
        <v>0.41840647067060521</v>
      </c>
      <c r="P623" s="24"/>
      <c r="Q623" s="24">
        <f t="shared" si="72"/>
        <v>0.52924815096085498</v>
      </c>
      <c r="R623" s="24"/>
      <c r="S623" s="30" t="str">
        <f t="shared" si="79"/>
        <v>SENSIBILIDADE ALTA</v>
      </c>
    </row>
    <row r="624" spans="1:19">
      <c r="A624" s="146">
        <v>620</v>
      </c>
      <c r="B624" s="17">
        <v>3153103</v>
      </c>
      <c r="C624" s="17" t="s">
        <v>712</v>
      </c>
      <c r="D624" s="122">
        <v>18.228611283317129</v>
      </c>
      <c r="E624" s="111">
        <f t="shared" si="73"/>
        <v>0.38123494443296529</v>
      </c>
      <c r="F624" s="147">
        <v>46.363636363636367</v>
      </c>
      <c r="G624" s="111">
        <f t="shared" si="74"/>
        <v>0.47347345733627177</v>
      </c>
      <c r="H624" s="149">
        <v>14.969072164948455</v>
      </c>
      <c r="I624" s="111">
        <f t="shared" si="75"/>
        <v>0.88775167127877486</v>
      </c>
      <c r="J624" s="150">
        <v>20.48</v>
      </c>
      <c r="K624" s="111">
        <f t="shared" si="76"/>
        <v>0.22443835616438357</v>
      </c>
      <c r="L624" s="112">
        <v>37.33</v>
      </c>
      <c r="M624" s="111">
        <f t="shared" si="77"/>
        <v>0.50915486012951572</v>
      </c>
      <c r="N624" s="148">
        <v>0.13819999999999999</v>
      </c>
      <c r="O624" s="111">
        <f t="shared" si="78"/>
        <v>7.3721902526522137E-2</v>
      </c>
      <c r="P624" s="24"/>
      <c r="Q624" s="24">
        <f t="shared" si="72"/>
        <v>0.42496253197807227</v>
      </c>
      <c r="R624" s="24"/>
      <c r="S624" s="30" t="str">
        <f t="shared" si="79"/>
        <v>SENSIBILIDADE ALTA</v>
      </c>
    </row>
    <row r="625" spans="1:19">
      <c r="A625" s="146">
        <v>621</v>
      </c>
      <c r="B625" s="17">
        <v>3153202</v>
      </c>
      <c r="C625" s="17" t="s">
        <v>713</v>
      </c>
      <c r="D625" s="122">
        <v>18.381773984366014</v>
      </c>
      <c r="E625" s="111">
        <f t="shared" si="73"/>
        <v>0.38443820401846174</v>
      </c>
      <c r="F625" s="147">
        <v>47.446808510638299</v>
      </c>
      <c r="G625" s="111">
        <f t="shared" si="74"/>
        <v>0.5252846214983361</v>
      </c>
      <c r="H625" s="149">
        <v>46.060606060606062</v>
      </c>
      <c r="I625" s="111">
        <f t="shared" si="75"/>
        <v>0.65460611097217147</v>
      </c>
      <c r="J625" s="150">
        <v>4.9800000000000004</v>
      </c>
      <c r="K625" s="111">
        <f t="shared" si="76"/>
        <v>5.4575342465753428E-2</v>
      </c>
      <c r="L625" s="112">
        <v>15.09</v>
      </c>
      <c r="M625" s="111">
        <f t="shared" si="77"/>
        <v>0.80158443180697547</v>
      </c>
      <c r="N625" s="148">
        <v>0.39479999999999998</v>
      </c>
      <c r="O625" s="111">
        <f t="shared" si="78"/>
        <v>0.21060352472844385</v>
      </c>
      <c r="P625" s="24"/>
      <c r="Q625" s="24">
        <f t="shared" si="72"/>
        <v>0.43851537258169032</v>
      </c>
      <c r="R625" s="24"/>
      <c r="S625" s="30" t="str">
        <f t="shared" si="79"/>
        <v>SENSIBILIDADE ALTA</v>
      </c>
    </row>
    <row r="626" spans="1:19">
      <c r="A626" s="146">
        <v>622</v>
      </c>
      <c r="B626" s="17">
        <v>3153301</v>
      </c>
      <c r="C626" s="17" t="s">
        <v>714</v>
      </c>
      <c r="D626" s="122">
        <v>6.2973681669304629</v>
      </c>
      <c r="E626" s="111">
        <f t="shared" si="73"/>
        <v>0.13170376864587904</v>
      </c>
      <c r="F626" s="147">
        <v>51.306062099556435</v>
      </c>
      <c r="G626" s="111">
        <f t="shared" si="74"/>
        <v>0.7098835532488561</v>
      </c>
      <c r="H626" s="149">
        <v>77.401497883425591</v>
      </c>
      <c r="I626" s="111">
        <f t="shared" si="75"/>
        <v>0.419590694587056</v>
      </c>
      <c r="J626" s="150">
        <v>16.23</v>
      </c>
      <c r="K626" s="111">
        <f t="shared" si="76"/>
        <v>0.17786301369863014</v>
      </c>
      <c r="L626" s="112">
        <v>77.900000000000006</v>
      </c>
      <c r="M626" s="111">
        <f t="shared" si="77"/>
        <v>0</v>
      </c>
      <c r="N626" s="148">
        <v>0.39479999999999998</v>
      </c>
      <c r="O626" s="111">
        <f t="shared" si="78"/>
        <v>0.21060352472844385</v>
      </c>
      <c r="P626" s="24"/>
      <c r="Q626" s="24">
        <f t="shared" si="72"/>
        <v>0.27494075915147753</v>
      </c>
      <c r="R626" s="24"/>
      <c r="S626" s="30" t="str">
        <f t="shared" si="79"/>
        <v>SENSIBILIDADE MODERADA</v>
      </c>
    </row>
    <row r="627" spans="1:19">
      <c r="A627" s="146">
        <v>623</v>
      </c>
      <c r="B627" s="17">
        <v>3153400</v>
      </c>
      <c r="C627" s="17" t="s">
        <v>715</v>
      </c>
      <c r="D627" s="122">
        <v>44.908807798318648</v>
      </c>
      <c r="E627" s="111">
        <f t="shared" si="73"/>
        <v>0.93922716214875523</v>
      </c>
      <c r="F627" s="147">
        <v>44.052965773579061</v>
      </c>
      <c r="G627" s="111">
        <f t="shared" si="74"/>
        <v>0.36294759716041936</v>
      </c>
      <c r="H627" s="149">
        <v>71.366906474820141</v>
      </c>
      <c r="I627" s="111">
        <f t="shared" si="75"/>
        <v>0.46484218330106997</v>
      </c>
      <c r="J627" s="150">
        <v>5.36</v>
      </c>
      <c r="K627" s="111">
        <f t="shared" si="76"/>
        <v>5.8739726027397264E-2</v>
      </c>
      <c r="L627" s="112">
        <v>47.29</v>
      </c>
      <c r="M627" s="111">
        <f t="shared" si="77"/>
        <v>0.37819269583511383</v>
      </c>
      <c r="N627" s="148">
        <v>2.1415500000000001</v>
      </c>
      <c r="O627" s="111">
        <f t="shared" si="78"/>
        <v>1</v>
      </c>
      <c r="P627" s="24"/>
      <c r="Q627" s="24">
        <f t="shared" si="72"/>
        <v>0.53399156074545928</v>
      </c>
      <c r="R627" s="24"/>
      <c r="S627" s="30" t="str">
        <f t="shared" si="79"/>
        <v>SENSIBILIDADE ALTA</v>
      </c>
    </row>
    <row r="628" spans="1:19">
      <c r="A628" s="146">
        <v>624</v>
      </c>
      <c r="B628" s="17">
        <v>3153509</v>
      </c>
      <c r="C628" s="17" t="s">
        <v>124</v>
      </c>
      <c r="D628" s="122">
        <v>22.977389233358416</v>
      </c>
      <c r="E628" s="111">
        <f t="shared" si="73"/>
        <v>0.48055134707990543</v>
      </c>
      <c r="F628" s="147">
        <v>46.303433777154872</v>
      </c>
      <c r="G628" s="111">
        <f t="shared" si="74"/>
        <v>0.47059379864138468</v>
      </c>
      <c r="H628" s="149">
        <v>32.285340002381801</v>
      </c>
      <c r="I628" s="111">
        <f t="shared" si="75"/>
        <v>0.75790246599587086</v>
      </c>
      <c r="J628" s="150">
        <v>55.14</v>
      </c>
      <c r="K628" s="111">
        <f t="shared" si="76"/>
        <v>0.60427397260273974</v>
      </c>
      <c r="L628" s="112">
        <v>32.5</v>
      </c>
      <c r="M628" s="111">
        <f t="shared" si="77"/>
        <v>0.57266362052529507</v>
      </c>
      <c r="N628" s="148">
        <v>0.29799999999999999</v>
      </c>
      <c r="O628" s="111">
        <f t="shared" si="78"/>
        <v>0.15896618634517798</v>
      </c>
      <c r="P628" s="24"/>
      <c r="Q628" s="24">
        <f t="shared" si="72"/>
        <v>0.50749189853172894</v>
      </c>
      <c r="R628" s="24"/>
      <c r="S628" s="30" t="str">
        <f t="shared" si="79"/>
        <v>SENSIBILIDADE ALTA</v>
      </c>
    </row>
    <row r="629" spans="1:19">
      <c r="A629" s="146">
        <v>625</v>
      </c>
      <c r="B629" s="17">
        <v>3153608</v>
      </c>
      <c r="C629" s="17" t="s">
        <v>716</v>
      </c>
      <c r="D629" s="122">
        <v>1.489535080737902</v>
      </c>
      <c r="E629" s="111">
        <f t="shared" si="73"/>
        <v>3.1152281153516943E-2</v>
      </c>
      <c r="F629" s="147">
        <v>42.283797216699803</v>
      </c>
      <c r="G629" s="111">
        <f t="shared" si="74"/>
        <v>0.27832329918106008</v>
      </c>
      <c r="H629" s="149">
        <v>72.396650968079541</v>
      </c>
      <c r="I629" s="111">
        <f t="shared" si="75"/>
        <v>0.45712045565458892</v>
      </c>
      <c r="J629" s="150">
        <v>92.33</v>
      </c>
      <c r="K629" s="111">
        <f t="shared" si="76"/>
        <v>1</v>
      </c>
      <c r="L629" s="112">
        <v>24.41</v>
      </c>
      <c r="M629" s="111">
        <f t="shared" si="77"/>
        <v>0.67903750698530618</v>
      </c>
      <c r="N629" s="148">
        <v>0.39479999999999998</v>
      </c>
      <c r="O629" s="111">
        <f t="shared" si="78"/>
        <v>0.21060352472844385</v>
      </c>
      <c r="P629" s="24"/>
      <c r="Q629" s="24">
        <f t="shared" si="72"/>
        <v>0.44270617795048595</v>
      </c>
      <c r="R629" s="24"/>
      <c r="S629" s="30" t="str">
        <f t="shared" si="79"/>
        <v>SENSIBILIDADE ALTA</v>
      </c>
    </row>
    <row r="630" spans="1:19">
      <c r="A630" s="146">
        <v>626</v>
      </c>
      <c r="B630" s="17">
        <v>3153707</v>
      </c>
      <c r="C630" s="17" t="s">
        <v>717</v>
      </c>
      <c r="D630" s="122">
        <v>34.746835847463146</v>
      </c>
      <c r="E630" s="111">
        <f t="shared" si="73"/>
        <v>0.72669869512508611</v>
      </c>
      <c r="F630" s="147">
        <v>50.09496676163343</v>
      </c>
      <c r="G630" s="111">
        <f t="shared" si="74"/>
        <v>0.65195346379565333</v>
      </c>
      <c r="H630" s="149">
        <v>39.823843976093109</v>
      </c>
      <c r="I630" s="111">
        <f t="shared" si="75"/>
        <v>0.70137361352037586</v>
      </c>
      <c r="J630" s="150">
        <v>5.71</v>
      </c>
      <c r="K630" s="111">
        <f t="shared" si="76"/>
        <v>6.2575342465753428E-2</v>
      </c>
      <c r="L630" s="112">
        <v>20.079999999999998</v>
      </c>
      <c r="M630" s="111">
        <f t="shared" si="77"/>
        <v>0.73597186154301308</v>
      </c>
      <c r="N630" s="148">
        <v>0.82925000000000004</v>
      </c>
      <c r="O630" s="111">
        <f t="shared" si="78"/>
        <v>0.44235808733804982</v>
      </c>
      <c r="P630" s="24"/>
      <c r="Q630" s="24">
        <f t="shared" si="72"/>
        <v>0.55348851063132198</v>
      </c>
      <c r="R630" s="24"/>
      <c r="S630" s="30" t="str">
        <f t="shared" si="79"/>
        <v>SENSIBILIDADE ALTA</v>
      </c>
    </row>
    <row r="631" spans="1:19">
      <c r="A631" s="146">
        <v>627</v>
      </c>
      <c r="B631" s="17">
        <v>3153806</v>
      </c>
      <c r="C631" s="17" t="s">
        <v>718</v>
      </c>
      <c r="D631" s="122">
        <v>25.570518108319973</v>
      </c>
      <c r="E631" s="111">
        <f t="shared" si="73"/>
        <v>0.53478429588705068</v>
      </c>
      <c r="F631" s="147">
        <v>46.843853820598007</v>
      </c>
      <c r="G631" s="111">
        <f t="shared" si="74"/>
        <v>0.49644360623180483</v>
      </c>
      <c r="H631" s="149">
        <v>53.446327683615827</v>
      </c>
      <c r="I631" s="111">
        <f t="shared" si="75"/>
        <v>0.59922292493046569</v>
      </c>
      <c r="J631" s="150">
        <v>11.53</v>
      </c>
      <c r="K631" s="111">
        <f t="shared" si="76"/>
        <v>0.12635616438356165</v>
      </c>
      <c r="L631" s="112">
        <v>27.19</v>
      </c>
      <c r="M631" s="111">
        <f t="shared" si="77"/>
        <v>0.64248381052562364</v>
      </c>
      <c r="N631" s="148">
        <v>1.5089999999999999</v>
      </c>
      <c r="O631" s="111">
        <f t="shared" si="78"/>
        <v>0.80496635971434083</v>
      </c>
      <c r="P631" s="24"/>
      <c r="Q631" s="24">
        <f t="shared" si="72"/>
        <v>0.53404286027880787</v>
      </c>
      <c r="R631" s="24"/>
      <c r="S631" s="30" t="str">
        <f t="shared" si="79"/>
        <v>SENSIBILIDADE ALTA</v>
      </c>
    </row>
    <row r="632" spans="1:19">
      <c r="A632" s="146">
        <v>628</v>
      </c>
      <c r="B632" s="17">
        <v>3153905</v>
      </c>
      <c r="C632" s="17" t="s">
        <v>719</v>
      </c>
      <c r="D632" s="122">
        <v>0.27774899747235499</v>
      </c>
      <c r="E632" s="111">
        <f t="shared" si="73"/>
        <v>5.80886947293641E-3</v>
      </c>
      <c r="F632" s="147">
        <v>41.474654377880185</v>
      </c>
      <c r="G632" s="111">
        <f t="shared" si="74"/>
        <v>0.23961972600603157</v>
      </c>
      <c r="H632" s="149">
        <v>90.269672584311081</v>
      </c>
      <c r="I632" s="111">
        <f t="shared" si="75"/>
        <v>0.32309633021025619</v>
      </c>
      <c r="J632" s="150">
        <v>225.38</v>
      </c>
      <c r="K632" s="111">
        <f t="shared" si="76"/>
        <v>1</v>
      </c>
      <c r="L632" s="112">
        <v>87.47</v>
      </c>
      <c r="M632" s="111">
        <f t="shared" si="77"/>
        <v>0</v>
      </c>
      <c r="N632" s="148">
        <v>0.39479999999999998</v>
      </c>
      <c r="O632" s="111">
        <f t="shared" si="78"/>
        <v>0.21060352472844385</v>
      </c>
      <c r="P632" s="24"/>
      <c r="Q632" s="24">
        <f t="shared" si="72"/>
        <v>0.29652140840294466</v>
      </c>
      <c r="R632" s="24"/>
      <c r="S632" s="30" t="str">
        <f t="shared" si="79"/>
        <v>SENSIBILIDADE MODERADA</v>
      </c>
    </row>
    <row r="633" spans="1:19">
      <c r="A633" s="146">
        <v>629</v>
      </c>
      <c r="B633" s="17">
        <v>3154002</v>
      </c>
      <c r="C633" s="17" t="s">
        <v>720</v>
      </c>
      <c r="D633" s="122">
        <v>15.91756855108247</v>
      </c>
      <c r="E633" s="111">
        <f t="shared" si="73"/>
        <v>0.33290157257528413</v>
      </c>
      <c r="F633" s="147">
        <v>48.115721355157973</v>
      </c>
      <c r="G633" s="111">
        <f t="shared" si="74"/>
        <v>0.5572806004324774</v>
      </c>
      <c r="H633" s="149">
        <v>57.392306707082788</v>
      </c>
      <c r="I633" s="111">
        <f t="shared" si="75"/>
        <v>0.56963327864695446</v>
      </c>
      <c r="J633" s="150">
        <v>30.68</v>
      </c>
      <c r="K633" s="111">
        <f t="shared" si="76"/>
        <v>0.33621917808219176</v>
      </c>
      <c r="L633" s="112">
        <v>16.98</v>
      </c>
      <c r="M633" s="111">
        <f t="shared" si="77"/>
        <v>0.77673317773906181</v>
      </c>
      <c r="N633" s="148">
        <v>0.13819999999999999</v>
      </c>
      <c r="O633" s="111">
        <f t="shared" si="78"/>
        <v>7.3721902526522137E-2</v>
      </c>
      <c r="P633" s="24"/>
      <c r="Q633" s="24">
        <f t="shared" si="72"/>
        <v>0.44108161833374865</v>
      </c>
      <c r="R633" s="24"/>
      <c r="S633" s="30" t="str">
        <f t="shared" si="79"/>
        <v>SENSIBILIDADE ALTA</v>
      </c>
    </row>
    <row r="634" spans="1:19">
      <c r="A634" s="146">
        <v>630</v>
      </c>
      <c r="B634" s="17">
        <v>3154101</v>
      </c>
      <c r="C634" s="17" t="s">
        <v>721</v>
      </c>
      <c r="D634" s="122">
        <v>7.4817678933465466</v>
      </c>
      <c r="E634" s="111">
        <f t="shared" si="73"/>
        <v>0.15647441940301601</v>
      </c>
      <c r="F634" s="147">
        <v>46.385702854094426</v>
      </c>
      <c r="G634" s="111">
        <f t="shared" si="74"/>
        <v>0.47452895951361962</v>
      </c>
      <c r="H634" s="149">
        <v>86.027073680385215</v>
      </c>
      <c r="I634" s="111">
        <f t="shared" si="75"/>
        <v>0.35491023498354646</v>
      </c>
      <c r="J634" s="150">
        <v>46.98</v>
      </c>
      <c r="K634" s="111">
        <f t="shared" si="76"/>
        <v>0.51484931506849307</v>
      </c>
      <c r="L634" s="112">
        <v>13.28</v>
      </c>
      <c r="M634" s="111">
        <f t="shared" si="77"/>
        <v>0.82538378094079745</v>
      </c>
      <c r="N634" s="148">
        <v>0.1026</v>
      </c>
      <c r="O634" s="111">
        <f t="shared" si="78"/>
        <v>5.4731311137635102E-2</v>
      </c>
      <c r="P634" s="24"/>
      <c r="Q634" s="24">
        <f t="shared" si="72"/>
        <v>0.39681300350785126</v>
      </c>
      <c r="R634" s="24"/>
      <c r="S634" s="30" t="str">
        <f t="shared" si="79"/>
        <v>SENSIBILIDADE MODERADA</v>
      </c>
    </row>
    <row r="635" spans="1:19">
      <c r="A635" s="146">
        <v>631</v>
      </c>
      <c r="B635" s="17">
        <v>3154150</v>
      </c>
      <c r="C635" s="17" t="s">
        <v>722</v>
      </c>
      <c r="D635" s="122">
        <v>16.654269467632563</v>
      </c>
      <c r="E635" s="111">
        <f t="shared" si="73"/>
        <v>0.34830900699908635</v>
      </c>
      <c r="F635" s="147">
        <v>45.368655057428676</v>
      </c>
      <c r="G635" s="111">
        <f t="shared" si="74"/>
        <v>0.42588070863349325</v>
      </c>
      <c r="H635" s="149">
        <v>57.670744138634042</v>
      </c>
      <c r="I635" s="111">
        <f t="shared" si="75"/>
        <v>0.56754536457982585</v>
      </c>
      <c r="J635" s="150">
        <v>51.68</v>
      </c>
      <c r="K635" s="111">
        <f t="shared" si="76"/>
        <v>0.56635616438356162</v>
      </c>
      <c r="L635" s="112">
        <v>25.65</v>
      </c>
      <c r="M635" s="111">
        <f t="shared" si="77"/>
        <v>0.66273298050688667</v>
      </c>
      <c r="N635" s="148">
        <v>0.29799999999999999</v>
      </c>
      <c r="O635" s="111">
        <f t="shared" si="78"/>
        <v>0.15896618634517798</v>
      </c>
      <c r="P635" s="24"/>
      <c r="Q635" s="24">
        <f t="shared" si="72"/>
        <v>0.45496506857467195</v>
      </c>
      <c r="R635" s="24"/>
      <c r="S635" s="30" t="str">
        <f t="shared" si="79"/>
        <v>SENSIBILIDADE ALTA</v>
      </c>
    </row>
    <row r="636" spans="1:19">
      <c r="A636" s="146">
        <v>632</v>
      </c>
      <c r="B636" s="17">
        <v>3154200</v>
      </c>
      <c r="C636" s="17" t="s">
        <v>723</v>
      </c>
      <c r="D636" s="122">
        <v>22.975422213265841</v>
      </c>
      <c r="E636" s="111">
        <f t="shared" si="73"/>
        <v>0.48051020863090149</v>
      </c>
      <c r="F636" s="147">
        <v>43.931756494765416</v>
      </c>
      <c r="G636" s="111">
        <f t="shared" si="74"/>
        <v>0.3571498171307525</v>
      </c>
      <c r="H636" s="149">
        <v>48.459483526268919</v>
      </c>
      <c r="I636" s="111">
        <f t="shared" si="75"/>
        <v>0.63661768902052995</v>
      </c>
      <c r="J636" s="150">
        <v>18.16</v>
      </c>
      <c r="K636" s="111">
        <f t="shared" si="76"/>
        <v>0.19901369863013699</v>
      </c>
      <c r="L636" s="112">
        <v>26.67</v>
      </c>
      <c r="M636" s="111">
        <f t="shared" si="77"/>
        <v>0.64932119259721899</v>
      </c>
      <c r="N636" s="148">
        <v>0.7102666666666666</v>
      </c>
      <c r="O636" s="111">
        <f t="shared" si="78"/>
        <v>0.37888719224195216</v>
      </c>
      <c r="P636" s="24"/>
      <c r="Q636" s="24">
        <f t="shared" si="72"/>
        <v>0.45024996637524867</v>
      </c>
      <c r="R636" s="24"/>
      <c r="S636" s="30" t="str">
        <f t="shared" si="79"/>
        <v>SENSIBILIDADE ALTA</v>
      </c>
    </row>
    <row r="637" spans="1:19">
      <c r="A637" s="146">
        <v>633</v>
      </c>
      <c r="B637" s="17">
        <v>3154309</v>
      </c>
      <c r="C637" s="17" t="s">
        <v>724</v>
      </c>
      <c r="D637" s="122">
        <v>8.0512325046467819</v>
      </c>
      <c r="E637" s="111">
        <f t="shared" si="73"/>
        <v>0.16838425751801689</v>
      </c>
      <c r="F637" s="147">
        <v>52.135388977494237</v>
      </c>
      <c r="G637" s="111">
        <f t="shared" si="74"/>
        <v>0.74955258566976757</v>
      </c>
      <c r="H637" s="149">
        <v>74.747474747474755</v>
      </c>
      <c r="I637" s="111">
        <f t="shared" si="75"/>
        <v>0.43949237306887468</v>
      </c>
      <c r="J637" s="150">
        <v>15.92</v>
      </c>
      <c r="K637" s="111">
        <f t="shared" si="76"/>
        <v>0.17446575342465753</v>
      </c>
      <c r="L637" s="112">
        <v>15.46</v>
      </c>
      <c r="M637" s="111">
        <f t="shared" si="77"/>
        <v>0.79671937148680183</v>
      </c>
      <c r="N637" s="148">
        <v>0.30560000000000004</v>
      </c>
      <c r="O637" s="111">
        <f t="shared" si="78"/>
        <v>0.16302035754055838</v>
      </c>
      <c r="P637" s="24"/>
      <c r="Q637" s="24">
        <f t="shared" si="72"/>
        <v>0.41527244978477945</v>
      </c>
      <c r="R637" s="24"/>
      <c r="S637" s="30" t="str">
        <f t="shared" si="79"/>
        <v>SENSIBILIDADE ALTA</v>
      </c>
    </row>
    <row r="638" spans="1:19">
      <c r="A638" s="146">
        <v>634</v>
      </c>
      <c r="B638" s="17">
        <v>3154408</v>
      </c>
      <c r="C638" s="17" t="s">
        <v>725</v>
      </c>
      <c r="D638" s="122">
        <v>11.233739490670846</v>
      </c>
      <c r="E638" s="111">
        <f t="shared" si="73"/>
        <v>0.2349435173056677</v>
      </c>
      <c r="F638" s="147">
        <v>44.621768273220553</v>
      </c>
      <c r="G638" s="111">
        <f t="shared" si="74"/>
        <v>0.39015501729791796</v>
      </c>
      <c r="H638" s="149">
        <v>41.33685136323659</v>
      </c>
      <c r="I638" s="111">
        <f t="shared" si="75"/>
        <v>0.69002805057042882</v>
      </c>
      <c r="J638" s="150">
        <v>24.84</v>
      </c>
      <c r="K638" s="111">
        <f t="shared" si="76"/>
        <v>0.27221917808219176</v>
      </c>
      <c r="L638" s="112">
        <v>28.79</v>
      </c>
      <c r="M638" s="111">
        <f t="shared" si="77"/>
        <v>0.62144571184379216</v>
      </c>
      <c r="N638" s="148">
        <v>0.13134999999999999</v>
      </c>
      <c r="O638" s="111">
        <f t="shared" si="78"/>
        <v>7.0067814014896396E-2</v>
      </c>
      <c r="P638" s="24"/>
      <c r="Q638" s="24">
        <f t="shared" si="72"/>
        <v>0.37980988151914907</v>
      </c>
      <c r="R638" s="24"/>
      <c r="S638" s="30" t="str">
        <f t="shared" si="79"/>
        <v>SENSIBILIDADE MODERADA</v>
      </c>
    </row>
    <row r="639" spans="1:19">
      <c r="A639" s="146">
        <v>635</v>
      </c>
      <c r="B639" s="17">
        <v>3154457</v>
      </c>
      <c r="C639" s="17" t="s">
        <v>726</v>
      </c>
      <c r="D639" s="122">
        <v>34.527227247081484</v>
      </c>
      <c r="E639" s="111">
        <f t="shared" si="73"/>
        <v>0.72210577955613497</v>
      </c>
      <c r="F639" s="147">
        <v>48.355690177412377</v>
      </c>
      <c r="G639" s="111">
        <f t="shared" si="74"/>
        <v>0.56875898277272974</v>
      </c>
      <c r="H639" s="149">
        <v>0.46626839574530093</v>
      </c>
      <c r="I639" s="111">
        <f t="shared" si="75"/>
        <v>0.99650360105281</v>
      </c>
      <c r="J639" s="150">
        <v>3.99</v>
      </c>
      <c r="K639" s="111">
        <f t="shared" si="76"/>
        <v>4.3726027397260274E-2</v>
      </c>
      <c r="L639" s="112">
        <v>39.700000000000003</v>
      </c>
      <c r="M639" s="111">
        <f t="shared" si="77"/>
        <v>0.47799217645705261</v>
      </c>
      <c r="N639" s="148">
        <v>5.2435</v>
      </c>
      <c r="O639" s="111">
        <f t="shared" si="78"/>
        <v>1</v>
      </c>
      <c r="P639" s="24"/>
      <c r="Q639" s="24">
        <f t="shared" si="72"/>
        <v>0.63484776120599795</v>
      </c>
      <c r="R639" s="24"/>
      <c r="S639" s="30" t="str">
        <f t="shared" si="79"/>
        <v>SENSIBILIDADE MUITO ALTA</v>
      </c>
    </row>
    <row r="640" spans="1:19">
      <c r="A640" s="146">
        <v>636</v>
      </c>
      <c r="B640" s="17">
        <v>3154507</v>
      </c>
      <c r="C640" s="17" t="s">
        <v>727</v>
      </c>
      <c r="D640" s="122">
        <v>13.046761484820255</v>
      </c>
      <c r="E640" s="111">
        <f t="shared" si="73"/>
        <v>0.27286123514234517</v>
      </c>
      <c r="F640" s="147">
        <v>47.746835443037973</v>
      </c>
      <c r="G640" s="111">
        <f t="shared" si="74"/>
        <v>0.5396357518247813</v>
      </c>
      <c r="H640" s="149">
        <v>41.411603471904982</v>
      </c>
      <c r="I640" s="111">
        <f t="shared" si="75"/>
        <v>0.68946750819519309</v>
      </c>
      <c r="J640" s="150">
        <v>6.66</v>
      </c>
      <c r="K640" s="111">
        <f t="shared" si="76"/>
        <v>7.2986301369863019E-2</v>
      </c>
      <c r="L640" s="112">
        <v>66.650000000000006</v>
      </c>
      <c r="M640" s="111">
        <f t="shared" si="77"/>
        <v>0.12363170178495109</v>
      </c>
      <c r="N640" s="148">
        <v>4.4530500000000002</v>
      </c>
      <c r="O640" s="111">
        <f t="shared" si="78"/>
        <v>1</v>
      </c>
      <c r="P640" s="24"/>
      <c r="Q640" s="24">
        <f t="shared" si="72"/>
        <v>0.44976374971952232</v>
      </c>
      <c r="R640" s="24"/>
      <c r="S640" s="30" t="str">
        <f t="shared" si="79"/>
        <v>SENSIBILIDADE ALTA</v>
      </c>
    </row>
    <row r="641" spans="1:19">
      <c r="A641" s="146">
        <v>637</v>
      </c>
      <c r="B641" s="17">
        <v>3154606</v>
      </c>
      <c r="C641" s="17" t="s">
        <v>728</v>
      </c>
      <c r="D641" s="122">
        <v>9.6994066490184327E-2</v>
      </c>
      <c r="E641" s="111">
        <f t="shared" si="73"/>
        <v>2.0285433143530079E-3</v>
      </c>
      <c r="F641" s="147">
        <v>41.46545714423511</v>
      </c>
      <c r="G641" s="111">
        <f t="shared" si="74"/>
        <v>0.23917979650494459</v>
      </c>
      <c r="H641" s="149">
        <v>85.083112488401852</v>
      </c>
      <c r="I641" s="111">
        <f t="shared" si="75"/>
        <v>0.36198870083702395</v>
      </c>
      <c r="J641" s="150">
        <v>2126.2600000000002</v>
      </c>
      <c r="K641" s="111">
        <f t="shared" si="76"/>
        <v>1</v>
      </c>
      <c r="L641" s="112">
        <v>23.7</v>
      </c>
      <c r="M641" s="111">
        <f t="shared" si="77"/>
        <v>0.6883731632753689</v>
      </c>
      <c r="N641" s="148">
        <v>0.39479999999999998</v>
      </c>
      <c r="O641" s="111">
        <f t="shared" si="78"/>
        <v>0.21060352472844385</v>
      </c>
      <c r="P641" s="24"/>
      <c r="Q641" s="24">
        <f t="shared" si="72"/>
        <v>0.417028954776689</v>
      </c>
      <c r="R641" s="24"/>
      <c r="S641" s="30" t="str">
        <f t="shared" si="79"/>
        <v>SENSIBILIDADE ALTA</v>
      </c>
    </row>
    <row r="642" spans="1:19">
      <c r="A642" s="146">
        <v>638</v>
      </c>
      <c r="B642" s="17">
        <v>3154705</v>
      </c>
      <c r="C642" s="17" t="s">
        <v>729</v>
      </c>
      <c r="D642" s="122">
        <v>4.6773290326563917</v>
      </c>
      <c r="E642" s="111">
        <f t="shared" si="73"/>
        <v>9.7822113058684199E-2</v>
      </c>
      <c r="F642" s="147">
        <v>47.665580890336592</v>
      </c>
      <c r="G642" s="111">
        <f t="shared" si="74"/>
        <v>0.53574911849454032</v>
      </c>
      <c r="H642" s="149">
        <v>90.245098039215691</v>
      </c>
      <c r="I642" s="111">
        <f t="shared" si="75"/>
        <v>0.32328060693667227</v>
      </c>
      <c r="J642" s="150">
        <v>82.84</v>
      </c>
      <c r="K642" s="111">
        <f t="shared" si="76"/>
        <v>0.9078356164383562</v>
      </c>
      <c r="L642" s="112">
        <v>11.28</v>
      </c>
      <c r="M642" s="111">
        <f t="shared" si="77"/>
        <v>0.85168140429308703</v>
      </c>
      <c r="N642" s="148">
        <v>0.1245</v>
      </c>
      <c r="O642" s="111">
        <f t="shared" si="78"/>
        <v>6.6413725503270668E-2</v>
      </c>
      <c r="P642" s="24"/>
      <c r="Q642" s="24">
        <f t="shared" si="72"/>
        <v>0.46379709745410175</v>
      </c>
      <c r="R642" s="24"/>
      <c r="S642" s="30" t="str">
        <f t="shared" si="79"/>
        <v>SENSIBILIDADE ALTA</v>
      </c>
    </row>
    <row r="643" spans="1:19">
      <c r="A643" s="146">
        <v>639</v>
      </c>
      <c r="B643" s="17">
        <v>3154804</v>
      </c>
      <c r="C643" s="17" t="s">
        <v>730</v>
      </c>
      <c r="D643" s="122">
        <v>0.2544066521394765</v>
      </c>
      <c r="E643" s="111">
        <f t="shared" si="73"/>
        <v>5.3206853985928353E-3</v>
      </c>
      <c r="F643" s="147">
        <v>41.370733729445902</v>
      </c>
      <c r="G643" s="111">
        <f t="shared" si="74"/>
        <v>0.2346489096951066</v>
      </c>
      <c r="H643" s="149">
        <v>80.89854789981483</v>
      </c>
      <c r="I643" s="111">
        <f t="shared" si="75"/>
        <v>0.39336742466967323</v>
      </c>
      <c r="J643" s="150">
        <v>44.93</v>
      </c>
      <c r="K643" s="111">
        <f t="shared" si="76"/>
        <v>0.49238356164383562</v>
      </c>
      <c r="L643" s="112">
        <v>94.15</v>
      </c>
      <c r="M643" s="111">
        <f t="shared" si="77"/>
        <v>0</v>
      </c>
      <c r="N643" s="148">
        <v>0.39479999999999998</v>
      </c>
      <c r="O643" s="111">
        <f t="shared" si="78"/>
        <v>0.21060352472844385</v>
      </c>
      <c r="P643" s="24"/>
      <c r="Q643" s="24">
        <f t="shared" si="72"/>
        <v>0.22272068435594203</v>
      </c>
      <c r="R643" s="24"/>
      <c r="S643" s="30" t="str">
        <f t="shared" si="79"/>
        <v>SENSIBILIDADE MODERADA</v>
      </c>
    </row>
    <row r="644" spans="1:19">
      <c r="A644" s="146">
        <v>640</v>
      </c>
      <c r="B644" s="17">
        <v>3154903</v>
      </c>
      <c r="C644" s="17" t="s">
        <v>731</v>
      </c>
      <c r="D644" s="122">
        <v>11.870775175468744</v>
      </c>
      <c r="E644" s="111">
        <f t="shared" si="73"/>
        <v>0.24826654340574197</v>
      </c>
      <c r="F644" s="147">
        <v>48.294727039925505</v>
      </c>
      <c r="G644" s="111">
        <f t="shared" si="74"/>
        <v>0.56584294478845421</v>
      </c>
      <c r="H644" s="149">
        <v>65.626710454296671</v>
      </c>
      <c r="I644" s="111">
        <f t="shared" si="75"/>
        <v>0.50788609428873577</v>
      </c>
      <c r="J644" s="150">
        <v>33.270000000000003</v>
      </c>
      <c r="K644" s="111">
        <f t="shared" si="76"/>
        <v>0.36460273972602741</v>
      </c>
      <c r="L644" s="112">
        <v>19.84</v>
      </c>
      <c r="M644" s="111">
        <f t="shared" si="77"/>
        <v>0.73912757634528781</v>
      </c>
      <c r="N644" s="148">
        <v>0.13819999999999999</v>
      </c>
      <c r="O644" s="111">
        <f t="shared" si="78"/>
        <v>7.3721902526522137E-2</v>
      </c>
      <c r="P644" s="24"/>
      <c r="Q644" s="24">
        <f t="shared" si="72"/>
        <v>0.41657463351346152</v>
      </c>
      <c r="R644" s="24"/>
      <c r="S644" s="30" t="str">
        <f t="shared" si="79"/>
        <v>SENSIBILIDADE ALTA</v>
      </c>
    </row>
    <row r="645" spans="1:19">
      <c r="A645" s="146">
        <v>641</v>
      </c>
      <c r="B645" s="17">
        <v>3155009</v>
      </c>
      <c r="C645" s="17" t="s">
        <v>52</v>
      </c>
      <c r="D645" s="122">
        <v>8.9899142831559899</v>
      </c>
      <c r="E645" s="111">
        <f t="shared" si="73"/>
        <v>0.18801593927962798</v>
      </c>
      <c r="F645" s="147">
        <v>42.268041237113401</v>
      </c>
      <c r="G645" s="111">
        <f t="shared" si="74"/>
        <v>0.2775696464517643</v>
      </c>
      <c r="H645" s="149">
        <v>82.286634460547504</v>
      </c>
      <c r="I645" s="111">
        <f t="shared" si="75"/>
        <v>0.38295860341170096</v>
      </c>
      <c r="J645" s="150">
        <v>22.16</v>
      </c>
      <c r="K645" s="111">
        <f t="shared" si="76"/>
        <v>0.24284931506849317</v>
      </c>
      <c r="L645" s="112">
        <v>22.09</v>
      </c>
      <c r="M645" s="111">
        <f t="shared" si="77"/>
        <v>0.70954275007396206</v>
      </c>
      <c r="N645" s="148">
        <v>0.13819999999999999</v>
      </c>
      <c r="O645" s="111">
        <f t="shared" si="78"/>
        <v>7.3721902526522137E-2</v>
      </c>
      <c r="P645" s="24"/>
      <c r="Q645" s="24">
        <f t="shared" ref="Q645:Q708" si="80">(E645+G645+I645+K645+M645+O645)/N$2</f>
        <v>0.31244302613534508</v>
      </c>
      <c r="R645" s="24"/>
      <c r="S645" s="30" t="str">
        <f t="shared" si="79"/>
        <v>SENSIBILIDADE MODERADA</v>
      </c>
    </row>
    <row r="646" spans="1:19">
      <c r="A646" s="146">
        <v>642</v>
      </c>
      <c r="B646" s="17">
        <v>3155108</v>
      </c>
      <c r="C646" s="17" t="s">
        <v>732</v>
      </c>
      <c r="D646" s="122">
        <v>8.8743331489495478</v>
      </c>
      <c r="E646" s="111">
        <f t="shared" ref="E646:E709" si="81">IF(((D646-$E$860)/($D$860-$E$860))&gt;1,1,IF(((D646-$E$860)/($D$860-$E$860))&lt;0,0,(D646-$E$860)/($D$860-$E$860)))</f>
        <v>0.18559866422823559</v>
      </c>
      <c r="F646" s="147">
        <v>50.911458333333336</v>
      </c>
      <c r="G646" s="111">
        <f t="shared" ref="G646:G709" si="82">IF(((F646-$G$860)/($F$860-$G$860))&gt;1,1,IF(((F646-$G$860)/($F$860-$G$860))&lt;0,0,(F646-$G$860)/($F$860-$G$860)))</f>
        <v>0.69100854749160656</v>
      </c>
      <c r="H646" s="149">
        <v>62.923043759430911</v>
      </c>
      <c r="I646" s="111">
        <f t="shared" ref="I646:I709" si="83">IF((1-(H646-$I$860)/($H$860-$I$860))&gt;1,1,IF((1-(H646-$I$860)/($H$860-$I$860))&lt;0,0,1-(H646-$I$860)/($H$860-$I$860)))</f>
        <v>0.52816003408766021</v>
      </c>
      <c r="J646" s="150">
        <v>9.67</v>
      </c>
      <c r="K646" s="111">
        <f t="shared" ref="K646:K709" si="84">IF(((J646-$K$860)/($J$860-$K$860))&gt;1,1,IF(((J646-$K$860)/($J$860-$K$860))&lt;0,0,(J646-$K$860)/($J$860-$K$860)))</f>
        <v>0.10597260273972603</v>
      </c>
      <c r="L646" s="112">
        <v>24.5</v>
      </c>
      <c r="M646" s="111">
        <f t="shared" ref="M646:M709" si="85">IF((1-(L646-$M$860)/($L$860-$M$860))&gt;1,1,IF((1-(L646-$M$860)/($L$860-$M$860))&lt;0,0,1-(L646-$M$860)/($L$860-$M$860)))</f>
        <v>0.67785411393445316</v>
      </c>
      <c r="N646" s="148">
        <v>1.0458000000000001</v>
      </c>
      <c r="O646" s="111">
        <f t="shared" ref="O646:O709" si="86">IF(((N646-$O$860)/($N$860-$O$860))&gt;1,1,IF(((N646-$O$860)/($N$860-$O$860))&lt;0,0,(N646-$O$860)/($N$860-$O$860)))</f>
        <v>0.55787529422747362</v>
      </c>
      <c r="P646" s="24"/>
      <c r="Q646" s="24">
        <f t="shared" si="80"/>
        <v>0.45774487611819259</v>
      </c>
      <c r="R646" s="24"/>
      <c r="S646" s="30" t="str">
        <f t="shared" ref="S646:S709" si="87">IF(AND(Q646&gt;$V$5,Q646&lt;$W$5)," SENSIBILIDADE RELATIVAMENTE BAIXA",IF(AND(Q646&gt;$V$6,Q646&lt;$W$6),"SENSIBILIDADE MODERADA",IF(AND(Q646&gt;$V$7,Q646&lt;$W$7),"SENSIBILIDADE ALTA",IF(AND(Q646&gt;$V$8,Q646&lt;$W$8),"SENSIBILIDADE MUITO ALTA","SENSIBILIDADE EXTREMA"))))</f>
        <v>SENSIBILIDADE ALTA</v>
      </c>
    </row>
    <row r="647" spans="1:19">
      <c r="A647" s="146">
        <v>643</v>
      </c>
      <c r="B647" s="17">
        <v>3155207</v>
      </c>
      <c r="C647" s="17" t="s">
        <v>733</v>
      </c>
      <c r="D647" s="122">
        <v>19.065517821960402</v>
      </c>
      <c r="E647" s="111">
        <f t="shared" si="81"/>
        <v>0.39873808895650098</v>
      </c>
      <c r="F647" s="147">
        <v>45.818673883626523</v>
      </c>
      <c r="G647" s="111">
        <f t="shared" si="82"/>
        <v>0.44740637225463753</v>
      </c>
      <c r="H647" s="149">
        <v>21.606188985080124</v>
      </c>
      <c r="I647" s="111">
        <f t="shared" si="83"/>
        <v>0.83798203543375471</v>
      </c>
      <c r="J647" s="150">
        <v>22.75</v>
      </c>
      <c r="K647" s="111">
        <f t="shared" si="84"/>
        <v>0.24931506849315069</v>
      </c>
      <c r="L647" s="112">
        <v>25.03</v>
      </c>
      <c r="M647" s="111">
        <f t="shared" si="85"/>
        <v>0.67088524374609637</v>
      </c>
      <c r="N647" s="148">
        <v>0.13819999999999999</v>
      </c>
      <c r="O647" s="111">
        <f t="shared" si="86"/>
        <v>7.3721902526522137E-2</v>
      </c>
      <c r="P647" s="24"/>
      <c r="Q647" s="24">
        <f t="shared" si="80"/>
        <v>0.44634145190177715</v>
      </c>
      <c r="R647" s="24"/>
      <c r="S647" s="30" t="str">
        <f t="shared" si="87"/>
        <v>SENSIBILIDADE ALTA</v>
      </c>
    </row>
    <row r="648" spans="1:19">
      <c r="A648" s="146">
        <v>644</v>
      </c>
      <c r="B648" s="17">
        <v>3155306</v>
      </c>
      <c r="C648" s="17" t="s">
        <v>734</v>
      </c>
      <c r="D648" s="122">
        <v>15.627450576643234</v>
      </c>
      <c r="E648" s="111">
        <f t="shared" si="81"/>
        <v>0.32683401711835419</v>
      </c>
      <c r="F648" s="147">
        <v>46.601685985247627</v>
      </c>
      <c r="G648" s="111">
        <f t="shared" si="82"/>
        <v>0.48486003892273155</v>
      </c>
      <c r="H648" s="149">
        <v>3.8433908045977008</v>
      </c>
      <c r="I648" s="111">
        <f t="shared" si="83"/>
        <v>0.97117963026133214</v>
      </c>
      <c r="J648" s="150">
        <v>24.05</v>
      </c>
      <c r="K648" s="111">
        <f t="shared" si="84"/>
        <v>0.26356164383561642</v>
      </c>
      <c r="L648" s="112">
        <v>28.3</v>
      </c>
      <c r="M648" s="111">
        <f t="shared" si="85"/>
        <v>0.62788862956510294</v>
      </c>
      <c r="N648" s="148">
        <v>1.5089999999999999</v>
      </c>
      <c r="O648" s="111">
        <f t="shared" si="86"/>
        <v>0.80496635971434083</v>
      </c>
      <c r="P648" s="24"/>
      <c r="Q648" s="24">
        <f t="shared" si="80"/>
        <v>0.57988171990291304</v>
      </c>
      <c r="R648" s="24"/>
      <c r="S648" s="30" t="str">
        <f t="shared" si="87"/>
        <v>SENSIBILIDADE ALTA</v>
      </c>
    </row>
    <row r="649" spans="1:19">
      <c r="A649" s="146">
        <v>645</v>
      </c>
      <c r="B649" s="17">
        <v>3155405</v>
      </c>
      <c r="C649" s="17" t="s">
        <v>735</v>
      </c>
      <c r="D649" s="122">
        <v>6.6252357213378632</v>
      </c>
      <c r="E649" s="111">
        <f t="shared" si="81"/>
        <v>0.13856082247972062</v>
      </c>
      <c r="F649" s="147">
        <v>47.122998416329402</v>
      </c>
      <c r="G649" s="111">
        <f t="shared" si="82"/>
        <v>0.50979587578048502</v>
      </c>
      <c r="H649" s="149">
        <v>81.768020662127256</v>
      </c>
      <c r="I649" s="111">
        <f t="shared" si="83"/>
        <v>0.38684752394618482</v>
      </c>
      <c r="J649" s="150">
        <v>40.700000000000003</v>
      </c>
      <c r="K649" s="111">
        <f t="shared" si="84"/>
        <v>0.44602739726027402</v>
      </c>
      <c r="L649" s="112">
        <v>13.96</v>
      </c>
      <c r="M649" s="111">
        <f t="shared" si="85"/>
        <v>0.81644258900101896</v>
      </c>
      <c r="N649" s="148">
        <v>0.1026</v>
      </c>
      <c r="O649" s="111">
        <f t="shared" si="86"/>
        <v>5.4731311137635102E-2</v>
      </c>
      <c r="P649" s="24"/>
      <c r="Q649" s="24">
        <f t="shared" si="80"/>
        <v>0.39206758660088642</v>
      </c>
      <c r="R649" s="24"/>
      <c r="S649" s="30" t="str">
        <f t="shared" si="87"/>
        <v>SENSIBILIDADE MODERADA</v>
      </c>
    </row>
    <row r="650" spans="1:19">
      <c r="A650" s="146">
        <v>646</v>
      </c>
      <c r="B650" s="17">
        <v>3155504</v>
      </c>
      <c r="C650" s="17" t="s">
        <v>736</v>
      </c>
      <c r="D650" s="122">
        <v>53.496993866016226</v>
      </c>
      <c r="E650" s="111">
        <f t="shared" si="81"/>
        <v>1</v>
      </c>
      <c r="F650" s="147">
        <v>39.254047802621436</v>
      </c>
      <c r="G650" s="111">
        <f t="shared" si="82"/>
        <v>0.13340188045992973</v>
      </c>
      <c r="H650" s="149">
        <v>79.493531516652908</v>
      </c>
      <c r="I650" s="111">
        <f t="shared" si="83"/>
        <v>0.40390319730127033</v>
      </c>
      <c r="J650" s="150">
        <v>10.75</v>
      </c>
      <c r="K650" s="111">
        <f t="shared" si="84"/>
        <v>0.11780821917808219</v>
      </c>
      <c r="L650" s="112">
        <v>10.050000000000001</v>
      </c>
      <c r="M650" s="111">
        <f t="shared" si="85"/>
        <v>0.8678544426547451</v>
      </c>
      <c r="N650" s="148">
        <v>1.3174333333333332</v>
      </c>
      <c r="O650" s="111">
        <f t="shared" si="86"/>
        <v>0.70277635155709939</v>
      </c>
      <c r="P650" s="24"/>
      <c r="Q650" s="24">
        <f t="shared" si="80"/>
        <v>0.53762401519185443</v>
      </c>
      <c r="R650" s="24"/>
      <c r="S650" s="30" t="str">
        <f t="shared" si="87"/>
        <v>SENSIBILIDADE ALTA</v>
      </c>
    </row>
    <row r="651" spans="1:19">
      <c r="A651" s="146">
        <v>647</v>
      </c>
      <c r="B651" s="17">
        <v>3155603</v>
      </c>
      <c r="C651" s="17" t="s">
        <v>737</v>
      </c>
      <c r="D651" s="122">
        <v>21.340752017817778</v>
      </c>
      <c r="E651" s="111">
        <f t="shared" si="81"/>
        <v>0.44632255761119849</v>
      </c>
      <c r="F651" s="147">
        <v>45.236131161064137</v>
      </c>
      <c r="G651" s="111">
        <f t="shared" si="82"/>
        <v>0.4195417186872098</v>
      </c>
      <c r="H651" s="149">
        <v>19.748151816348908</v>
      </c>
      <c r="I651" s="111">
        <f t="shared" si="83"/>
        <v>0.8519148673817738</v>
      </c>
      <c r="J651" s="150">
        <v>9.07</v>
      </c>
      <c r="K651" s="111">
        <f t="shared" si="84"/>
        <v>9.939726027397261E-2</v>
      </c>
      <c r="L651" s="112">
        <v>74.569999999999993</v>
      </c>
      <c r="M651" s="111">
        <f t="shared" si="85"/>
        <v>1.949311330988468E-2</v>
      </c>
      <c r="N651" s="148">
        <v>0.82330000000000003</v>
      </c>
      <c r="O651" s="111">
        <f t="shared" si="86"/>
        <v>0.43918409804692965</v>
      </c>
      <c r="P651" s="24"/>
      <c r="Q651" s="24">
        <f t="shared" si="80"/>
        <v>0.37930893588516151</v>
      </c>
      <c r="R651" s="24"/>
      <c r="S651" s="30" t="str">
        <f t="shared" si="87"/>
        <v>SENSIBILIDADE MODERADA</v>
      </c>
    </row>
    <row r="652" spans="1:19">
      <c r="A652" s="146">
        <v>648</v>
      </c>
      <c r="B652" s="17">
        <v>3155702</v>
      </c>
      <c r="C652" s="17" t="s">
        <v>738</v>
      </c>
      <c r="D652" s="122">
        <v>2.4003201163333858</v>
      </c>
      <c r="E652" s="111">
        <f t="shared" si="81"/>
        <v>5.0200527728032469E-2</v>
      </c>
      <c r="F652" s="147">
        <v>47.357764729702367</v>
      </c>
      <c r="G652" s="111">
        <f t="shared" si="82"/>
        <v>0.52102540751794357</v>
      </c>
      <c r="H652" s="149">
        <v>74.431002665573104</v>
      </c>
      <c r="I652" s="111">
        <f t="shared" si="83"/>
        <v>0.44186549692644883</v>
      </c>
      <c r="J652" s="150">
        <v>39.22</v>
      </c>
      <c r="K652" s="111">
        <f t="shared" si="84"/>
        <v>0.42980821917808221</v>
      </c>
      <c r="L652" s="112">
        <v>37.35</v>
      </c>
      <c r="M652" s="111">
        <f t="shared" si="85"/>
        <v>0.50889188389599282</v>
      </c>
      <c r="N652" s="148">
        <v>0.39979999999999999</v>
      </c>
      <c r="O652" s="111">
        <f t="shared" si="86"/>
        <v>0.21327074262014145</v>
      </c>
      <c r="P652" s="24"/>
      <c r="Q652" s="24">
        <f t="shared" si="80"/>
        <v>0.36084371297777357</v>
      </c>
      <c r="R652" s="24"/>
      <c r="S652" s="30" t="str">
        <f t="shared" si="87"/>
        <v>SENSIBILIDADE MODERADA</v>
      </c>
    </row>
    <row r="653" spans="1:19">
      <c r="A653" s="146">
        <v>649</v>
      </c>
      <c r="B653" s="17">
        <v>3155801</v>
      </c>
      <c r="C653" s="17" t="s">
        <v>739</v>
      </c>
      <c r="D653" s="122">
        <v>4.4686844081588735</v>
      </c>
      <c r="E653" s="111">
        <f t="shared" si="81"/>
        <v>9.3458499144806639E-2</v>
      </c>
      <c r="F653" s="147">
        <v>47.338792221084951</v>
      </c>
      <c r="G653" s="111">
        <f t="shared" si="82"/>
        <v>0.52011789917657436</v>
      </c>
      <c r="H653" s="149">
        <v>86.487416155477845</v>
      </c>
      <c r="I653" s="111">
        <f t="shared" si="83"/>
        <v>0.35145827263750762</v>
      </c>
      <c r="J653" s="150">
        <v>69.099999999999994</v>
      </c>
      <c r="K653" s="111">
        <f t="shared" si="84"/>
        <v>0.75726027397260265</v>
      </c>
      <c r="L653" s="112">
        <v>17.96</v>
      </c>
      <c r="M653" s="111">
        <f t="shared" si="85"/>
        <v>0.76384734229643991</v>
      </c>
      <c r="N653" s="148">
        <v>0.1026</v>
      </c>
      <c r="O653" s="111">
        <f t="shared" si="86"/>
        <v>5.4731311137635102E-2</v>
      </c>
      <c r="P653" s="24"/>
      <c r="Q653" s="24">
        <f t="shared" si="80"/>
        <v>0.42347893306092771</v>
      </c>
      <c r="R653" s="24"/>
      <c r="S653" s="30" t="str">
        <f t="shared" si="87"/>
        <v>SENSIBILIDADE ALTA</v>
      </c>
    </row>
    <row r="654" spans="1:19">
      <c r="A654" s="146">
        <v>650</v>
      </c>
      <c r="B654" s="17">
        <v>3155900</v>
      </c>
      <c r="C654" s="17" t="s">
        <v>740</v>
      </c>
      <c r="D654" s="122">
        <v>8.2451971413794034</v>
      </c>
      <c r="E654" s="111">
        <f t="shared" si="81"/>
        <v>0.17244085274391854</v>
      </c>
      <c r="F654" s="147">
        <v>46.149441740624106</v>
      </c>
      <c r="G654" s="111">
        <f t="shared" si="82"/>
        <v>0.46322792729172935</v>
      </c>
      <c r="H654" s="149">
        <v>73.818323283407892</v>
      </c>
      <c r="I654" s="111">
        <f t="shared" si="83"/>
        <v>0.44645978546565668</v>
      </c>
      <c r="J654" s="150">
        <v>14.77</v>
      </c>
      <c r="K654" s="111">
        <f t="shared" si="84"/>
        <v>0.16186301369863013</v>
      </c>
      <c r="L654" s="112">
        <v>51.97</v>
      </c>
      <c r="M654" s="111">
        <f t="shared" si="85"/>
        <v>0.31665625719075641</v>
      </c>
      <c r="N654" s="148">
        <v>6.4699999999999994E-2</v>
      </c>
      <c r="O654" s="111">
        <f t="shared" si="86"/>
        <v>3.4513799518567166E-2</v>
      </c>
      <c r="P654" s="24"/>
      <c r="Q654" s="24">
        <f t="shared" si="80"/>
        <v>0.26586027265154299</v>
      </c>
      <c r="R654" s="24"/>
      <c r="S654" s="30" t="str">
        <f t="shared" si="87"/>
        <v>SENSIBILIDADE MODERADA</v>
      </c>
    </row>
    <row r="655" spans="1:19">
      <c r="A655" s="146">
        <v>651</v>
      </c>
      <c r="B655" s="17">
        <v>3156007</v>
      </c>
      <c r="C655" s="17" t="s">
        <v>741</v>
      </c>
      <c r="D655" s="122">
        <v>17.318335816382891</v>
      </c>
      <c r="E655" s="111">
        <f t="shared" si="81"/>
        <v>0.36219735502685579</v>
      </c>
      <c r="F655" s="147">
        <v>48.40951932139491</v>
      </c>
      <c r="G655" s="111">
        <f t="shared" si="82"/>
        <v>0.57133378182318706</v>
      </c>
      <c r="H655" s="149">
        <v>34.451388339530098</v>
      </c>
      <c r="I655" s="111">
        <f t="shared" si="83"/>
        <v>0.74165995589937939</v>
      </c>
      <c r="J655" s="150">
        <v>12.81</v>
      </c>
      <c r="K655" s="111">
        <f t="shared" si="84"/>
        <v>0.14038356164383561</v>
      </c>
      <c r="L655" s="112">
        <v>60.57</v>
      </c>
      <c r="M655" s="111">
        <f t="shared" si="85"/>
        <v>0.20357647677591129</v>
      </c>
      <c r="N655" s="148">
        <v>0.45140000000000002</v>
      </c>
      <c r="O655" s="111">
        <f t="shared" si="86"/>
        <v>0.24079643126246089</v>
      </c>
      <c r="P655" s="24"/>
      <c r="Q655" s="24">
        <f t="shared" si="80"/>
        <v>0.37665792707193835</v>
      </c>
      <c r="R655" s="24"/>
      <c r="S655" s="30" t="str">
        <f t="shared" si="87"/>
        <v>SENSIBILIDADE MODERADA</v>
      </c>
    </row>
    <row r="656" spans="1:19">
      <c r="A656" s="146">
        <v>652</v>
      </c>
      <c r="B656" s="17">
        <v>3156106</v>
      </c>
      <c r="C656" s="17" t="s">
        <v>742</v>
      </c>
      <c r="D656" s="122">
        <v>24.587632372852273</v>
      </c>
      <c r="E656" s="111">
        <f t="shared" si="81"/>
        <v>0.51422812828212072</v>
      </c>
      <c r="F656" s="147">
        <v>48.145950756452095</v>
      </c>
      <c r="G656" s="111">
        <f t="shared" si="82"/>
        <v>0.55872655754770206</v>
      </c>
      <c r="H656" s="149">
        <v>16.840208249899881</v>
      </c>
      <c r="I656" s="111">
        <f t="shared" si="83"/>
        <v>0.87372061470884366</v>
      </c>
      <c r="J656" s="150">
        <v>12.34</v>
      </c>
      <c r="K656" s="111">
        <f t="shared" si="84"/>
        <v>0.13523287671232875</v>
      </c>
      <c r="L656" s="112">
        <v>35.700000000000003</v>
      </c>
      <c r="M656" s="111">
        <f t="shared" si="85"/>
        <v>0.53058742316163165</v>
      </c>
      <c r="N656" s="148">
        <v>0.1245</v>
      </c>
      <c r="O656" s="111">
        <f t="shared" si="86"/>
        <v>6.6413725503270668E-2</v>
      </c>
      <c r="P656" s="24"/>
      <c r="Q656" s="24">
        <f t="shared" si="80"/>
        <v>0.44648488765264965</v>
      </c>
      <c r="R656" s="24"/>
      <c r="S656" s="30" t="str">
        <f t="shared" si="87"/>
        <v>SENSIBILIDADE ALTA</v>
      </c>
    </row>
    <row r="657" spans="1:19">
      <c r="A657" s="146">
        <v>653</v>
      </c>
      <c r="B657" s="17">
        <v>3156205</v>
      </c>
      <c r="C657" s="17" t="s">
        <v>743</v>
      </c>
      <c r="D657" s="122">
        <v>3.7952562090634903</v>
      </c>
      <c r="E657" s="111">
        <f t="shared" si="81"/>
        <v>7.9374356470883672E-2</v>
      </c>
      <c r="F657" s="147">
        <v>48.412184057031759</v>
      </c>
      <c r="G657" s="111">
        <f t="shared" si="82"/>
        <v>0.57146124360838102</v>
      </c>
      <c r="H657" s="149">
        <v>45.656918376254914</v>
      </c>
      <c r="I657" s="111">
        <f t="shared" si="83"/>
        <v>0.65763323699537701</v>
      </c>
      <c r="J657" s="150">
        <v>28.85</v>
      </c>
      <c r="K657" s="111">
        <f t="shared" si="84"/>
        <v>0.31616438356164384</v>
      </c>
      <c r="L657" s="112">
        <v>13</v>
      </c>
      <c r="M657" s="111">
        <f t="shared" si="85"/>
        <v>0.82906544821011796</v>
      </c>
      <c r="N657" s="148">
        <v>0.1026</v>
      </c>
      <c r="O657" s="111">
        <f t="shared" si="86"/>
        <v>5.4731311137635102E-2</v>
      </c>
      <c r="P657" s="24"/>
      <c r="Q657" s="24">
        <f t="shared" si="80"/>
        <v>0.41807166333067308</v>
      </c>
      <c r="R657" s="24"/>
      <c r="S657" s="30" t="str">
        <f t="shared" si="87"/>
        <v>SENSIBILIDADE ALTA</v>
      </c>
    </row>
    <row r="658" spans="1:19">
      <c r="A658" s="146">
        <v>654</v>
      </c>
      <c r="B658" s="17">
        <v>3156304</v>
      </c>
      <c r="C658" s="17" t="s">
        <v>744</v>
      </c>
      <c r="D658" s="122">
        <v>10.347424391015149</v>
      </c>
      <c r="E658" s="111">
        <f t="shared" si="81"/>
        <v>0.21640703734481742</v>
      </c>
      <c r="F658" s="147">
        <v>42.418235877106042</v>
      </c>
      <c r="G658" s="111">
        <f t="shared" si="82"/>
        <v>0.28475387766603594</v>
      </c>
      <c r="H658" s="149">
        <v>89.531394275161588</v>
      </c>
      <c r="I658" s="111">
        <f t="shared" si="83"/>
        <v>0.32863244530276092</v>
      </c>
      <c r="J658" s="150">
        <v>119.22</v>
      </c>
      <c r="K658" s="111">
        <f t="shared" si="84"/>
        <v>1</v>
      </c>
      <c r="L658" s="112">
        <v>9.5</v>
      </c>
      <c r="M658" s="111">
        <f t="shared" si="85"/>
        <v>0.87508628907662467</v>
      </c>
      <c r="N658" s="148">
        <v>0.1026</v>
      </c>
      <c r="O658" s="111">
        <f t="shared" si="86"/>
        <v>5.4731311137635102E-2</v>
      </c>
      <c r="P658" s="24"/>
      <c r="Q658" s="24">
        <f t="shared" si="80"/>
        <v>0.45993516008797902</v>
      </c>
      <c r="R658" s="24"/>
      <c r="S658" s="30" t="str">
        <f t="shared" si="87"/>
        <v>SENSIBILIDADE ALTA</v>
      </c>
    </row>
    <row r="659" spans="1:19">
      <c r="A659" s="146">
        <v>655</v>
      </c>
      <c r="B659" s="17">
        <v>3156403</v>
      </c>
      <c r="C659" s="17" t="s">
        <v>745</v>
      </c>
      <c r="D659" s="122">
        <v>59.16494337030138</v>
      </c>
      <c r="E659" s="111">
        <f t="shared" si="81"/>
        <v>1</v>
      </c>
      <c r="F659" s="147">
        <v>46.346735840899264</v>
      </c>
      <c r="G659" s="111">
        <f t="shared" si="82"/>
        <v>0.47266505789544383</v>
      </c>
      <c r="H659" s="149">
        <v>74.512699350265805</v>
      </c>
      <c r="I659" s="111">
        <f t="shared" si="83"/>
        <v>0.44125287937622459</v>
      </c>
      <c r="J659" s="150">
        <v>8.31</v>
      </c>
      <c r="K659" s="111">
        <f t="shared" si="84"/>
        <v>9.1068493150684937E-2</v>
      </c>
      <c r="L659" s="112">
        <v>10.65</v>
      </c>
      <c r="M659" s="111">
        <f t="shared" si="85"/>
        <v>0.85996515564905818</v>
      </c>
      <c r="N659" s="148">
        <v>1.9242999999999999</v>
      </c>
      <c r="O659" s="111">
        <f t="shared" si="86"/>
        <v>1</v>
      </c>
      <c r="P659" s="24"/>
      <c r="Q659" s="24">
        <f t="shared" si="80"/>
        <v>0.64415859767856853</v>
      </c>
      <c r="R659" s="24"/>
      <c r="S659" s="30" t="str">
        <f t="shared" si="87"/>
        <v>SENSIBILIDADE MUITO ALTA</v>
      </c>
    </row>
    <row r="660" spans="1:19">
      <c r="A660" s="146">
        <v>656</v>
      </c>
      <c r="B660" s="17">
        <v>3156452</v>
      </c>
      <c r="C660" s="17" t="s">
        <v>746</v>
      </c>
      <c r="D660" s="122">
        <v>10.636265130981933</v>
      </c>
      <c r="E660" s="111">
        <f t="shared" si="81"/>
        <v>0.22244788059610732</v>
      </c>
      <c r="F660" s="147">
        <v>44.128440366972477</v>
      </c>
      <c r="G660" s="111">
        <f t="shared" si="82"/>
        <v>0.3665577588131122</v>
      </c>
      <c r="H660" s="149">
        <v>54.119138149556399</v>
      </c>
      <c r="I660" s="111">
        <f t="shared" si="83"/>
        <v>0.59417773244854155</v>
      </c>
      <c r="J660" s="150">
        <v>42.59</v>
      </c>
      <c r="K660" s="111">
        <f t="shared" si="84"/>
        <v>0.46673972602739727</v>
      </c>
      <c r="L660" s="112">
        <v>25.34</v>
      </c>
      <c r="M660" s="111">
        <f t="shared" si="85"/>
        <v>0.66680911212649152</v>
      </c>
      <c r="N660" s="148">
        <v>0.1026</v>
      </c>
      <c r="O660" s="111">
        <f t="shared" si="86"/>
        <v>5.4731311137635102E-2</v>
      </c>
      <c r="P660" s="24"/>
      <c r="Q660" s="24">
        <f t="shared" si="80"/>
        <v>0.39524392019154747</v>
      </c>
      <c r="R660" s="24"/>
      <c r="S660" s="30" t="str">
        <f t="shared" si="87"/>
        <v>SENSIBILIDADE MODERADA</v>
      </c>
    </row>
    <row r="661" spans="1:19">
      <c r="A661" s="146">
        <v>657</v>
      </c>
      <c r="B661" s="17">
        <v>3156502</v>
      </c>
      <c r="C661" s="17" t="s">
        <v>747</v>
      </c>
      <c r="D661" s="122">
        <v>13.0640628586888</v>
      </c>
      <c r="E661" s="111">
        <f t="shared" si="81"/>
        <v>0.27322307775354976</v>
      </c>
      <c r="F661" s="147">
        <v>53.252361673414306</v>
      </c>
      <c r="G661" s="111">
        <f t="shared" si="82"/>
        <v>0.80298052496181727</v>
      </c>
      <c r="H661" s="149">
        <v>21.676351470329283</v>
      </c>
      <c r="I661" s="111">
        <f t="shared" si="83"/>
        <v>0.83745590919016644</v>
      </c>
      <c r="J661" s="150">
        <v>5.1100000000000003</v>
      </c>
      <c r="K661" s="111">
        <f t="shared" si="84"/>
        <v>5.6000000000000001E-2</v>
      </c>
      <c r="L661" s="112">
        <v>51.2</v>
      </c>
      <c r="M661" s="111">
        <f t="shared" si="85"/>
        <v>0.32678084218138781</v>
      </c>
      <c r="N661" s="148">
        <v>0.84120000000000006</v>
      </c>
      <c r="O661" s="111">
        <f t="shared" si="86"/>
        <v>0.44873273809920716</v>
      </c>
      <c r="P661" s="24"/>
      <c r="Q661" s="24">
        <f t="shared" si="80"/>
        <v>0.45752884869768806</v>
      </c>
      <c r="R661" s="24"/>
      <c r="S661" s="30" t="str">
        <f t="shared" si="87"/>
        <v>SENSIBILIDADE ALTA</v>
      </c>
    </row>
    <row r="662" spans="1:19">
      <c r="A662" s="146">
        <v>658</v>
      </c>
      <c r="B662" s="17">
        <v>3156601</v>
      </c>
      <c r="C662" s="17" t="s">
        <v>748</v>
      </c>
      <c r="D662" s="122">
        <v>9.7262808047878142</v>
      </c>
      <c r="E662" s="111">
        <f t="shared" si="81"/>
        <v>0.20341638013567542</v>
      </c>
      <c r="F662" s="147">
        <v>44.115168539325843</v>
      </c>
      <c r="G662" s="111">
        <f t="shared" si="82"/>
        <v>0.36592293004389614</v>
      </c>
      <c r="H662" s="149">
        <v>78.306467275199068</v>
      </c>
      <c r="I662" s="111">
        <f t="shared" si="83"/>
        <v>0.41280461588751582</v>
      </c>
      <c r="J662" s="150">
        <v>10.67</v>
      </c>
      <c r="K662" s="111">
        <f t="shared" si="84"/>
        <v>0.11693150684931507</v>
      </c>
      <c r="L662" s="112">
        <v>19.5</v>
      </c>
      <c r="M662" s="111">
        <f t="shared" si="85"/>
        <v>0.743598172315177</v>
      </c>
      <c r="N662" s="148">
        <v>1.0458000000000001</v>
      </c>
      <c r="O662" s="111">
        <f t="shared" si="86"/>
        <v>0.55787529422747362</v>
      </c>
      <c r="P662" s="24"/>
      <c r="Q662" s="24">
        <f t="shared" si="80"/>
        <v>0.40009148324317551</v>
      </c>
      <c r="R662" s="24"/>
      <c r="S662" s="30" t="str">
        <f t="shared" si="87"/>
        <v>SENSIBILIDADE ALTA</v>
      </c>
    </row>
    <row r="663" spans="1:19">
      <c r="A663" s="146">
        <v>659</v>
      </c>
      <c r="B663" s="17">
        <v>3156700</v>
      </c>
      <c r="C663" s="17" t="s">
        <v>749</v>
      </c>
      <c r="D663" s="122">
        <v>8.1302298490850675E-2</v>
      </c>
      <c r="E663" s="111">
        <f t="shared" si="81"/>
        <v>1.7003641564181451E-3</v>
      </c>
      <c r="F663" s="147">
        <v>42.061765029124082</v>
      </c>
      <c r="G663" s="111">
        <f t="shared" si="82"/>
        <v>0.26770287642407847</v>
      </c>
      <c r="H663" s="149">
        <v>85.336218890091203</v>
      </c>
      <c r="I663" s="111">
        <f t="shared" si="83"/>
        <v>0.3600907361358584</v>
      </c>
      <c r="J663" s="150">
        <v>427.77</v>
      </c>
      <c r="K663" s="111">
        <f t="shared" si="84"/>
        <v>1</v>
      </c>
      <c r="L663" s="112">
        <v>68.239999999999995</v>
      </c>
      <c r="M663" s="111">
        <f t="shared" si="85"/>
        <v>0.10272509121988105</v>
      </c>
      <c r="N663" s="148">
        <v>0.39479999999999998</v>
      </c>
      <c r="O663" s="111">
        <f t="shared" si="86"/>
        <v>0.21060352472844385</v>
      </c>
      <c r="P663" s="24"/>
      <c r="Q663" s="24">
        <f t="shared" si="80"/>
        <v>0.32380376544411332</v>
      </c>
      <c r="R663" s="24"/>
      <c r="S663" s="30" t="str">
        <f t="shared" si="87"/>
        <v>SENSIBILIDADE MODERADA</v>
      </c>
    </row>
    <row r="664" spans="1:19">
      <c r="A664" s="146">
        <v>660</v>
      </c>
      <c r="B664" s="17">
        <v>3156809</v>
      </c>
      <c r="C664" s="17" t="s">
        <v>750</v>
      </c>
      <c r="D664" s="122">
        <v>18.888343976902902</v>
      </c>
      <c r="E664" s="111">
        <f t="shared" si="81"/>
        <v>0.39503265797628762</v>
      </c>
      <c r="F664" s="147">
        <v>49.826224328593995</v>
      </c>
      <c r="G664" s="111">
        <f t="shared" si="82"/>
        <v>0.63909875888650469</v>
      </c>
      <c r="H664" s="149">
        <v>58.911516853932589</v>
      </c>
      <c r="I664" s="111">
        <f t="shared" si="83"/>
        <v>0.55824120316751835</v>
      </c>
      <c r="J664" s="150">
        <v>15.48</v>
      </c>
      <c r="K664" s="111">
        <f t="shared" si="84"/>
        <v>0.16964383561643837</v>
      </c>
      <c r="L664" s="112">
        <v>53.9</v>
      </c>
      <c r="M664" s="111">
        <f t="shared" si="85"/>
        <v>0.29127905065579696</v>
      </c>
      <c r="N664" s="148">
        <v>0.2399</v>
      </c>
      <c r="O664" s="111">
        <f t="shared" si="86"/>
        <v>0.12797311444365167</v>
      </c>
      <c r="P664" s="24"/>
      <c r="Q664" s="24">
        <f t="shared" si="80"/>
        <v>0.36354477012436631</v>
      </c>
      <c r="R664" s="24"/>
      <c r="S664" s="30" t="str">
        <f t="shared" si="87"/>
        <v>SENSIBILIDADE MODERADA</v>
      </c>
    </row>
    <row r="665" spans="1:19">
      <c r="A665" s="146">
        <v>661</v>
      </c>
      <c r="B665" s="17">
        <v>3156908</v>
      </c>
      <c r="C665" s="17" t="s">
        <v>751</v>
      </c>
      <c r="D665" s="122">
        <v>28.918963490870091</v>
      </c>
      <c r="E665" s="111">
        <f t="shared" si="81"/>
        <v>0.6048140073945647</v>
      </c>
      <c r="F665" s="147">
        <v>44.312227074235807</v>
      </c>
      <c r="G665" s="111">
        <f t="shared" si="82"/>
        <v>0.37534879289498163</v>
      </c>
      <c r="H665" s="149">
        <v>85.984251968503926</v>
      </c>
      <c r="I665" s="111">
        <f t="shared" si="83"/>
        <v>0.35523134143147395</v>
      </c>
      <c r="J665" s="150">
        <v>8.68</v>
      </c>
      <c r="K665" s="111">
        <f t="shared" si="84"/>
        <v>9.5123287671232876E-2</v>
      </c>
      <c r="L665" s="112">
        <v>23.34</v>
      </c>
      <c r="M665" s="111">
        <f t="shared" si="85"/>
        <v>0.6931067354787811</v>
      </c>
      <c r="N665" s="148">
        <v>0.58563333333333334</v>
      </c>
      <c r="O665" s="111">
        <f t="shared" si="86"/>
        <v>0.31240234092823627</v>
      </c>
      <c r="P665" s="24"/>
      <c r="Q665" s="24">
        <f t="shared" si="80"/>
        <v>0.40600441763321177</v>
      </c>
      <c r="R665" s="24"/>
      <c r="S665" s="30" t="str">
        <f t="shared" si="87"/>
        <v>SENSIBILIDADE ALTA</v>
      </c>
    </row>
    <row r="666" spans="1:19">
      <c r="A666" s="146">
        <v>662</v>
      </c>
      <c r="B666" s="17">
        <v>3157005</v>
      </c>
      <c r="C666" s="17" t="s">
        <v>752</v>
      </c>
      <c r="D666" s="122">
        <v>3.8181056291018471</v>
      </c>
      <c r="E666" s="111">
        <f t="shared" si="81"/>
        <v>7.9852231457807163E-2</v>
      </c>
      <c r="F666" s="147">
        <v>47.611506021877645</v>
      </c>
      <c r="G666" s="111">
        <f t="shared" si="82"/>
        <v>0.53316256575264864</v>
      </c>
      <c r="H666" s="149">
        <v>74.047986460251877</v>
      </c>
      <c r="I666" s="111">
        <f t="shared" si="83"/>
        <v>0.44473761407884826</v>
      </c>
      <c r="J666" s="150">
        <v>21.58</v>
      </c>
      <c r="K666" s="111">
        <f t="shared" si="84"/>
        <v>0.23649315068493149</v>
      </c>
      <c r="L666" s="112">
        <v>43.33</v>
      </c>
      <c r="M666" s="111">
        <f t="shared" si="85"/>
        <v>0.4302619900726472</v>
      </c>
      <c r="N666" s="148">
        <v>1.0458000000000001</v>
      </c>
      <c r="O666" s="111">
        <f t="shared" si="86"/>
        <v>0.55787529422747362</v>
      </c>
      <c r="P666" s="24"/>
      <c r="Q666" s="24">
        <f t="shared" si="80"/>
        <v>0.38039714104572608</v>
      </c>
      <c r="R666" s="24"/>
      <c r="S666" s="30" t="str">
        <f t="shared" si="87"/>
        <v>SENSIBILIDADE MODERADA</v>
      </c>
    </row>
    <row r="667" spans="1:19">
      <c r="A667" s="146">
        <v>663</v>
      </c>
      <c r="B667" s="17">
        <v>3157104</v>
      </c>
      <c r="C667" s="17" t="s">
        <v>753</v>
      </c>
      <c r="D667" s="122">
        <v>9.4177694235668881</v>
      </c>
      <c r="E667" s="111">
        <f t="shared" si="81"/>
        <v>0.19696414318527541</v>
      </c>
      <c r="F667" s="147">
        <v>51.52643335815339</v>
      </c>
      <c r="G667" s="111">
        <f t="shared" si="82"/>
        <v>0.72042452911069876</v>
      </c>
      <c r="H667" s="149">
        <v>76.579378068739771</v>
      </c>
      <c r="I667" s="111">
        <f t="shared" si="83"/>
        <v>0.42575551056163408</v>
      </c>
      <c r="J667" s="150">
        <v>6.51</v>
      </c>
      <c r="K667" s="111">
        <f t="shared" si="84"/>
        <v>7.134246575342465E-2</v>
      </c>
      <c r="L667" s="112">
        <v>14.88</v>
      </c>
      <c r="M667" s="111">
        <f t="shared" si="85"/>
        <v>0.80434568225896586</v>
      </c>
      <c r="N667" s="148">
        <v>1.0458000000000001</v>
      </c>
      <c r="O667" s="111">
        <f t="shared" si="86"/>
        <v>0.55787529422747362</v>
      </c>
      <c r="P667" s="24"/>
      <c r="Q667" s="24">
        <f t="shared" si="80"/>
        <v>0.46278460418291206</v>
      </c>
      <c r="R667" s="24"/>
      <c r="S667" s="30" t="str">
        <f t="shared" si="87"/>
        <v>SENSIBILIDADE ALTA</v>
      </c>
    </row>
    <row r="668" spans="1:19">
      <c r="A668" s="146">
        <v>664</v>
      </c>
      <c r="B668" s="17">
        <v>3157203</v>
      </c>
      <c r="C668" s="17" t="s">
        <v>754</v>
      </c>
      <c r="D668" s="122">
        <v>1.7620021702254525</v>
      </c>
      <c r="E668" s="111">
        <f t="shared" si="81"/>
        <v>3.6850684290549322E-2</v>
      </c>
      <c r="F668" s="147">
        <v>42.892779817377388</v>
      </c>
      <c r="G668" s="111">
        <f t="shared" si="82"/>
        <v>0.30745264633319935</v>
      </c>
      <c r="H668" s="149">
        <v>87.339985557670857</v>
      </c>
      <c r="I668" s="111">
        <f t="shared" si="83"/>
        <v>0.34506512485516816</v>
      </c>
      <c r="J668" s="150">
        <v>44.51</v>
      </c>
      <c r="K668" s="111">
        <f t="shared" si="84"/>
        <v>0.48778082191780819</v>
      </c>
      <c r="L668" s="112">
        <v>73.67</v>
      </c>
      <c r="M668" s="111">
        <f t="shared" si="85"/>
        <v>3.1327043818414779E-2</v>
      </c>
      <c r="N668" s="148">
        <v>0.39979999999999999</v>
      </c>
      <c r="O668" s="111">
        <f t="shared" si="86"/>
        <v>0.21327074262014145</v>
      </c>
      <c r="P668" s="24"/>
      <c r="Q668" s="24">
        <f t="shared" si="80"/>
        <v>0.23695784397254685</v>
      </c>
      <c r="R668" s="24"/>
      <c r="S668" s="30" t="str">
        <f t="shared" si="87"/>
        <v>SENSIBILIDADE MODERADA</v>
      </c>
    </row>
    <row r="669" spans="1:19">
      <c r="A669" s="146">
        <v>665</v>
      </c>
      <c r="B669" s="17">
        <v>3157252</v>
      </c>
      <c r="C669" s="17" t="s">
        <v>755</v>
      </c>
      <c r="D669" s="122">
        <v>18.395975819462723</v>
      </c>
      <c r="E669" s="111">
        <f t="shared" si="81"/>
        <v>0.38473522257515758</v>
      </c>
      <c r="F669" s="147">
        <v>45.341828827277425</v>
      </c>
      <c r="G669" s="111">
        <f t="shared" si="82"/>
        <v>0.42459753474644046</v>
      </c>
      <c r="H669" s="149">
        <v>36.001418775124144</v>
      </c>
      <c r="I669" s="111">
        <f t="shared" si="83"/>
        <v>0.73003676884107427</v>
      </c>
      <c r="J669" s="150">
        <v>78.75</v>
      </c>
      <c r="K669" s="111">
        <f t="shared" si="84"/>
        <v>0.86301369863013699</v>
      </c>
      <c r="L669" s="112">
        <v>22.69</v>
      </c>
      <c r="M669" s="111">
        <f t="shared" si="85"/>
        <v>0.70165346306827514</v>
      </c>
      <c r="N669" s="148">
        <v>0.28039999999999998</v>
      </c>
      <c r="O669" s="111">
        <f t="shared" si="86"/>
        <v>0.14957757936640237</v>
      </c>
      <c r="P669" s="24"/>
      <c r="Q669" s="24">
        <f t="shared" si="80"/>
        <v>0.54226904453791447</v>
      </c>
      <c r="R669" s="24"/>
      <c r="S669" s="30" t="str">
        <f t="shared" si="87"/>
        <v>SENSIBILIDADE ALTA</v>
      </c>
    </row>
    <row r="670" spans="1:19">
      <c r="A670" s="146">
        <v>666</v>
      </c>
      <c r="B670" s="17">
        <v>3157278</v>
      </c>
      <c r="C670" s="17" t="s">
        <v>756</v>
      </c>
      <c r="D670" s="122">
        <v>37.682764314826031</v>
      </c>
      <c r="E670" s="111">
        <f t="shared" si="81"/>
        <v>0.7881009878569859</v>
      </c>
      <c r="F670" s="147">
        <v>51.891891891891895</v>
      </c>
      <c r="G670" s="111">
        <f t="shared" si="82"/>
        <v>0.73790543659005181</v>
      </c>
      <c r="H670" s="149">
        <v>65.040387722132479</v>
      </c>
      <c r="I670" s="111">
        <f t="shared" si="83"/>
        <v>0.51228274266155882</v>
      </c>
      <c r="J670" s="150">
        <v>7.41</v>
      </c>
      <c r="K670" s="111">
        <f t="shared" si="84"/>
        <v>8.1205479452054793E-2</v>
      </c>
      <c r="L670" s="112">
        <v>44.28</v>
      </c>
      <c r="M670" s="111">
        <f t="shared" si="85"/>
        <v>0.41777061898030965</v>
      </c>
      <c r="N670" s="148">
        <v>6.4699999999999994E-2</v>
      </c>
      <c r="O670" s="111">
        <f t="shared" si="86"/>
        <v>3.4513799518567166E-2</v>
      </c>
      <c r="P670" s="24"/>
      <c r="Q670" s="24">
        <f t="shared" si="80"/>
        <v>0.42862984417658806</v>
      </c>
      <c r="R670" s="24"/>
      <c r="S670" s="30" t="str">
        <f t="shared" si="87"/>
        <v>SENSIBILIDADE ALTA</v>
      </c>
    </row>
    <row r="671" spans="1:19">
      <c r="A671" s="146">
        <v>667</v>
      </c>
      <c r="B671" s="17">
        <v>3157302</v>
      </c>
      <c r="C671" s="17" t="s">
        <v>757</v>
      </c>
      <c r="D671" s="122">
        <v>12.097272428826123</v>
      </c>
      <c r="E671" s="111">
        <f t="shared" si="81"/>
        <v>0.25300352893118055</v>
      </c>
      <c r="F671" s="147">
        <v>46.060395695938908</v>
      </c>
      <c r="G671" s="111">
        <f t="shared" si="82"/>
        <v>0.45896860502985526</v>
      </c>
      <c r="H671" s="149">
        <v>40.066539923954373</v>
      </c>
      <c r="I671" s="111">
        <f t="shared" si="83"/>
        <v>0.69955371351357187</v>
      </c>
      <c r="J671" s="150">
        <v>21.63</v>
      </c>
      <c r="K671" s="111">
        <f t="shared" si="84"/>
        <v>0.23704109589041095</v>
      </c>
      <c r="L671" s="112">
        <v>18.13</v>
      </c>
      <c r="M671" s="111">
        <f t="shared" si="85"/>
        <v>0.76161204431149532</v>
      </c>
      <c r="N671" s="148">
        <v>0.1026</v>
      </c>
      <c r="O671" s="111">
        <f t="shared" si="86"/>
        <v>5.4731311137635102E-2</v>
      </c>
      <c r="P671" s="24"/>
      <c r="Q671" s="24">
        <f t="shared" si="80"/>
        <v>0.41081838313569152</v>
      </c>
      <c r="R671" s="24"/>
      <c r="S671" s="30" t="str">
        <f t="shared" si="87"/>
        <v>SENSIBILIDADE ALTA</v>
      </c>
    </row>
    <row r="672" spans="1:19">
      <c r="A672" s="146">
        <v>668</v>
      </c>
      <c r="B672" s="17">
        <v>3157336</v>
      </c>
      <c r="C672" s="17" t="s">
        <v>758</v>
      </c>
      <c r="D672" s="122">
        <v>5.8898192329912065E-2</v>
      </c>
      <c r="E672" s="111">
        <f t="shared" si="81"/>
        <v>1.2318025071194605E-3</v>
      </c>
      <c r="F672" s="147">
        <v>39.948186528497409</v>
      </c>
      <c r="G672" s="111">
        <f t="shared" si="82"/>
        <v>0.16660448410621989</v>
      </c>
      <c r="H672" s="149">
        <v>99.543716857812299</v>
      </c>
      <c r="I672" s="111">
        <f t="shared" si="83"/>
        <v>0.25355321098976413</v>
      </c>
      <c r="J672" s="150">
        <v>2274.61</v>
      </c>
      <c r="K672" s="111">
        <f t="shared" si="84"/>
        <v>1</v>
      </c>
      <c r="L672" s="112">
        <v>36.33</v>
      </c>
      <c r="M672" s="111">
        <f t="shared" si="85"/>
        <v>0.52230367180566062</v>
      </c>
      <c r="N672" s="148">
        <v>0.1245</v>
      </c>
      <c r="O672" s="111">
        <f t="shared" si="86"/>
        <v>6.6413725503270668E-2</v>
      </c>
      <c r="P672" s="24"/>
      <c r="Q672" s="24">
        <f t="shared" si="80"/>
        <v>0.33501781581867252</v>
      </c>
      <c r="R672" s="24"/>
      <c r="S672" s="30" t="str">
        <f t="shared" si="87"/>
        <v>SENSIBILIDADE MODERADA</v>
      </c>
    </row>
    <row r="673" spans="1:19">
      <c r="A673" s="146">
        <v>669</v>
      </c>
      <c r="B673" s="17">
        <v>3157377</v>
      </c>
      <c r="C673" s="17" t="s">
        <v>759</v>
      </c>
      <c r="D673" s="122">
        <v>8.3256688975935731</v>
      </c>
      <c r="E673" s="111">
        <f t="shared" si="81"/>
        <v>0.17412384685860513</v>
      </c>
      <c r="F673" s="147">
        <v>53.199842952493128</v>
      </c>
      <c r="G673" s="111">
        <f t="shared" si="82"/>
        <v>0.80046840712462919</v>
      </c>
      <c r="H673" s="149">
        <v>32.48081841432225</v>
      </c>
      <c r="I673" s="111">
        <f t="shared" si="83"/>
        <v>0.75643663532850502</v>
      </c>
      <c r="J673" s="150">
        <v>6.63</v>
      </c>
      <c r="K673" s="111">
        <f t="shared" si="84"/>
        <v>7.2657534246575339E-2</v>
      </c>
      <c r="L673" s="112">
        <v>37.159999999999997</v>
      </c>
      <c r="M673" s="111">
        <f t="shared" si="85"/>
        <v>0.51139015811446042</v>
      </c>
      <c r="N673" s="148">
        <v>1.0279</v>
      </c>
      <c r="O673" s="111">
        <f t="shared" si="86"/>
        <v>0.5483266541751961</v>
      </c>
      <c r="P673" s="24"/>
      <c r="Q673" s="24">
        <f t="shared" si="80"/>
        <v>0.47723387264132855</v>
      </c>
      <c r="R673" s="24"/>
      <c r="S673" s="30" t="str">
        <f t="shared" si="87"/>
        <v>SENSIBILIDADE ALTA</v>
      </c>
    </row>
    <row r="674" spans="1:19">
      <c r="A674" s="146">
        <v>670</v>
      </c>
      <c r="B674" s="17">
        <v>3157401</v>
      </c>
      <c r="C674" s="17" t="s">
        <v>760</v>
      </c>
      <c r="D674" s="122">
        <v>16.926311190635481</v>
      </c>
      <c r="E674" s="111">
        <f t="shared" si="81"/>
        <v>0.35399851398020143</v>
      </c>
      <c r="F674" s="147">
        <v>49.392583120204606</v>
      </c>
      <c r="G674" s="111">
        <f t="shared" si="82"/>
        <v>0.6183564826957022</v>
      </c>
      <c r="H674" s="149">
        <v>40.295313503102932</v>
      </c>
      <c r="I674" s="111">
        <f t="shared" si="83"/>
        <v>0.69783821293798309</v>
      </c>
      <c r="J674" s="150">
        <v>18.059999999999999</v>
      </c>
      <c r="K674" s="111">
        <f t="shared" si="84"/>
        <v>0.19791780821917807</v>
      </c>
      <c r="L674" s="112">
        <v>15.94</v>
      </c>
      <c r="M674" s="111">
        <f t="shared" si="85"/>
        <v>0.79040794188225239</v>
      </c>
      <c r="N674" s="148">
        <v>0.13819999999999999</v>
      </c>
      <c r="O674" s="111">
        <f t="shared" si="86"/>
        <v>7.3721902526522137E-2</v>
      </c>
      <c r="P674" s="24"/>
      <c r="Q674" s="24">
        <f t="shared" si="80"/>
        <v>0.45537347704030662</v>
      </c>
      <c r="R674" s="24"/>
      <c r="S674" s="30" t="str">
        <f t="shared" si="87"/>
        <v>SENSIBILIDADE ALTA</v>
      </c>
    </row>
    <row r="675" spans="1:19">
      <c r="A675" s="146">
        <v>671</v>
      </c>
      <c r="B675" s="17">
        <v>3157500</v>
      </c>
      <c r="C675" s="17" t="s">
        <v>761</v>
      </c>
      <c r="D675" s="122">
        <v>14.513172573380583</v>
      </c>
      <c r="E675" s="111">
        <f t="shared" si="81"/>
        <v>0.30352989888058735</v>
      </c>
      <c r="F675" s="147">
        <v>55.576997298340409</v>
      </c>
      <c r="G675" s="111">
        <f t="shared" si="82"/>
        <v>0.91417437195409468</v>
      </c>
      <c r="H675" s="149">
        <v>66.501609309234951</v>
      </c>
      <c r="I675" s="111">
        <f t="shared" si="83"/>
        <v>0.50132550501608231</v>
      </c>
      <c r="J675" s="150">
        <v>30.61</v>
      </c>
      <c r="K675" s="111">
        <f t="shared" si="84"/>
        <v>0.33545205479452056</v>
      </c>
      <c r="L675" s="112">
        <v>32.67</v>
      </c>
      <c r="M675" s="111">
        <f t="shared" si="85"/>
        <v>0.57042832254035036</v>
      </c>
      <c r="N675" s="148">
        <v>0.33839999999999998</v>
      </c>
      <c r="O675" s="111">
        <f t="shared" si="86"/>
        <v>0.18051730691009471</v>
      </c>
      <c r="P675" s="24"/>
      <c r="Q675" s="24">
        <f t="shared" si="80"/>
        <v>0.4675712433492884</v>
      </c>
      <c r="R675" s="24"/>
      <c r="S675" s="30" t="str">
        <f t="shared" si="87"/>
        <v>SENSIBILIDADE ALTA</v>
      </c>
    </row>
    <row r="676" spans="1:19">
      <c r="A676" s="146">
        <v>672</v>
      </c>
      <c r="B676" s="17">
        <v>3157609</v>
      </c>
      <c r="C676" s="17" t="s">
        <v>762</v>
      </c>
      <c r="D676" s="122">
        <v>23.420405666022546</v>
      </c>
      <c r="E676" s="111">
        <f t="shared" si="81"/>
        <v>0.48981663572228118</v>
      </c>
      <c r="F676" s="147">
        <v>49.617346938775512</v>
      </c>
      <c r="G676" s="111">
        <f t="shared" si="82"/>
        <v>0.62910756703063653</v>
      </c>
      <c r="H676" s="149">
        <v>0.45428733674048838</v>
      </c>
      <c r="I676" s="111">
        <f t="shared" si="83"/>
        <v>0.99659344321769383</v>
      </c>
      <c r="J676" s="150">
        <v>1.21</v>
      </c>
      <c r="K676" s="111">
        <f t="shared" si="84"/>
        <v>1.3260273972602739E-2</v>
      </c>
      <c r="L676" s="112">
        <v>59.92</v>
      </c>
      <c r="M676" s="111">
        <f t="shared" si="85"/>
        <v>0.21212320436540544</v>
      </c>
      <c r="N676" s="148">
        <v>3.8011499999999998</v>
      </c>
      <c r="O676" s="111">
        <f t="shared" si="86"/>
        <v>1</v>
      </c>
      <c r="P676" s="24"/>
      <c r="Q676" s="24">
        <f t="shared" si="80"/>
        <v>0.55681685405143666</v>
      </c>
      <c r="R676" s="24"/>
      <c r="S676" s="30" t="str">
        <f t="shared" si="87"/>
        <v>SENSIBILIDADE ALTA</v>
      </c>
    </row>
    <row r="677" spans="1:19">
      <c r="A677" s="146">
        <v>673</v>
      </c>
      <c r="B677" s="17">
        <v>3157658</v>
      </c>
      <c r="C677" s="17" t="s">
        <v>763</v>
      </c>
      <c r="D677" s="122">
        <v>11.297320062585088</v>
      </c>
      <c r="E677" s="111">
        <f t="shared" si="81"/>
        <v>0.23627324755357343</v>
      </c>
      <c r="F677" s="147">
        <v>61.05234608082452</v>
      </c>
      <c r="G677" s="111">
        <f t="shared" si="82"/>
        <v>1</v>
      </c>
      <c r="H677" s="149">
        <v>45.402492421690802</v>
      </c>
      <c r="I677" s="111">
        <f t="shared" si="83"/>
        <v>0.65954109660540672</v>
      </c>
      <c r="J677" s="150">
        <v>21.48</v>
      </c>
      <c r="K677" s="111">
        <f t="shared" si="84"/>
        <v>0.23539726027397262</v>
      </c>
      <c r="L677" s="112">
        <v>30.05</v>
      </c>
      <c r="M677" s="111">
        <f t="shared" si="85"/>
        <v>0.60487820913184964</v>
      </c>
      <c r="N677" s="148">
        <v>0.31</v>
      </c>
      <c r="O677" s="111">
        <f t="shared" si="86"/>
        <v>0.16536750928525226</v>
      </c>
      <c r="P677" s="24"/>
      <c r="Q677" s="24">
        <f t="shared" si="80"/>
        <v>0.48357622047500909</v>
      </c>
      <c r="R677" s="24"/>
      <c r="S677" s="30" t="str">
        <f t="shared" si="87"/>
        <v>SENSIBILIDADE ALTA</v>
      </c>
    </row>
    <row r="678" spans="1:19">
      <c r="A678" s="146">
        <v>674</v>
      </c>
      <c r="B678" s="17">
        <v>3157708</v>
      </c>
      <c r="C678" s="17" t="s">
        <v>764</v>
      </c>
      <c r="D678" s="122">
        <v>25.385974226872339</v>
      </c>
      <c r="E678" s="111">
        <f t="shared" si="81"/>
        <v>0.53092472725092965</v>
      </c>
      <c r="F678" s="147">
        <v>41.038797371500586</v>
      </c>
      <c r="G678" s="111">
        <f t="shared" si="82"/>
        <v>0.21877146197780309</v>
      </c>
      <c r="H678" s="149">
        <v>93.453667217490789</v>
      </c>
      <c r="I678" s="111">
        <f t="shared" si="83"/>
        <v>0.29922056340964887</v>
      </c>
      <c r="J678" s="150">
        <v>21.74</v>
      </c>
      <c r="K678" s="111">
        <f t="shared" si="84"/>
        <v>0.23824657534246574</v>
      </c>
      <c r="L678" s="112">
        <v>11.3</v>
      </c>
      <c r="M678" s="111">
        <f t="shared" si="85"/>
        <v>0.85141842805956414</v>
      </c>
      <c r="N678" s="148">
        <v>0.96909999999999996</v>
      </c>
      <c r="O678" s="111">
        <f t="shared" si="86"/>
        <v>0.51696017176883213</v>
      </c>
      <c r="P678" s="24"/>
      <c r="Q678" s="24">
        <f t="shared" si="80"/>
        <v>0.44259032130154058</v>
      </c>
      <c r="R678" s="24"/>
      <c r="S678" s="30" t="str">
        <f t="shared" si="87"/>
        <v>SENSIBILIDADE ALTA</v>
      </c>
    </row>
    <row r="679" spans="1:19">
      <c r="A679" s="146">
        <v>675</v>
      </c>
      <c r="B679" s="17">
        <v>3157807</v>
      </c>
      <c r="C679" s="17" t="s">
        <v>765</v>
      </c>
      <c r="D679" s="122">
        <v>7.899722688813203E-2</v>
      </c>
      <c r="E679" s="111">
        <f t="shared" si="81"/>
        <v>1.6521556653423218E-3</v>
      </c>
      <c r="F679" s="147">
        <v>41.171151970756725</v>
      </c>
      <c r="G679" s="111">
        <f t="shared" si="82"/>
        <v>0.22510235396818939</v>
      </c>
      <c r="H679" s="149">
        <v>85.238577660953212</v>
      </c>
      <c r="I679" s="111">
        <f t="shared" si="83"/>
        <v>0.36082291677232359</v>
      </c>
      <c r="J679" s="150">
        <v>931.66</v>
      </c>
      <c r="K679" s="111">
        <f t="shared" si="84"/>
        <v>1</v>
      </c>
      <c r="L679" s="112">
        <v>41.33</v>
      </c>
      <c r="M679" s="111">
        <f t="shared" si="85"/>
        <v>0.45655961342493667</v>
      </c>
      <c r="N679" s="148">
        <v>0.39479999999999998</v>
      </c>
      <c r="O679" s="111">
        <f t="shared" si="86"/>
        <v>0.21060352472844385</v>
      </c>
      <c r="P679" s="24"/>
      <c r="Q679" s="24">
        <f t="shared" si="80"/>
        <v>0.37579009409320596</v>
      </c>
      <c r="R679" s="24"/>
      <c r="S679" s="30" t="str">
        <f t="shared" si="87"/>
        <v>SENSIBILIDADE MODERADA</v>
      </c>
    </row>
    <row r="680" spans="1:19">
      <c r="A680" s="146">
        <v>676</v>
      </c>
      <c r="B680" s="17">
        <v>3157906</v>
      </c>
      <c r="C680" s="17" t="s">
        <v>766</v>
      </c>
      <c r="D680" s="122">
        <v>44.206797601720673</v>
      </c>
      <c r="E680" s="111">
        <f t="shared" si="81"/>
        <v>0.92454525280680011</v>
      </c>
      <c r="F680" s="147">
        <v>46.548023609372208</v>
      </c>
      <c r="G680" s="111">
        <f t="shared" si="82"/>
        <v>0.48229321685894122</v>
      </c>
      <c r="H680" s="149">
        <v>48.831960963708447</v>
      </c>
      <c r="I680" s="111">
        <f t="shared" si="83"/>
        <v>0.63382459874891961</v>
      </c>
      <c r="J680" s="150">
        <v>64.11</v>
      </c>
      <c r="K680" s="111">
        <f t="shared" si="84"/>
        <v>0.70257534246575337</v>
      </c>
      <c r="L680" s="112">
        <v>22.37</v>
      </c>
      <c r="M680" s="111">
        <f t="shared" si="85"/>
        <v>0.70586108280464144</v>
      </c>
      <c r="N680" s="148">
        <v>0.13819999999999999</v>
      </c>
      <c r="O680" s="111">
        <f t="shared" si="86"/>
        <v>7.3721902526522137E-2</v>
      </c>
      <c r="P680" s="24"/>
      <c r="Q680" s="24">
        <f t="shared" si="80"/>
        <v>0.58713689936859637</v>
      </c>
      <c r="R680" s="24"/>
      <c r="S680" s="30" t="str">
        <f t="shared" si="87"/>
        <v>SENSIBILIDADE ALTA</v>
      </c>
    </row>
    <row r="681" spans="1:19">
      <c r="A681" s="146">
        <v>677</v>
      </c>
      <c r="B681" s="17">
        <v>3158003</v>
      </c>
      <c r="C681" s="17" t="s">
        <v>767</v>
      </c>
      <c r="D681" s="122">
        <v>9.7197478452101489</v>
      </c>
      <c r="E681" s="111">
        <f t="shared" si="81"/>
        <v>0.20327974918541464</v>
      </c>
      <c r="F681" s="147">
        <v>46.178611422172452</v>
      </c>
      <c r="G681" s="111">
        <f t="shared" si="82"/>
        <v>0.46462319503697153</v>
      </c>
      <c r="H681" s="149">
        <v>57.310443490701005</v>
      </c>
      <c r="I681" s="111">
        <f t="shared" si="83"/>
        <v>0.57024714496554396</v>
      </c>
      <c r="J681" s="150">
        <v>17.55</v>
      </c>
      <c r="K681" s="111">
        <f t="shared" si="84"/>
        <v>0.19232876712328767</v>
      </c>
      <c r="L681" s="112">
        <v>53.86</v>
      </c>
      <c r="M681" s="111">
        <f t="shared" si="85"/>
        <v>0.29180500312284274</v>
      </c>
      <c r="N681" s="148">
        <v>0.1414</v>
      </c>
      <c r="O681" s="111">
        <f t="shared" si="86"/>
        <v>7.5428921977208616E-2</v>
      </c>
      <c r="P681" s="24"/>
      <c r="Q681" s="24">
        <f t="shared" si="80"/>
        <v>0.29961879690187815</v>
      </c>
      <c r="R681" s="24"/>
      <c r="S681" s="30" t="str">
        <f t="shared" si="87"/>
        <v>SENSIBILIDADE MODERADA</v>
      </c>
    </row>
    <row r="682" spans="1:19">
      <c r="A682" s="146">
        <v>678</v>
      </c>
      <c r="B682" s="17">
        <v>3158102</v>
      </c>
      <c r="C682" s="17" t="s">
        <v>768</v>
      </c>
      <c r="D682" s="122">
        <v>7.7294117058935576</v>
      </c>
      <c r="E682" s="111">
        <f t="shared" si="81"/>
        <v>0.16165366611842172</v>
      </c>
      <c r="F682" s="147">
        <v>53.721682847896439</v>
      </c>
      <c r="G682" s="111">
        <f t="shared" si="82"/>
        <v>0.82542947408142864</v>
      </c>
      <c r="H682" s="149">
        <v>66.140904311251319</v>
      </c>
      <c r="I682" s="111">
        <f t="shared" si="83"/>
        <v>0.50403031749469829</v>
      </c>
      <c r="J682" s="150">
        <v>10.79</v>
      </c>
      <c r="K682" s="111">
        <f t="shared" si="84"/>
        <v>0.11824657534246574</v>
      </c>
      <c r="L682" s="112">
        <v>27.77</v>
      </c>
      <c r="M682" s="111">
        <f t="shared" si="85"/>
        <v>0.63485749975345973</v>
      </c>
      <c r="N682" s="148">
        <v>1.0458000000000001</v>
      </c>
      <c r="O682" s="111">
        <f t="shared" si="86"/>
        <v>0.55787529422747362</v>
      </c>
      <c r="P682" s="24"/>
      <c r="Q682" s="24">
        <f t="shared" si="80"/>
        <v>0.46701547116965791</v>
      </c>
      <c r="R682" s="24"/>
      <c r="S682" s="30" t="str">
        <f t="shared" si="87"/>
        <v>SENSIBILIDADE ALTA</v>
      </c>
    </row>
    <row r="683" spans="1:19">
      <c r="A683" s="146">
        <v>679</v>
      </c>
      <c r="B683" s="17">
        <v>3158201</v>
      </c>
      <c r="C683" s="17" t="s">
        <v>769</v>
      </c>
      <c r="D683" s="122">
        <v>9.847376834593053</v>
      </c>
      <c r="E683" s="111">
        <f t="shared" si="81"/>
        <v>0.20594899424852911</v>
      </c>
      <c r="F683" s="147">
        <v>48.742360131640808</v>
      </c>
      <c r="G683" s="111">
        <f t="shared" si="82"/>
        <v>0.58725449203274716</v>
      </c>
      <c r="H683" s="149">
        <v>64.419768532999683</v>
      </c>
      <c r="I683" s="111">
        <f t="shared" si="83"/>
        <v>0.5169365692972272</v>
      </c>
      <c r="J683" s="150">
        <v>20.49</v>
      </c>
      <c r="K683" s="111">
        <f t="shared" si="84"/>
        <v>0.22454794520547944</v>
      </c>
      <c r="L683" s="112">
        <v>48.4</v>
      </c>
      <c r="M683" s="111">
        <f t="shared" si="85"/>
        <v>0.36359751487459313</v>
      </c>
      <c r="N683" s="148">
        <v>0.33839999999999998</v>
      </c>
      <c r="O683" s="111">
        <f t="shared" si="86"/>
        <v>0.18051730691009471</v>
      </c>
      <c r="P683" s="24"/>
      <c r="Q683" s="24">
        <f t="shared" si="80"/>
        <v>0.34646713709477844</v>
      </c>
      <c r="R683" s="24"/>
      <c r="S683" s="30" t="str">
        <f t="shared" si="87"/>
        <v>SENSIBILIDADE MODERADA</v>
      </c>
    </row>
    <row r="684" spans="1:19">
      <c r="A684" s="146">
        <v>680</v>
      </c>
      <c r="B684" s="17">
        <v>3158300</v>
      </c>
      <c r="C684" s="17" t="s">
        <v>776</v>
      </c>
      <c r="D684" s="122">
        <v>25.251258178148611</v>
      </c>
      <c r="E684" s="111">
        <f t="shared" si="81"/>
        <v>0.52810726274136366</v>
      </c>
      <c r="F684" s="147">
        <v>42.863247863247864</v>
      </c>
      <c r="G684" s="111">
        <f t="shared" si="82"/>
        <v>0.30604005007353147</v>
      </c>
      <c r="H684" s="149">
        <v>86.070841428784945</v>
      </c>
      <c r="I684" s="111">
        <f t="shared" si="83"/>
        <v>0.3545820345075501</v>
      </c>
      <c r="J684" s="150">
        <v>38.799999999999997</v>
      </c>
      <c r="K684" s="111">
        <f t="shared" si="84"/>
        <v>0.42520547945205478</v>
      </c>
      <c r="L684" s="112">
        <v>16.239999999999998</v>
      </c>
      <c r="M684" s="111">
        <f t="shared" si="85"/>
        <v>0.78646329837940898</v>
      </c>
      <c r="N684" s="148">
        <v>0.31009999999999999</v>
      </c>
      <c r="O684" s="111">
        <f t="shared" si="86"/>
        <v>0.1654208536430862</v>
      </c>
      <c r="P684" s="24"/>
      <c r="Q684" s="24">
        <f t="shared" si="80"/>
        <v>0.42763649646616586</v>
      </c>
      <c r="R684" s="24"/>
      <c r="S684" s="30" t="str">
        <f t="shared" si="87"/>
        <v>SENSIBILIDADE ALTA</v>
      </c>
    </row>
    <row r="685" spans="1:19">
      <c r="A685" s="146">
        <v>681</v>
      </c>
      <c r="B685" s="17">
        <v>3158409</v>
      </c>
      <c r="C685" s="17" t="s">
        <v>777</v>
      </c>
      <c r="D685" s="122">
        <v>12.232504342752124</v>
      </c>
      <c r="E685" s="111">
        <f t="shared" si="81"/>
        <v>0.25583178229562231</v>
      </c>
      <c r="F685" s="147">
        <v>49.144568006843457</v>
      </c>
      <c r="G685" s="111">
        <f t="shared" si="82"/>
        <v>0.60649322366656777</v>
      </c>
      <c r="H685" s="149">
        <v>79.220406993407849</v>
      </c>
      <c r="I685" s="111">
        <f t="shared" si="83"/>
        <v>0.40595127155258082</v>
      </c>
      <c r="J685" s="150">
        <v>21.61</v>
      </c>
      <c r="K685" s="111">
        <f t="shared" si="84"/>
        <v>0.23682191780821918</v>
      </c>
      <c r="L685" s="112">
        <v>13.12</v>
      </c>
      <c r="M685" s="111">
        <f t="shared" si="85"/>
        <v>0.8274875908089806</v>
      </c>
      <c r="N685" s="148">
        <v>0.1026</v>
      </c>
      <c r="O685" s="111">
        <f t="shared" si="86"/>
        <v>5.4731311137635102E-2</v>
      </c>
      <c r="P685" s="24"/>
      <c r="Q685" s="24">
        <f t="shared" si="80"/>
        <v>0.3978861828782676</v>
      </c>
      <c r="R685" s="24"/>
      <c r="S685" s="30" t="str">
        <f t="shared" si="87"/>
        <v>SENSIBILIDADE MODERADA</v>
      </c>
    </row>
    <row r="686" spans="1:19">
      <c r="A686" s="146">
        <v>682</v>
      </c>
      <c r="B686" s="17">
        <v>3158508</v>
      </c>
      <c r="C686" s="17" t="s">
        <v>778</v>
      </c>
      <c r="D686" s="122">
        <v>34.611081283121031</v>
      </c>
      <c r="E686" s="111">
        <f t="shared" si="81"/>
        <v>0.72385951099914814</v>
      </c>
      <c r="F686" s="147">
        <v>49.232736572890026</v>
      </c>
      <c r="G686" s="111">
        <f t="shared" si="82"/>
        <v>0.61071057366214931</v>
      </c>
      <c r="H686" s="149">
        <v>37.496443812233288</v>
      </c>
      <c r="I686" s="111">
        <f t="shared" si="83"/>
        <v>0.71882604983573462</v>
      </c>
      <c r="J686" s="150">
        <v>5.6</v>
      </c>
      <c r="K686" s="111">
        <f t="shared" si="84"/>
        <v>6.1369863013698629E-2</v>
      </c>
      <c r="L686" s="112">
        <v>37.51</v>
      </c>
      <c r="M686" s="111">
        <f t="shared" si="85"/>
        <v>0.50678807402780968</v>
      </c>
      <c r="N686" s="148">
        <v>0.39479999999999998</v>
      </c>
      <c r="O686" s="111">
        <f t="shared" si="86"/>
        <v>0.21060352472844385</v>
      </c>
      <c r="P686" s="24"/>
      <c r="Q686" s="24">
        <f t="shared" si="80"/>
        <v>0.47202626604449732</v>
      </c>
      <c r="R686" s="24"/>
      <c r="S686" s="30" t="str">
        <f t="shared" si="87"/>
        <v>SENSIBILIDADE ALTA</v>
      </c>
    </row>
    <row r="687" spans="1:19">
      <c r="A687" s="146">
        <v>683</v>
      </c>
      <c r="B687" s="17">
        <v>3158607</v>
      </c>
      <c r="C687" s="17" t="s">
        <v>779</v>
      </c>
      <c r="D687" s="122">
        <v>7.2020611931539333</v>
      </c>
      <c r="E687" s="111">
        <f t="shared" si="81"/>
        <v>0.15062460634550401</v>
      </c>
      <c r="F687" s="147">
        <v>49.262066214599123</v>
      </c>
      <c r="G687" s="111">
        <f t="shared" si="82"/>
        <v>0.61211349275087468</v>
      </c>
      <c r="H687" s="149">
        <v>55.884707766212969</v>
      </c>
      <c r="I687" s="111">
        <f t="shared" si="83"/>
        <v>0.58093828537213965</v>
      </c>
      <c r="J687" s="150">
        <v>20.51</v>
      </c>
      <c r="K687" s="111">
        <f t="shared" si="84"/>
        <v>0.22476712328767126</v>
      </c>
      <c r="L687" s="112">
        <v>41.18</v>
      </c>
      <c r="M687" s="111">
        <f t="shared" si="85"/>
        <v>0.45853193517635837</v>
      </c>
      <c r="N687" s="148">
        <v>6.4699999999999994E-2</v>
      </c>
      <c r="O687" s="111">
        <f t="shared" si="86"/>
        <v>3.4513799518567166E-2</v>
      </c>
      <c r="P687" s="24"/>
      <c r="Q687" s="24">
        <f t="shared" si="80"/>
        <v>0.34358154040851918</v>
      </c>
      <c r="R687" s="24"/>
      <c r="S687" s="30" t="str">
        <f t="shared" si="87"/>
        <v>SENSIBILIDADE MODERADA</v>
      </c>
    </row>
    <row r="688" spans="1:19">
      <c r="A688" s="146">
        <v>684</v>
      </c>
      <c r="B688" s="17">
        <v>3158706</v>
      </c>
      <c r="C688" s="17" t="s">
        <v>780</v>
      </c>
      <c r="D688" s="122">
        <v>18.353442812627669</v>
      </c>
      <c r="E688" s="111">
        <f t="shared" si="81"/>
        <v>0.38384568314479139</v>
      </c>
      <c r="F688" s="147">
        <v>45.933014354066984</v>
      </c>
      <c r="G688" s="111">
        <f t="shared" si="82"/>
        <v>0.45287559789966125</v>
      </c>
      <c r="H688" s="149">
        <v>70.191857744501647</v>
      </c>
      <c r="I688" s="111">
        <f t="shared" si="83"/>
        <v>0.47365350137682216</v>
      </c>
      <c r="J688" s="150">
        <v>10.52</v>
      </c>
      <c r="K688" s="111">
        <f t="shared" si="84"/>
        <v>0.11528767123287671</v>
      </c>
      <c r="L688" s="112">
        <v>44.42</v>
      </c>
      <c r="M688" s="111">
        <f t="shared" si="85"/>
        <v>0.41592978534564928</v>
      </c>
      <c r="N688" s="148">
        <v>7.8899999999999998E-2</v>
      </c>
      <c r="O688" s="111">
        <f t="shared" si="86"/>
        <v>4.2088698330988397E-2</v>
      </c>
      <c r="P688" s="24"/>
      <c r="Q688" s="24">
        <f t="shared" si="80"/>
        <v>0.31394682288846487</v>
      </c>
      <c r="R688" s="24"/>
      <c r="S688" s="30" t="str">
        <f t="shared" si="87"/>
        <v>SENSIBILIDADE MODERADA</v>
      </c>
    </row>
    <row r="689" spans="1:19">
      <c r="A689" s="146">
        <v>685</v>
      </c>
      <c r="B689" s="17">
        <v>3158805</v>
      </c>
      <c r="C689" s="17" t="s">
        <v>781</v>
      </c>
      <c r="D689" s="122">
        <v>8.9742842448983797</v>
      </c>
      <c r="E689" s="111">
        <f t="shared" si="81"/>
        <v>0.18768905114349888</v>
      </c>
      <c r="F689" s="147">
        <v>45.010395010395008</v>
      </c>
      <c r="G689" s="111">
        <f t="shared" si="82"/>
        <v>0.408744124978765</v>
      </c>
      <c r="H689" s="149">
        <v>96.013289036544847</v>
      </c>
      <c r="I689" s="111">
        <f t="shared" si="83"/>
        <v>0.28002677048907143</v>
      </c>
      <c r="J689" s="150">
        <v>39.69</v>
      </c>
      <c r="K689" s="111">
        <f t="shared" si="84"/>
        <v>0.43495890410958904</v>
      </c>
      <c r="L689" s="112">
        <v>16.86</v>
      </c>
      <c r="M689" s="111">
        <f t="shared" si="85"/>
        <v>0.77831103514019917</v>
      </c>
      <c r="N689" s="148">
        <v>0.1245</v>
      </c>
      <c r="O689" s="111">
        <f t="shared" si="86"/>
        <v>6.6413725503270668E-2</v>
      </c>
      <c r="P689" s="24"/>
      <c r="Q689" s="24">
        <f t="shared" si="80"/>
        <v>0.3593572685607323</v>
      </c>
      <c r="R689" s="24"/>
      <c r="S689" s="30" t="str">
        <f t="shared" si="87"/>
        <v>SENSIBILIDADE MODERADA</v>
      </c>
    </row>
    <row r="690" spans="1:19">
      <c r="A690" s="146">
        <v>686</v>
      </c>
      <c r="B690" s="17">
        <v>3158904</v>
      </c>
      <c r="C690" s="17" t="s">
        <v>782</v>
      </c>
      <c r="D690" s="122">
        <v>33.643005864482653</v>
      </c>
      <c r="E690" s="111">
        <f t="shared" si="81"/>
        <v>0.70361308779688858</v>
      </c>
      <c r="F690" s="147">
        <v>46.873977086743047</v>
      </c>
      <c r="G690" s="111">
        <f t="shared" si="82"/>
        <v>0.49788448660493673</v>
      </c>
      <c r="H690" s="149">
        <v>38.678090575275398</v>
      </c>
      <c r="I690" s="111">
        <f t="shared" si="83"/>
        <v>0.70996525520339215</v>
      </c>
      <c r="J690" s="150">
        <v>25.87</v>
      </c>
      <c r="K690" s="111">
        <f t="shared" si="84"/>
        <v>0.28350684931506848</v>
      </c>
      <c r="L690" s="112">
        <v>21.01</v>
      </c>
      <c r="M690" s="111">
        <f t="shared" si="85"/>
        <v>0.72374346668419842</v>
      </c>
      <c r="N690" s="148">
        <v>0.29799999999999999</v>
      </c>
      <c r="O690" s="111">
        <f t="shared" si="86"/>
        <v>0.15896618634517798</v>
      </c>
      <c r="P690" s="24"/>
      <c r="Q690" s="24">
        <f t="shared" si="80"/>
        <v>0.51294655532494371</v>
      </c>
      <c r="R690" s="24"/>
      <c r="S690" s="30" t="str">
        <f t="shared" si="87"/>
        <v>SENSIBILIDADE ALTA</v>
      </c>
    </row>
    <row r="691" spans="1:19">
      <c r="A691" s="146">
        <v>687</v>
      </c>
      <c r="B691" s="17">
        <v>3158953</v>
      </c>
      <c r="C691" s="17" t="s">
        <v>783</v>
      </c>
      <c r="D691" s="122">
        <v>1.3109235717171919</v>
      </c>
      <c r="E691" s="111">
        <f t="shared" si="81"/>
        <v>2.7416782729733156E-2</v>
      </c>
      <c r="F691" s="147">
        <v>39.488937363664697</v>
      </c>
      <c r="G691" s="111">
        <f t="shared" si="82"/>
        <v>0.14463730747940415</v>
      </c>
      <c r="H691" s="149">
        <v>90.305803571428569</v>
      </c>
      <c r="I691" s="111">
        <f t="shared" si="83"/>
        <v>0.32282539538715593</v>
      </c>
      <c r="J691" s="150">
        <v>162.28</v>
      </c>
      <c r="K691" s="111">
        <f t="shared" si="84"/>
        <v>1</v>
      </c>
      <c r="L691" s="112">
        <v>42.62</v>
      </c>
      <c r="M691" s="111">
        <f t="shared" si="85"/>
        <v>0.43959764636270993</v>
      </c>
      <c r="N691" s="148">
        <v>0.27060000000000001</v>
      </c>
      <c r="O691" s="111">
        <f t="shared" si="86"/>
        <v>0.14434983229867504</v>
      </c>
      <c r="P691" s="24"/>
      <c r="Q691" s="24">
        <f t="shared" si="80"/>
        <v>0.34647116070961298</v>
      </c>
      <c r="R691" s="24"/>
      <c r="S691" s="30" t="str">
        <f t="shared" si="87"/>
        <v>SENSIBILIDADE MODERADA</v>
      </c>
    </row>
    <row r="692" spans="1:19">
      <c r="A692" s="146">
        <v>688</v>
      </c>
      <c r="B692" s="17">
        <v>3159001</v>
      </c>
      <c r="C692" s="17" t="s">
        <v>784</v>
      </c>
      <c r="D692" s="122">
        <v>2.8742455898497488</v>
      </c>
      <c r="E692" s="111">
        <f t="shared" si="81"/>
        <v>6.0112251048762527E-2</v>
      </c>
      <c r="F692" s="147">
        <v>43.238866396761132</v>
      </c>
      <c r="G692" s="111">
        <f t="shared" si="82"/>
        <v>0.3240069388603562</v>
      </c>
      <c r="H692" s="149">
        <v>5.0442311311876527</v>
      </c>
      <c r="I692" s="111">
        <f t="shared" si="83"/>
        <v>0.96217490917805737</v>
      </c>
      <c r="J692" s="150">
        <v>7.85</v>
      </c>
      <c r="K692" s="111">
        <f t="shared" si="84"/>
        <v>8.6027397260273974E-2</v>
      </c>
      <c r="L692" s="112">
        <v>70.37</v>
      </c>
      <c r="M692" s="111">
        <f t="shared" si="85"/>
        <v>7.4718122349692551E-2</v>
      </c>
      <c r="N692" s="148">
        <v>0.39479999999999998</v>
      </c>
      <c r="O692" s="111">
        <f t="shared" si="86"/>
        <v>0.21060352472844385</v>
      </c>
      <c r="P692" s="24"/>
      <c r="Q692" s="24">
        <f t="shared" si="80"/>
        <v>0.28627385723759774</v>
      </c>
      <c r="R692" s="24"/>
      <c r="S692" s="30" t="str">
        <f t="shared" si="87"/>
        <v>SENSIBILIDADE MODERADA</v>
      </c>
    </row>
    <row r="693" spans="1:19">
      <c r="A693" s="146">
        <v>689</v>
      </c>
      <c r="B693" s="17">
        <v>3159100</v>
      </c>
      <c r="C693" s="17" t="s">
        <v>785</v>
      </c>
      <c r="D693" s="122">
        <v>11.889513217144072</v>
      </c>
      <c r="E693" s="111">
        <f t="shared" si="81"/>
        <v>0.24865843262680484</v>
      </c>
      <c r="F693" s="147">
        <v>47.612958226768967</v>
      </c>
      <c r="G693" s="111">
        <f t="shared" si="82"/>
        <v>0.5332320287888147</v>
      </c>
      <c r="H693" s="149">
        <v>58.950706255405017</v>
      </c>
      <c r="I693" s="111">
        <f t="shared" si="83"/>
        <v>0.55794733426432974</v>
      </c>
      <c r="J693" s="150">
        <v>17.649999999999999</v>
      </c>
      <c r="K693" s="111">
        <f t="shared" si="84"/>
        <v>0.19342465753424656</v>
      </c>
      <c r="L693" s="112">
        <v>31.23</v>
      </c>
      <c r="M693" s="111">
        <f t="shared" si="85"/>
        <v>0.58936261135399892</v>
      </c>
      <c r="N693" s="148">
        <v>0.13819999999999999</v>
      </c>
      <c r="O693" s="111">
        <f t="shared" si="86"/>
        <v>7.3721902526522137E-2</v>
      </c>
      <c r="P693" s="24"/>
      <c r="Q693" s="24">
        <f t="shared" si="80"/>
        <v>0.3660578278491195</v>
      </c>
      <c r="R693" s="24"/>
      <c r="S693" s="30" t="str">
        <f t="shared" si="87"/>
        <v>SENSIBILIDADE MODERADA</v>
      </c>
    </row>
    <row r="694" spans="1:19">
      <c r="A694" s="146">
        <v>690</v>
      </c>
      <c r="B694" s="17">
        <v>3159209</v>
      </c>
      <c r="C694" s="17" t="s">
        <v>770</v>
      </c>
      <c r="D694" s="122">
        <v>22.518791831056902</v>
      </c>
      <c r="E694" s="111">
        <f t="shared" si="81"/>
        <v>0.47096019652728338</v>
      </c>
      <c r="F694" s="147">
        <v>48.70164281928988</v>
      </c>
      <c r="G694" s="111">
        <f t="shared" si="82"/>
        <v>0.58530686869301196</v>
      </c>
      <c r="H694" s="149">
        <v>58.758865248226954</v>
      </c>
      <c r="I694" s="111">
        <f t="shared" si="83"/>
        <v>0.55938588918601406</v>
      </c>
      <c r="J694" s="150">
        <v>16.82</v>
      </c>
      <c r="K694" s="111">
        <f t="shared" si="84"/>
        <v>0.18432876712328766</v>
      </c>
      <c r="L694" s="112">
        <v>16.55</v>
      </c>
      <c r="M694" s="111">
        <f t="shared" si="85"/>
        <v>0.78238716675980402</v>
      </c>
      <c r="N694" s="148">
        <v>0.33294999999999997</v>
      </c>
      <c r="O694" s="111">
        <f t="shared" si="86"/>
        <v>0.17761003940814432</v>
      </c>
      <c r="P694" s="24"/>
      <c r="Q694" s="24">
        <f t="shared" si="80"/>
        <v>0.45999648794959086</v>
      </c>
      <c r="R694" s="24"/>
      <c r="S694" s="30" t="str">
        <f t="shared" si="87"/>
        <v>SENSIBILIDADE ALTA</v>
      </c>
    </row>
    <row r="695" spans="1:19">
      <c r="A695" s="146">
        <v>691</v>
      </c>
      <c r="B695" s="17">
        <v>3159308</v>
      </c>
      <c r="C695" s="17" t="s">
        <v>985</v>
      </c>
      <c r="D695" s="122">
        <v>15.964613793612658</v>
      </c>
      <c r="E695" s="111">
        <f t="shared" si="81"/>
        <v>0.33388548134063517</v>
      </c>
      <c r="F695" s="147">
        <v>51.18059987236758</v>
      </c>
      <c r="G695" s="111">
        <f t="shared" si="82"/>
        <v>0.70388234276074302</v>
      </c>
      <c r="H695" s="149">
        <v>62.250262881177711</v>
      </c>
      <c r="I695" s="111">
        <f t="shared" si="83"/>
        <v>0.53320500470089249</v>
      </c>
      <c r="J695" s="150">
        <v>11.3</v>
      </c>
      <c r="K695" s="111">
        <f t="shared" si="84"/>
        <v>0.12383561643835617</v>
      </c>
      <c r="L695" s="112">
        <v>52.62</v>
      </c>
      <c r="M695" s="111">
        <f t="shared" si="85"/>
        <v>0.30810952960126226</v>
      </c>
      <c r="N695" s="148">
        <v>6.4699999999999994E-2</v>
      </c>
      <c r="O695" s="111">
        <f t="shared" si="86"/>
        <v>3.4513799518567166E-2</v>
      </c>
      <c r="P695" s="24"/>
      <c r="Q695" s="24">
        <f t="shared" si="80"/>
        <v>0.33957196239340942</v>
      </c>
      <c r="R695" s="24"/>
      <c r="S695" s="30" t="str">
        <f t="shared" si="87"/>
        <v>SENSIBILIDADE MODERADA</v>
      </c>
    </row>
    <row r="696" spans="1:19">
      <c r="A696" s="146">
        <v>692</v>
      </c>
      <c r="B696" s="17">
        <v>3159357</v>
      </c>
      <c r="C696" s="17" t="s">
        <v>771</v>
      </c>
      <c r="D696" s="122">
        <v>11.840916932851666</v>
      </c>
      <c r="E696" s="111">
        <f t="shared" si="81"/>
        <v>0.2476420852235981</v>
      </c>
      <c r="F696" s="147">
        <v>47.337407245744217</v>
      </c>
      <c r="G696" s="111">
        <f t="shared" si="82"/>
        <v>0.52005165191852043</v>
      </c>
      <c r="H696" s="149">
        <v>57.005758157389629</v>
      </c>
      <c r="I696" s="111">
        <f t="shared" si="83"/>
        <v>0.57253188373045927</v>
      </c>
      <c r="J696" s="150">
        <v>99.38</v>
      </c>
      <c r="K696" s="111">
        <f t="shared" si="84"/>
        <v>1</v>
      </c>
      <c r="L696" s="112">
        <v>13.98</v>
      </c>
      <c r="M696" s="111">
        <f t="shared" si="85"/>
        <v>0.81617961276749607</v>
      </c>
      <c r="N696" s="148">
        <v>0.28039999999999998</v>
      </c>
      <c r="O696" s="111">
        <f t="shared" si="86"/>
        <v>0.14957757936640237</v>
      </c>
      <c r="P696" s="24"/>
      <c r="Q696" s="24">
        <f t="shared" si="80"/>
        <v>0.55099713550107932</v>
      </c>
      <c r="R696" s="24"/>
      <c r="S696" s="30" t="str">
        <f t="shared" si="87"/>
        <v>SENSIBILIDADE ALTA</v>
      </c>
    </row>
    <row r="697" spans="1:19">
      <c r="A697" s="146">
        <v>693</v>
      </c>
      <c r="B697" s="17">
        <v>3159407</v>
      </c>
      <c r="C697" s="17" t="s">
        <v>986</v>
      </c>
      <c r="D697" s="122">
        <v>22.972008350743341</v>
      </c>
      <c r="E697" s="111">
        <f t="shared" si="81"/>
        <v>0.48043881077898404</v>
      </c>
      <c r="F697" s="147">
        <v>47.450805008944542</v>
      </c>
      <c r="G697" s="111">
        <f t="shared" si="82"/>
        <v>0.52547578523015048</v>
      </c>
      <c r="H697" s="149">
        <v>51.651014843986673</v>
      </c>
      <c r="I697" s="111">
        <f t="shared" si="83"/>
        <v>0.61268540701081864</v>
      </c>
      <c r="J697" s="150">
        <v>10.18</v>
      </c>
      <c r="K697" s="111">
        <f t="shared" si="84"/>
        <v>0.11156164383561644</v>
      </c>
      <c r="L697" s="112">
        <v>39.1</v>
      </c>
      <c r="M697" s="111">
        <f t="shared" si="85"/>
        <v>0.48588146346273953</v>
      </c>
      <c r="N697" s="148">
        <v>8.9366666666666664E-2</v>
      </c>
      <c r="O697" s="111">
        <f t="shared" si="86"/>
        <v>4.7672074450942077E-2</v>
      </c>
      <c r="P697" s="24"/>
      <c r="Q697" s="24">
        <f t="shared" si="80"/>
        <v>0.37728586412820858</v>
      </c>
      <c r="R697" s="24"/>
      <c r="S697" s="30" t="str">
        <f t="shared" si="87"/>
        <v>SENSIBILIDADE MODERADA</v>
      </c>
    </row>
    <row r="698" spans="1:19">
      <c r="A698" s="146">
        <v>694</v>
      </c>
      <c r="B698" s="17">
        <v>3159506</v>
      </c>
      <c r="C698" s="17" t="s">
        <v>772</v>
      </c>
      <c r="D698" s="122">
        <v>44.35518802447303</v>
      </c>
      <c r="E698" s="111">
        <f t="shared" si="81"/>
        <v>0.9276487045011238</v>
      </c>
      <c r="F698" s="147">
        <v>49.691675231243579</v>
      </c>
      <c r="G698" s="111">
        <f t="shared" si="82"/>
        <v>0.63266289789250185</v>
      </c>
      <c r="H698" s="149">
        <v>23.875729488499829</v>
      </c>
      <c r="I698" s="111">
        <f t="shared" si="83"/>
        <v>0.82096347037729678</v>
      </c>
      <c r="J698" s="150">
        <v>12.01</v>
      </c>
      <c r="K698" s="111">
        <f t="shared" si="84"/>
        <v>0.13161643835616438</v>
      </c>
      <c r="L698" s="112">
        <v>39.950000000000003</v>
      </c>
      <c r="M698" s="111">
        <f t="shared" si="85"/>
        <v>0.47470497353801644</v>
      </c>
      <c r="N698" s="148">
        <v>0.29799999999999999</v>
      </c>
      <c r="O698" s="111">
        <f t="shared" si="86"/>
        <v>0.15896618634517798</v>
      </c>
      <c r="P698" s="24"/>
      <c r="Q698" s="24">
        <f t="shared" si="80"/>
        <v>0.52442711183504687</v>
      </c>
      <c r="R698" s="24"/>
      <c r="S698" s="30" t="str">
        <f t="shared" si="87"/>
        <v>SENSIBILIDADE ALTA</v>
      </c>
    </row>
    <row r="699" spans="1:19">
      <c r="A699" s="146">
        <v>695</v>
      </c>
      <c r="B699" s="17">
        <v>3159605</v>
      </c>
      <c r="C699" s="17" t="s">
        <v>773</v>
      </c>
      <c r="D699" s="122">
        <v>3.4811881873253632</v>
      </c>
      <c r="E699" s="111">
        <f t="shared" si="81"/>
        <v>7.2805907401749886E-2</v>
      </c>
      <c r="F699" s="147">
        <v>41.739709697777151</v>
      </c>
      <c r="G699" s="111">
        <f t="shared" si="82"/>
        <v>0.25229806594416671</v>
      </c>
      <c r="H699" s="149">
        <v>86.718346253229967</v>
      </c>
      <c r="I699" s="111">
        <f t="shared" si="83"/>
        <v>0.34972660101227482</v>
      </c>
      <c r="J699" s="150">
        <v>115.12</v>
      </c>
      <c r="K699" s="111">
        <f t="shared" si="84"/>
        <v>1</v>
      </c>
      <c r="L699" s="112">
        <v>21.05</v>
      </c>
      <c r="M699" s="111">
        <f t="shared" si="85"/>
        <v>0.72321751421715263</v>
      </c>
      <c r="N699" s="148">
        <v>0.30649999999999999</v>
      </c>
      <c r="O699" s="111">
        <f t="shared" si="86"/>
        <v>0.16350045676106392</v>
      </c>
      <c r="P699" s="24"/>
      <c r="Q699" s="24">
        <f t="shared" si="80"/>
        <v>0.42692475755606796</v>
      </c>
      <c r="R699" s="24"/>
      <c r="S699" s="30" t="str">
        <f t="shared" si="87"/>
        <v>SENSIBILIDADE ALTA</v>
      </c>
    </row>
    <row r="700" spans="1:19">
      <c r="A700" s="146">
        <v>696</v>
      </c>
      <c r="B700" s="17">
        <v>3159704</v>
      </c>
      <c r="C700" s="17" t="s">
        <v>774</v>
      </c>
      <c r="D700" s="122">
        <v>37.516309989372317</v>
      </c>
      <c r="E700" s="111">
        <f t="shared" si="81"/>
        <v>0.78461974594948791</v>
      </c>
      <c r="F700" s="147">
        <v>48.003510311540147</v>
      </c>
      <c r="G700" s="111">
        <f t="shared" si="82"/>
        <v>0.55191323124949798</v>
      </c>
      <c r="H700" s="149">
        <v>55.410999408633941</v>
      </c>
      <c r="I700" s="111">
        <f t="shared" si="83"/>
        <v>0.5844904742355238</v>
      </c>
      <c r="J700" s="150">
        <v>11.89</v>
      </c>
      <c r="K700" s="111">
        <f t="shared" si="84"/>
        <v>0.13030136986301372</v>
      </c>
      <c r="L700" s="112">
        <v>31.8</v>
      </c>
      <c r="M700" s="111">
        <f t="shared" si="85"/>
        <v>0.58186778869859634</v>
      </c>
      <c r="N700" s="148">
        <v>1.0589</v>
      </c>
      <c r="O700" s="111">
        <f t="shared" si="86"/>
        <v>0.56486340510372135</v>
      </c>
      <c r="P700" s="24"/>
      <c r="Q700" s="24">
        <f t="shared" si="80"/>
        <v>0.53300933584997345</v>
      </c>
      <c r="R700" s="24"/>
      <c r="S700" s="30" t="str">
        <f t="shared" si="87"/>
        <v>SENSIBILIDADE ALTA</v>
      </c>
    </row>
    <row r="701" spans="1:19">
      <c r="A701" s="146">
        <v>697</v>
      </c>
      <c r="B701" s="17">
        <v>3159803</v>
      </c>
      <c r="C701" s="17" t="s">
        <v>775</v>
      </c>
      <c r="D701" s="122">
        <v>26.638364605541192</v>
      </c>
      <c r="E701" s="111">
        <f t="shared" si="81"/>
        <v>0.55711734110392064</v>
      </c>
      <c r="F701" s="147">
        <v>45.972989993702328</v>
      </c>
      <c r="G701" s="111">
        <f t="shared" si="82"/>
        <v>0.45478774495159857</v>
      </c>
      <c r="H701" s="149">
        <v>85.061746054450964</v>
      </c>
      <c r="I701" s="111">
        <f t="shared" si="83"/>
        <v>0.36214892095456308</v>
      </c>
      <c r="J701" s="150">
        <v>6.99</v>
      </c>
      <c r="K701" s="111">
        <f t="shared" si="84"/>
        <v>7.6602739726027394E-2</v>
      </c>
      <c r="L701" s="112">
        <v>12.43</v>
      </c>
      <c r="M701" s="111">
        <f t="shared" si="85"/>
        <v>0.83656027086552054</v>
      </c>
      <c r="N701" s="148">
        <v>1.1949000000000001</v>
      </c>
      <c r="O701" s="111">
        <f t="shared" si="86"/>
        <v>0.63741173175789656</v>
      </c>
      <c r="P701" s="24"/>
      <c r="Q701" s="24">
        <f t="shared" si="80"/>
        <v>0.4874381248932545</v>
      </c>
      <c r="R701" s="24"/>
      <c r="S701" s="30" t="str">
        <f t="shared" si="87"/>
        <v>SENSIBILIDADE ALTA</v>
      </c>
    </row>
    <row r="702" spans="1:19">
      <c r="A702" s="146">
        <v>698</v>
      </c>
      <c r="B702" s="17">
        <v>3159902</v>
      </c>
      <c r="C702" s="17" t="s">
        <v>786</v>
      </c>
      <c r="D702" s="122">
        <v>19.026817628112187</v>
      </c>
      <c r="E702" s="111">
        <f t="shared" si="81"/>
        <v>0.39792870934869884</v>
      </c>
      <c r="F702" s="147">
        <v>45.00757703317057</v>
      </c>
      <c r="G702" s="111">
        <f t="shared" si="82"/>
        <v>0.40860933321830062</v>
      </c>
      <c r="H702" s="149">
        <v>85.629158229678922</v>
      </c>
      <c r="I702" s="111">
        <f t="shared" si="83"/>
        <v>0.35789407685577168</v>
      </c>
      <c r="J702" s="150">
        <v>35.36</v>
      </c>
      <c r="K702" s="111">
        <f t="shared" si="84"/>
        <v>0.38750684931506851</v>
      </c>
      <c r="L702" s="112">
        <v>24.95</v>
      </c>
      <c r="M702" s="111">
        <f t="shared" si="85"/>
        <v>0.67193714868018795</v>
      </c>
      <c r="N702" s="148">
        <v>0.1245</v>
      </c>
      <c r="O702" s="111">
        <f t="shared" si="86"/>
        <v>6.6413725503270668E-2</v>
      </c>
      <c r="P702" s="24"/>
      <c r="Q702" s="24">
        <f t="shared" si="80"/>
        <v>0.38171497382021635</v>
      </c>
      <c r="R702" s="24"/>
      <c r="S702" s="30" t="str">
        <f t="shared" si="87"/>
        <v>SENSIBILIDADE MODERADA</v>
      </c>
    </row>
    <row r="703" spans="1:19">
      <c r="A703" s="146">
        <v>699</v>
      </c>
      <c r="B703" s="17">
        <v>3160009</v>
      </c>
      <c r="C703" s="17" t="s">
        <v>787</v>
      </c>
      <c r="D703" s="122">
        <v>24.393909756128334</v>
      </c>
      <c r="E703" s="111">
        <f t="shared" si="81"/>
        <v>0.51017659468615506</v>
      </c>
      <c r="F703" s="147">
        <v>48.346456692913385</v>
      </c>
      <c r="G703" s="111">
        <f t="shared" si="82"/>
        <v>0.56831731929154694</v>
      </c>
      <c r="H703" s="149">
        <v>43.061820111435395</v>
      </c>
      <c r="I703" s="111">
        <f t="shared" si="83"/>
        <v>0.67709305654086893</v>
      </c>
      <c r="J703" s="150">
        <v>18.66</v>
      </c>
      <c r="K703" s="111">
        <f t="shared" si="84"/>
        <v>0.20449315068493151</v>
      </c>
      <c r="L703" s="112">
        <v>20.45</v>
      </c>
      <c r="M703" s="111">
        <f t="shared" si="85"/>
        <v>0.73110680122283944</v>
      </c>
      <c r="N703" s="148">
        <v>8.3650000000000002E-2</v>
      </c>
      <c r="O703" s="111">
        <f t="shared" si="86"/>
        <v>4.4622555328101138E-2</v>
      </c>
      <c r="P703" s="24"/>
      <c r="Q703" s="24">
        <f t="shared" si="80"/>
        <v>0.45596824629240712</v>
      </c>
      <c r="R703" s="24"/>
      <c r="S703" s="30" t="str">
        <f t="shared" si="87"/>
        <v>SENSIBILIDADE ALTA</v>
      </c>
    </row>
    <row r="704" spans="1:19">
      <c r="A704" s="146">
        <v>700</v>
      </c>
      <c r="B704" s="17">
        <v>3160108</v>
      </c>
      <c r="C704" s="17" t="s">
        <v>788</v>
      </c>
      <c r="D704" s="122">
        <v>14.563273278140281</v>
      </c>
      <c r="E704" s="111">
        <f t="shared" si="81"/>
        <v>0.30457770987936578</v>
      </c>
      <c r="F704" s="147">
        <v>50.320284697508896</v>
      </c>
      <c r="G704" s="111">
        <f t="shared" si="82"/>
        <v>0.66273105311662428</v>
      </c>
      <c r="H704" s="149">
        <v>82.596358477181369</v>
      </c>
      <c r="I704" s="111">
        <f t="shared" si="83"/>
        <v>0.38063608115722325</v>
      </c>
      <c r="J704" s="150">
        <v>32.479999999999997</v>
      </c>
      <c r="K704" s="111">
        <f t="shared" si="84"/>
        <v>0.35594520547945202</v>
      </c>
      <c r="L704" s="112">
        <v>18.850000000000001</v>
      </c>
      <c r="M704" s="111">
        <f t="shared" si="85"/>
        <v>0.75214489990467115</v>
      </c>
      <c r="N704" s="148">
        <v>0.13819999999999999</v>
      </c>
      <c r="O704" s="111">
        <f t="shared" si="86"/>
        <v>7.3721902526522137E-2</v>
      </c>
      <c r="P704" s="24"/>
      <c r="Q704" s="24">
        <f t="shared" si="80"/>
        <v>0.42162614201064313</v>
      </c>
      <c r="R704" s="24"/>
      <c r="S704" s="30" t="str">
        <f t="shared" si="87"/>
        <v>SENSIBILIDADE ALTA</v>
      </c>
    </row>
    <row r="705" spans="1:19">
      <c r="A705" s="146">
        <v>701</v>
      </c>
      <c r="B705" s="17">
        <v>3160207</v>
      </c>
      <c r="C705" s="17" t="s">
        <v>789</v>
      </c>
      <c r="D705" s="122">
        <v>14.831323338254917</v>
      </c>
      <c r="E705" s="111">
        <f t="shared" si="81"/>
        <v>0.31018373483567063</v>
      </c>
      <c r="F705" s="147">
        <v>45.569620253164558</v>
      </c>
      <c r="G705" s="111">
        <f t="shared" si="82"/>
        <v>0.43549343803754309</v>
      </c>
      <c r="H705" s="149">
        <v>17.522349936143041</v>
      </c>
      <c r="I705" s="111">
        <f t="shared" si="83"/>
        <v>0.86860545036277503</v>
      </c>
      <c r="J705" s="150">
        <v>12.81</v>
      </c>
      <c r="K705" s="111">
        <f t="shared" si="84"/>
        <v>0.14038356164383561</v>
      </c>
      <c r="L705" s="112">
        <v>62.06</v>
      </c>
      <c r="M705" s="111">
        <f t="shared" si="85"/>
        <v>0.1839847473784556</v>
      </c>
      <c r="N705" s="148">
        <v>0.1414</v>
      </c>
      <c r="O705" s="111">
        <f t="shared" si="86"/>
        <v>7.5428921977208616E-2</v>
      </c>
      <c r="P705" s="24"/>
      <c r="Q705" s="24">
        <f t="shared" si="80"/>
        <v>0.33567997570591473</v>
      </c>
      <c r="R705" s="24"/>
      <c r="S705" s="30" t="str">
        <f t="shared" si="87"/>
        <v>SENSIBILIDADE MODERADA</v>
      </c>
    </row>
    <row r="706" spans="1:19">
      <c r="A706" s="146">
        <v>702</v>
      </c>
      <c r="B706" s="17">
        <v>3160306</v>
      </c>
      <c r="C706" s="17" t="s">
        <v>790</v>
      </c>
      <c r="D706" s="122">
        <v>8.145669766774196</v>
      </c>
      <c r="E706" s="111">
        <f t="shared" si="81"/>
        <v>0.17035932757793396</v>
      </c>
      <c r="F706" s="147">
        <v>53.982696897374701</v>
      </c>
      <c r="G706" s="111">
        <f t="shared" si="82"/>
        <v>0.83791450871193907</v>
      </c>
      <c r="H706" s="149">
        <v>51.893095768374167</v>
      </c>
      <c r="I706" s="111">
        <f t="shared" si="83"/>
        <v>0.61087011887015397</v>
      </c>
      <c r="J706" s="150">
        <v>20.5</v>
      </c>
      <c r="K706" s="111">
        <f t="shared" si="84"/>
        <v>0.22465753424657534</v>
      </c>
      <c r="L706" s="112">
        <v>13.48</v>
      </c>
      <c r="M706" s="111">
        <f t="shared" si="85"/>
        <v>0.82275401860556852</v>
      </c>
      <c r="N706" s="148">
        <v>1.0458000000000001</v>
      </c>
      <c r="O706" s="111">
        <f t="shared" si="86"/>
        <v>0.55787529422747362</v>
      </c>
      <c r="P706" s="24"/>
      <c r="Q706" s="24">
        <f t="shared" si="80"/>
        <v>0.53740513370660736</v>
      </c>
      <c r="R706" s="24"/>
      <c r="S706" s="30" t="str">
        <f t="shared" si="87"/>
        <v>SENSIBILIDADE ALTA</v>
      </c>
    </row>
    <row r="707" spans="1:19">
      <c r="A707" s="146">
        <v>703</v>
      </c>
      <c r="B707" s="17">
        <v>3160405</v>
      </c>
      <c r="C707" s="17" t="s">
        <v>791</v>
      </c>
      <c r="D707" s="122">
        <v>35.233368797387058</v>
      </c>
      <c r="E707" s="111">
        <f t="shared" si="81"/>
        <v>0.73687409243024471</v>
      </c>
      <c r="F707" s="147">
        <v>43.649119105390866</v>
      </c>
      <c r="G707" s="111">
        <f t="shared" si="82"/>
        <v>0.34363047745814923</v>
      </c>
      <c r="H707" s="149">
        <v>88.737864077669897</v>
      </c>
      <c r="I707" s="111">
        <f t="shared" si="83"/>
        <v>0.33458287679756238</v>
      </c>
      <c r="J707" s="150">
        <v>24.25</v>
      </c>
      <c r="K707" s="111">
        <f t="shared" si="84"/>
        <v>0.26575342465753427</v>
      </c>
      <c r="L707" s="112">
        <v>17.86</v>
      </c>
      <c r="M707" s="111">
        <f t="shared" si="85"/>
        <v>0.76516222346405449</v>
      </c>
      <c r="N707" s="148">
        <v>0.54844999999999999</v>
      </c>
      <c r="O707" s="111">
        <f t="shared" si="86"/>
        <v>0.29256713054031164</v>
      </c>
      <c r="P707" s="24"/>
      <c r="Q707" s="24">
        <f t="shared" si="80"/>
        <v>0.45642837089130944</v>
      </c>
      <c r="R707" s="24"/>
      <c r="S707" s="30" t="str">
        <f t="shared" si="87"/>
        <v>SENSIBILIDADE ALTA</v>
      </c>
    </row>
    <row r="708" spans="1:19">
      <c r="A708" s="146">
        <v>704</v>
      </c>
      <c r="B708" s="17">
        <v>3160454</v>
      </c>
      <c r="C708" s="17" t="s">
        <v>792</v>
      </c>
      <c r="D708" s="122">
        <v>7.1266813043281569</v>
      </c>
      <c r="E708" s="111">
        <f t="shared" si="81"/>
        <v>0.14904810403925545</v>
      </c>
      <c r="F708" s="147">
        <v>50.317460317460316</v>
      </c>
      <c r="G708" s="111">
        <f t="shared" si="82"/>
        <v>0.66259595509110913</v>
      </c>
      <c r="H708" s="149">
        <v>27.289183888972694</v>
      </c>
      <c r="I708" s="111">
        <f t="shared" si="83"/>
        <v>0.79536705749364556</v>
      </c>
      <c r="J708" s="150">
        <v>8.32</v>
      </c>
      <c r="K708" s="111">
        <f t="shared" si="84"/>
        <v>9.1178082191780821E-2</v>
      </c>
      <c r="L708" s="112">
        <v>85.96</v>
      </c>
      <c r="M708" s="111">
        <f t="shared" si="85"/>
        <v>0</v>
      </c>
      <c r="N708" s="148">
        <v>1.01</v>
      </c>
      <c r="O708" s="111">
        <f t="shared" si="86"/>
        <v>0.5387780141229187</v>
      </c>
      <c r="P708" s="24"/>
      <c r="Q708" s="24">
        <f t="shared" si="80"/>
        <v>0.3728278688231183</v>
      </c>
      <c r="R708" s="24"/>
      <c r="S708" s="30" t="str">
        <f t="shared" si="87"/>
        <v>SENSIBILIDADE MODERADA</v>
      </c>
    </row>
    <row r="709" spans="1:19">
      <c r="A709" s="146">
        <v>705</v>
      </c>
      <c r="B709" s="17">
        <v>3160504</v>
      </c>
      <c r="C709" s="17" t="s">
        <v>793</v>
      </c>
      <c r="D709" s="122">
        <v>13.136175010531359</v>
      </c>
      <c r="E709" s="111">
        <f t="shared" si="81"/>
        <v>0.27473123829158258</v>
      </c>
      <c r="F709" s="147">
        <v>44.871794871794869</v>
      </c>
      <c r="G709" s="111">
        <f t="shared" si="82"/>
        <v>0.40211449131086391</v>
      </c>
      <c r="H709" s="149">
        <v>23.064159292035399</v>
      </c>
      <c r="I709" s="111">
        <f t="shared" si="83"/>
        <v>0.82704917810782674</v>
      </c>
      <c r="J709" s="150">
        <v>16.850000000000001</v>
      </c>
      <c r="K709" s="111">
        <f t="shared" si="84"/>
        <v>0.18465753424657536</v>
      </c>
      <c r="L709" s="112">
        <v>33.78</v>
      </c>
      <c r="M709" s="111">
        <f t="shared" si="85"/>
        <v>0.55583314157982966</v>
      </c>
      <c r="N709" s="148">
        <v>0.1414</v>
      </c>
      <c r="O709" s="111">
        <f t="shared" si="86"/>
        <v>7.5428921977208616E-2</v>
      </c>
      <c r="P709" s="24"/>
      <c r="Q709" s="24">
        <f t="shared" ref="Q709:Q772" si="88">(E709+G709+I709+K709+M709+O709)/N$2</f>
        <v>0.38663575091898106</v>
      </c>
      <c r="R709" s="24"/>
      <c r="S709" s="30" t="str">
        <f t="shared" si="87"/>
        <v>SENSIBILIDADE MODERADA</v>
      </c>
    </row>
    <row r="710" spans="1:19">
      <c r="A710" s="146">
        <v>706</v>
      </c>
      <c r="B710" s="17">
        <v>3160603</v>
      </c>
      <c r="C710" s="17" t="s">
        <v>794</v>
      </c>
      <c r="D710" s="122">
        <v>20.933250511601003</v>
      </c>
      <c r="E710" s="111">
        <f t="shared" ref="E710:E773" si="89">IF(((D710-$E$860)/($D$860-$E$860))&gt;1,1,IF(((D710-$E$860)/($D$860-$E$860))&lt;0,0,(D710-$E$860)/($D$860-$E$860)))</f>
        <v>0.43780003158525366</v>
      </c>
      <c r="F710" s="147">
        <v>50.584958217270191</v>
      </c>
      <c r="G710" s="111">
        <f t="shared" ref="G710:G773" si="90">IF(((F710-$G$860)/($F$860-$G$860))&gt;1,1,IF(((F710-$G$860)/($F$860-$G$860))&lt;0,0,(F710-$G$860)/($F$860-$G$860)))</f>
        <v>0.67539113048259025</v>
      </c>
      <c r="H710" s="149">
        <v>1.6562384983437615</v>
      </c>
      <c r="I710" s="111">
        <f t="shared" ref="I710:I773" si="91">IF((1-(H710-$I$860)/($H$860-$I$860))&gt;1,1,IF((1-(H710-$I$860)/($H$860-$I$860))&lt;0,0,1-(H710-$I$860)/($H$860-$I$860)))</f>
        <v>0.98758039233465889</v>
      </c>
      <c r="J710" s="150">
        <v>6.31</v>
      </c>
      <c r="K710" s="111">
        <f t="shared" ref="K710:K773" si="92">IF(((J710-$K$860)/($J$860-$K$860))&gt;1,1,IF(((J710-$K$860)/($J$860-$K$860))&lt;0,0,(J710-$K$860)/($J$860-$K$860)))</f>
        <v>6.9150684931506848E-2</v>
      </c>
      <c r="L710" s="112">
        <v>16.95</v>
      </c>
      <c r="M710" s="111">
        <f t="shared" ref="M710:M773" si="93">IF((1-(L710-$M$860)/($L$860-$M$860))&gt;1,1,IF((1-(L710-$M$860)/($L$860-$M$860))&lt;0,0,1-(L710-$M$860)/($L$860-$M$860)))</f>
        <v>0.77712764208934615</v>
      </c>
      <c r="N710" s="148">
        <v>0.39479999999999998</v>
      </c>
      <c r="O710" s="111">
        <f t="shared" ref="O710:O773" si="94">IF(((N710-$O$860)/($N$860-$O$860))&gt;1,1,IF(((N710-$O$860)/($N$860-$O$860))&lt;0,0,(N710-$O$860)/($N$860-$O$860)))</f>
        <v>0.21060352472844385</v>
      </c>
      <c r="P710" s="24"/>
      <c r="Q710" s="24">
        <f t="shared" si="88"/>
        <v>0.52627556769196648</v>
      </c>
      <c r="R710" s="24"/>
      <c r="S710" s="30" t="str">
        <f t="shared" ref="S710:S773" si="95">IF(AND(Q710&gt;$V$5,Q710&lt;$W$5)," SENSIBILIDADE RELATIVAMENTE BAIXA",IF(AND(Q710&gt;$V$6,Q710&lt;$W$6),"SENSIBILIDADE MODERADA",IF(AND(Q710&gt;$V$7,Q710&lt;$W$7),"SENSIBILIDADE ALTA",IF(AND(Q710&gt;$V$8,Q710&lt;$W$8),"SENSIBILIDADE MUITO ALTA","SENSIBILIDADE EXTREMA"))))</f>
        <v>SENSIBILIDADE ALTA</v>
      </c>
    </row>
    <row r="711" spans="1:19">
      <c r="A711" s="146">
        <v>707</v>
      </c>
      <c r="B711" s="17">
        <v>3160702</v>
      </c>
      <c r="C711" s="17" t="s">
        <v>795</v>
      </c>
      <c r="D711" s="122">
        <v>1.7907092711165251</v>
      </c>
      <c r="E711" s="111">
        <f t="shared" si="89"/>
        <v>3.7451067382982463E-2</v>
      </c>
      <c r="F711" s="147">
        <v>44.963608898654215</v>
      </c>
      <c r="G711" s="111">
        <f t="shared" si="90"/>
        <v>0.40650621392961517</v>
      </c>
      <c r="H711" s="149">
        <v>71.94264962505305</v>
      </c>
      <c r="I711" s="111">
        <f t="shared" si="91"/>
        <v>0.46052486786066038</v>
      </c>
      <c r="J711" s="150">
        <v>66.53</v>
      </c>
      <c r="K711" s="111">
        <f t="shared" si="92"/>
        <v>0.7290958904109589</v>
      </c>
      <c r="L711" s="112">
        <v>27.17</v>
      </c>
      <c r="M711" s="111">
        <f t="shared" si="93"/>
        <v>0.64274678675914654</v>
      </c>
      <c r="N711" s="148">
        <v>8.3650000000000002E-2</v>
      </c>
      <c r="O711" s="111">
        <f t="shared" si="94"/>
        <v>4.4622555328101138E-2</v>
      </c>
      <c r="P711" s="24"/>
      <c r="Q711" s="24">
        <f t="shared" si="88"/>
        <v>0.38682456361191075</v>
      </c>
      <c r="R711" s="24"/>
      <c r="S711" s="30" t="str">
        <f t="shared" si="95"/>
        <v>SENSIBILIDADE MODERADA</v>
      </c>
    </row>
    <row r="712" spans="1:19">
      <c r="A712" s="146">
        <v>708</v>
      </c>
      <c r="B712" s="17">
        <v>3160801</v>
      </c>
      <c r="C712" s="17" t="s">
        <v>796</v>
      </c>
      <c r="D712" s="122">
        <v>25.65861544080656</v>
      </c>
      <c r="E712" s="111">
        <f t="shared" si="89"/>
        <v>0.5366267720435286</v>
      </c>
      <c r="F712" s="147">
        <v>44.574239163848752</v>
      </c>
      <c r="G712" s="111">
        <f t="shared" si="90"/>
        <v>0.38788156658654666</v>
      </c>
      <c r="H712" s="149">
        <v>91.406747294716737</v>
      </c>
      <c r="I712" s="111">
        <f t="shared" si="91"/>
        <v>0.31456976727651109</v>
      </c>
      <c r="J712" s="150">
        <v>58.62</v>
      </c>
      <c r="K712" s="111">
        <f t="shared" si="92"/>
        <v>0.6424109589041096</v>
      </c>
      <c r="L712" s="112">
        <v>15.59</v>
      </c>
      <c r="M712" s="111">
        <f t="shared" si="93"/>
        <v>0.79501002596890302</v>
      </c>
      <c r="N712" s="148">
        <v>0.1245</v>
      </c>
      <c r="O712" s="111">
        <f t="shared" si="94"/>
        <v>6.6413725503270668E-2</v>
      </c>
      <c r="P712" s="24"/>
      <c r="Q712" s="24">
        <f t="shared" si="88"/>
        <v>0.45715213604714489</v>
      </c>
      <c r="R712" s="24"/>
      <c r="S712" s="30" t="str">
        <f t="shared" si="95"/>
        <v>SENSIBILIDADE ALTA</v>
      </c>
    </row>
    <row r="713" spans="1:19">
      <c r="A713" s="146">
        <v>709</v>
      </c>
      <c r="B713" s="17">
        <v>3160900</v>
      </c>
      <c r="C713" s="17" t="s">
        <v>797</v>
      </c>
      <c r="D713" s="122">
        <v>4.1197592862616039</v>
      </c>
      <c r="E713" s="111">
        <f t="shared" si="89"/>
        <v>8.6161045302038386E-2</v>
      </c>
      <c r="F713" s="147">
        <v>43.682310469314082</v>
      </c>
      <c r="G713" s="111">
        <f t="shared" si="90"/>
        <v>0.34521811355989757</v>
      </c>
      <c r="H713" s="149">
        <v>6.4176485334670339</v>
      </c>
      <c r="I713" s="111">
        <f t="shared" si="91"/>
        <v>0.95187608729092021</v>
      </c>
      <c r="J713" s="150">
        <v>36.26</v>
      </c>
      <c r="K713" s="111">
        <f t="shared" si="92"/>
        <v>0.39736986301369859</v>
      </c>
      <c r="L713" s="112">
        <v>19.579999999999998</v>
      </c>
      <c r="M713" s="111">
        <f t="shared" si="93"/>
        <v>0.74254626738108542</v>
      </c>
      <c r="N713" s="148">
        <v>1.5089999999999999</v>
      </c>
      <c r="O713" s="111">
        <f t="shared" si="94"/>
        <v>0.80496635971434083</v>
      </c>
      <c r="P713" s="24"/>
      <c r="Q713" s="24">
        <f t="shared" si="88"/>
        <v>0.55468962271033018</v>
      </c>
      <c r="R713" s="24"/>
      <c r="S713" s="30" t="str">
        <f t="shared" si="95"/>
        <v>SENSIBILIDADE ALTA</v>
      </c>
    </row>
    <row r="714" spans="1:19">
      <c r="A714" s="146">
        <v>710</v>
      </c>
      <c r="B714" s="17">
        <v>3160959</v>
      </c>
      <c r="C714" s="17" t="s">
        <v>798</v>
      </c>
      <c r="D714" s="122">
        <v>15.133345248916807</v>
      </c>
      <c r="E714" s="111">
        <f t="shared" si="89"/>
        <v>0.31650025036936363</v>
      </c>
      <c r="F714" s="147">
        <v>44.410177332305317</v>
      </c>
      <c r="G714" s="111">
        <f t="shared" si="90"/>
        <v>0.38003402867638775</v>
      </c>
      <c r="H714" s="149">
        <v>48.524706718805547</v>
      </c>
      <c r="I714" s="111">
        <f t="shared" si="91"/>
        <v>0.63612860096781543</v>
      </c>
      <c r="J714" s="150">
        <v>92.43</v>
      </c>
      <c r="K714" s="111">
        <f t="shared" si="92"/>
        <v>1</v>
      </c>
      <c r="L714" s="112">
        <v>15.12</v>
      </c>
      <c r="M714" s="111">
        <f t="shared" si="93"/>
        <v>0.80118996745669113</v>
      </c>
      <c r="N714" s="148">
        <v>0.28039999999999998</v>
      </c>
      <c r="O714" s="111">
        <f t="shared" si="94"/>
        <v>0.14957757936640237</v>
      </c>
      <c r="P714" s="24"/>
      <c r="Q714" s="24">
        <f t="shared" si="88"/>
        <v>0.54723840447277672</v>
      </c>
      <c r="R714" s="24"/>
      <c r="S714" s="30" t="str">
        <f t="shared" si="95"/>
        <v>SENSIBILIDADE ALTA</v>
      </c>
    </row>
    <row r="715" spans="1:19">
      <c r="A715" s="146">
        <v>711</v>
      </c>
      <c r="B715" s="17">
        <v>3161007</v>
      </c>
      <c r="C715" s="17" t="s">
        <v>799</v>
      </c>
      <c r="D715" s="122">
        <v>10.539512270874972</v>
      </c>
      <c r="E715" s="111">
        <f t="shared" si="89"/>
        <v>0.22042438189544847</v>
      </c>
      <c r="F715" s="147">
        <v>50.916870415647921</v>
      </c>
      <c r="G715" s="111">
        <f t="shared" si="90"/>
        <v>0.69126742257996221</v>
      </c>
      <c r="H715" s="149">
        <v>64.397424103035888</v>
      </c>
      <c r="I715" s="111">
        <f t="shared" si="91"/>
        <v>0.51710412309695686</v>
      </c>
      <c r="J715" s="150">
        <v>23.38</v>
      </c>
      <c r="K715" s="111">
        <f t="shared" si="92"/>
        <v>0.25621917808219175</v>
      </c>
      <c r="L715" s="112">
        <v>33.799999999999997</v>
      </c>
      <c r="M715" s="111">
        <f t="shared" si="93"/>
        <v>0.55557016534630677</v>
      </c>
      <c r="N715" s="148">
        <v>0.26900000000000002</v>
      </c>
      <c r="O715" s="111">
        <f t="shared" si="94"/>
        <v>0.14349632257333181</v>
      </c>
      <c r="P715" s="24"/>
      <c r="Q715" s="24">
        <f t="shared" si="88"/>
        <v>0.39734693226236634</v>
      </c>
      <c r="R715" s="24"/>
      <c r="S715" s="30" t="str">
        <f t="shared" si="95"/>
        <v>SENSIBILIDADE MODERADA</v>
      </c>
    </row>
    <row r="716" spans="1:19">
      <c r="A716" s="146">
        <v>712</v>
      </c>
      <c r="B716" s="17">
        <v>3161056</v>
      </c>
      <c r="C716" s="17" t="s">
        <v>800</v>
      </c>
      <c r="D716" s="122">
        <v>10.208975859975562</v>
      </c>
      <c r="E716" s="111">
        <f t="shared" si="89"/>
        <v>0.2135115113380717</v>
      </c>
      <c r="F716" s="147">
        <v>46.587265231333028</v>
      </c>
      <c r="G716" s="111">
        <f t="shared" si="90"/>
        <v>0.48417025378518158</v>
      </c>
      <c r="H716" s="149">
        <v>58.343750000000007</v>
      </c>
      <c r="I716" s="111">
        <f t="shared" si="91"/>
        <v>0.56249870688952419</v>
      </c>
      <c r="J716" s="150">
        <v>19.690000000000001</v>
      </c>
      <c r="K716" s="111">
        <f t="shared" si="92"/>
        <v>0.21578082191780823</v>
      </c>
      <c r="L716" s="112">
        <v>16.84</v>
      </c>
      <c r="M716" s="111">
        <f t="shared" si="93"/>
        <v>0.77857401137372206</v>
      </c>
      <c r="N716" s="148">
        <v>0.50080000000000002</v>
      </c>
      <c r="O716" s="111">
        <f t="shared" si="94"/>
        <v>0.26714854403243332</v>
      </c>
      <c r="P716" s="24"/>
      <c r="Q716" s="24">
        <f t="shared" si="88"/>
        <v>0.42028064155612355</v>
      </c>
      <c r="R716" s="24"/>
      <c r="S716" s="30" t="str">
        <f t="shared" si="95"/>
        <v>SENSIBILIDADE ALTA</v>
      </c>
    </row>
    <row r="717" spans="1:19">
      <c r="A717" s="146">
        <v>713</v>
      </c>
      <c r="B717" s="17">
        <v>3161106</v>
      </c>
      <c r="C717" s="17" t="s">
        <v>801</v>
      </c>
      <c r="D717" s="122">
        <v>9.5261081979625093</v>
      </c>
      <c r="E717" s="111">
        <f t="shared" si="89"/>
        <v>0.19922995082112371</v>
      </c>
      <c r="F717" s="147">
        <v>50.031387319522914</v>
      </c>
      <c r="G717" s="111">
        <f t="shared" si="90"/>
        <v>0.64891228061748707</v>
      </c>
      <c r="H717" s="149">
        <v>40.383230355179869</v>
      </c>
      <c r="I717" s="111">
        <f t="shared" si="91"/>
        <v>0.69717895232360938</v>
      </c>
      <c r="J717" s="150">
        <v>15.95</v>
      </c>
      <c r="K717" s="111">
        <f t="shared" si="92"/>
        <v>0.1747945205479452</v>
      </c>
      <c r="L717" s="112">
        <v>54.13</v>
      </c>
      <c r="M717" s="111">
        <f t="shared" si="93"/>
        <v>0.28825482397028357</v>
      </c>
      <c r="N717" s="148">
        <v>1.4497499999999999</v>
      </c>
      <c r="O717" s="111">
        <f t="shared" si="94"/>
        <v>0.77335982769772404</v>
      </c>
      <c r="P717" s="24"/>
      <c r="Q717" s="24">
        <f t="shared" si="88"/>
        <v>0.46362172599636214</v>
      </c>
      <c r="R717" s="24"/>
      <c r="S717" s="30" t="str">
        <f t="shared" si="95"/>
        <v>SENSIBILIDADE ALTA</v>
      </c>
    </row>
    <row r="718" spans="1:19">
      <c r="A718" s="146">
        <v>714</v>
      </c>
      <c r="B718" s="17">
        <v>3161205</v>
      </c>
      <c r="C718" s="17" t="s">
        <v>802</v>
      </c>
      <c r="D718" s="122">
        <v>24.172153218470989</v>
      </c>
      <c r="E718" s="111">
        <f t="shared" si="89"/>
        <v>0.50553875694868478</v>
      </c>
      <c r="F718" s="147">
        <v>43.917190044196325</v>
      </c>
      <c r="G718" s="111">
        <f t="shared" si="90"/>
        <v>0.35645306291326018</v>
      </c>
      <c r="H718" s="149">
        <v>79.069015678034589</v>
      </c>
      <c r="I718" s="111">
        <f t="shared" si="91"/>
        <v>0.40708650705323846</v>
      </c>
      <c r="J718" s="150">
        <v>19.53</v>
      </c>
      <c r="K718" s="111">
        <f t="shared" si="92"/>
        <v>0.21402739726027398</v>
      </c>
      <c r="L718" s="112">
        <v>23.05</v>
      </c>
      <c r="M718" s="111">
        <f t="shared" si="93"/>
        <v>0.69691989086486306</v>
      </c>
      <c r="N718" s="148">
        <v>0.31090000000000001</v>
      </c>
      <c r="O718" s="111">
        <f t="shared" si="94"/>
        <v>0.16584760850575783</v>
      </c>
      <c r="P718" s="24"/>
      <c r="Q718" s="24">
        <f t="shared" si="88"/>
        <v>0.39097887059101305</v>
      </c>
      <c r="R718" s="24"/>
      <c r="S718" s="30" t="str">
        <f t="shared" si="95"/>
        <v>SENSIBILIDADE MODERADA</v>
      </c>
    </row>
    <row r="719" spans="1:19">
      <c r="A719" s="146">
        <v>715</v>
      </c>
      <c r="B719" s="17">
        <v>3161304</v>
      </c>
      <c r="C719" s="17" t="s">
        <v>803</v>
      </c>
      <c r="D719" s="122">
        <v>43.250078947031994</v>
      </c>
      <c r="E719" s="111">
        <f t="shared" si="89"/>
        <v>0.90453634606731492</v>
      </c>
      <c r="F719" s="147">
        <v>42.572779298332918</v>
      </c>
      <c r="G719" s="111">
        <f t="shared" si="90"/>
        <v>0.29214612329339551</v>
      </c>
      <c r="H719" s="149">
        <v>82.466852756454983</v>
      </c>
      <c r="I719" s="111">
        <f t="shared" si="91"/>
        <v>0.38160720351879573</v>
      </c>
      <c r="J719" s="150">
        <v>5.08</v>
      </c>
      <c r="K719" s="111">
        <f t="shared" si="92"/>
        <v>5.5671232876712329E-2</v>
      </c>
      <c r="L719" s="112">
        <v>8.57</v>
      </c>
      <c r="M719" s="111">
        <f t="shared" si="93"/>
        <v>0.88731468393543933</v>
      </c>
      <c r="N719" s="148">
        <v>0.45169999999999999</v>
      </c>
      <c r="O719" s="111">
        <f t="shared" si="94"/>
        <v>0.24095646433596274</v>
      </c>
      <c r="P719" s="24"/>
      <c r="Q719" s="24">
        <f t="shared" si="88"/>
        <v>0.46037200900460346</v>
      </c>
      <c r="R719" s="24"/>
      <c r="S719" s="30" t="str">
        <f t="shared" si="95"/>
        <v>SENSIBILIDADE ALTA</v>
      </c>
    </row>
    <row r="720" spans="1:19">
      <c r="A720" s="146">
        <v>716</v>
      </c>
      <c r="B720" s="17">
        <v>3161403</v>
      </c>
      <c r="C720" s="17" t="s">
        <v>804</v>
      </c>
      <c r="D720" s="122">
        <v>17.214145635140056</v>
      </c>
      <c r="E720" s="111">
        <f t="shared" si="89"/>
        <v>0.36001831147059077</v>
      </c>
      <c r="F720" s="147">
        <v>46.473282442748094</v>
      </c>
      <c r="G720" s="111">
        <f t="shared" si="90"/>
        <v>0.47871813706728983</v>
      </c>
      <c r="H720" s="149">
        <v>38.9375</v>
      </c>
      <c r="I720" s="111">
        <f t="shared" si="91"/>
        <v>0.70802002612980564</v>
      </c>
      <c r="J720" s="150">
        <v>29.16</v>
      </c>
      <c r="K720" s="111">
        <f t="shared" si="92"/>
        <v>0.31956164383561642</v>
      </c>
      <c r="L720" s="112">
        <v>14.01</v>
      </c>
      <c r="M720" s="111">
        <f t="shared" si="93"/>
        <v>0.81578514841721184</v>
      </c>
      <c r="N720" s="148">
        <v>0.1026</v>
      </c>
      <c r="O720" s="111">
        <f t="shared" si="94"/>
        <v>5.4731311137635102E-2</v>
      </c>
      <c r="P720" s="24"/>
      <c r="Q720" s="24">
        <f t="shared" si="88"/>
        <v>0.45613909634302496</v>
      </c>
      <c r="R720" s="24"/>
      <c r="S720" s="30" t="str">
        <f t="shared" si="95"/>
        <v>SENSIBILIDADE ALTA</v>
      </c>
    </row>
    <row r="721" spans="1:19">
      <c r="A721" s="146">
        <v>717</v>
      </c>
      <c r="B721" s="17">
        <v>3161502</v>
      </c>
      <c r="C721" s="17" t="s">
        <v>805</v>
      </c>
      <c r="D721" s="122">
        <v>6.0861123545567946</v>
      </c>
      <c r="E721" s="111">
        <f t="shared" si="89"/>
        <v>0.12728554409549186</v>
      </c>
      <c r="F721" s="147">
        <v>45.145768468723467</v>
      </c>
      <c r="G721" s="111">
        <f t="shared" si="90"/>
        <v>0.41521941747225788</v>
      </c>
      <c r="H721" s="149">
        <v>78.476950009725726</v>
      </c>
      <c r="I721" s="111">
        <f t="shared" si="91"/>
        <v>0.41152621988437199</v>
      </c>
      <c r="J721" s="150">
        <v>55.41</v>
      </c>
      <c r="K721" s="111">
        <f t="shared" si="92"/>
        <v>0.60723287671232873</v>
      </c>
      <c r="L721" s="112">
        <v>13.58</v>
      </c>
      <c r="M721" s="111">
        <f t="shared" si="93"/>
        <v>0.82143913743795405</v>
      </c>
      <c r="N721" s="148">
        <v>0.12039999999999999</v>
      </c>
      <c r="O721" s="111">
        <f t="shared" si="94"/>
        <v>6.422660683207862E-2</v>
      </c>
      <c r="P721" s="24"/>
      <c r="Q721" s="24">
        <f t="shared" si="88"/>
        <v>0.40782163373908054</v>
      </c>
      <c r="R721" s="24"/>
      <c r="S721" s="30" t="str">
        <f t="shared" si="95"/>
        <v>SENSIBILIDADE ALTA</v>
      </c>
    </row>
    <row r="722" spans="1:19">
      <c r="A722" s="146">
        <v>718</v>
      </c>
      <c r="B722" s="17">
        <v>3161601</v>
      </c>
      <c r="C722" s="17" t="s">
        <v>806</v>
      </c>
      <c r="D722" s="122">
        <v>11.250944550788128</v>
      </c>
      <c r="E722" s="111">
        <f t="shared" si="89"/>
        <v>0.2353033456017366</v>
      </c>
      <c r="F722" s="147">
        <v>54.141319606925599</v>
      </c>
      <c r="G722" s="111">
        <f t="shared" si="90"/>
        <v>0.84550187815004774</v>
      </c>
      <c r="H722" s="149">
        <v>54.311649016641454</v>
      </c>
      <c r="I722" s="111">
        <f t="shared" si="91"/>
        <v>0.59273415445968181</v>
      </c>
      <c r="J722" s="150">
        <v>21.7</v>
      </c>
      <c r="K722" s="111">
        <f t="shared" si="92"/>
        <v>0.23780821917808218</v>
      </c>
      <c r="L722" s="112">
        <v>27.84</v>
      </c>
      <c r="M722" s="111">
        <f t="shared" si="93"/>
        <v>0.6339370829361296</v>
      </c>
      <c r="N722" s="148">
        <v>0.33839999999999998</v>
      </c>
      <c r="O722" s="111">
        <f t="shared" si="94"/>
        <v>0.18051730691009471</v>
      </c>
      <c r="P722" s="24"/>
      <c r="Q722" s="24">
        <f t="shared" si="88"/>
        <v>0.45430033120596214</v>
      </c>
      <c r="R722" s="24"/>
      <c r="S722" s="30" t="str">
        <f t="shared" si="95"/>
        <v>SENSIBILIDADE ALTA</v>
      </c>
    </row>
    <row r="723" spans="1:19">
      <c r="A723" s="146">
        <v>719</v>
      </c>
      <c r="B723" s="17">
        <v>3161650</v>
      </c>
      <c r="C723" s="17" t="s">
        <v>807</v>
      </c>
      <c r="D723" s="122">
        <v>13.036433577252678</v>
      </c>
      <c r="E723" s="111">
        <f t="shared" si="89"/>
        <v>0.27264523628173876</v>
      </c>
      <c r="F723" s="147">
        <v>50.09560229445507</v>
      </c>
      <c r="G723" s="111">
        <f t="shared" si="90"/>
        <v>0.65198386311439827</v>
      </c>
      <c r="H723" s="149">
        <v>71.969455933821195</v>
      </c>
      <c r="I723" s="111">
        <f t="shared" si="91"/>
        <v>0.46032385584567026</v>
      </c>
      <c r="J723" s="150">
        <v>11.19</v>
      </c>
      <c r="K723" s="111">
        <f t="shared" si="92"/>
        <v>0.12263013698630136</v>
      </c>
      <c r="L723" s="112">
        <v>11.69</v>
      </c>
      <c r="M723" s="111">
        <f t="shared" si="93"/>
        <v>0.84629039150586771</v>
      </c>
      <c r="N723" s="148">
        <v>0.33839999999999998</v>
      </c>
      <c r="O723" s="111">
        <f t="shared" si="94"/>
        <v>0.18051730691009471</v>
      </c>
      <c r="P723" s="24"/>
      <c r="Q723" s="24">
        <f t="shared" si="88"/>
        <v>0.42239846510734519</v>
      </c>
      <c r="R723" s="24"/>
      <c r="S723" s="30" t="str">
        <f t="shared" si="95"/>
        <v>SENSIBILIDADE ALTA</v>
      </c>
    </row>
    <row r="724" spans="1:19">
      <c r="A724" s="146">
        <v>720</v>
      </c>
      <c r="B724" s="17">
        <v>3161700</v>
      </c>
      <c r="C724" s="17" t="s">
        <v>808</v>
      </c>
      <c r="D724" s="122">
        <v>31.666319393643921</v>
      </c>
      <c r="E724" s="111">
        <f t="shared" si="89"/>
        <v>0.66227247522036836</v>
      </c>
      <c r="F724" s="147">
        <v>45.404120443740098</v>
      </c>
      <c r="G724" s="111">
        <f t="shared" si="90"/>
        <v>0.42757711760905459</v>
      </c>
      <c r="H724" s="149">
        <v>69.911864406779657</v>
      </c>
      <c r="I724" s="111">
        <f t="shared" si="91"/>
        <v>0.47575308269128491</v>
      </c>
      <c r="J724" s="150">
        <v>2.74</v>
      </c>
      <c r="K724" s="111">
        <f t="shared" si="92"/>
        <v>3.0027397260273973E-2</v>
      </c>
      <c r="L724" s="112">
        <v>41.82</v>
      </c>
      <c r="M724" s="111">
        <f t="shared" si="93"/>
        <v>0.45011669570362578</v>
      </c>
      <c r="N724" s="148">
        <v>1.0952</v>
      </c>
      <c r="O724" s="111">
        <f t="shared" si="94"/>
        <v>0.58422740699744602</v>
      </c>
      <c r="P724" s="24"/>
      <c r="Q724" s="24">
        <f t="shared" si="88"/>
        <v>0.43832902924700895</v>
      </c>
      <c r="R724" s="24"/>
      <c r="S724" s="30" t="str">
        <f t="shared" si="95"/>
        <v>SENSIBILIDADE ALTA</v>
      </c>
    </row>
    <row r="725" spans="1:19">
      <c r="A725" s="146">
        <v>721</v>
      </c>
      <c r="B725" s="17">
        <v>3161809</v>
      </c>
      <c r="C725" s="17" t="s">
        <v>809</v>
      </c>
      <c r="D725" s="122">
        <v>8.7364176173140038</v>
      </c>
      <c r="E725" s="111">
        <f t="shared" si="89"/>
        <v>0.18271428542272344</v>
      </c>
      <c r="F725" s="147">
        <v>46.403596403596403</v>
      </c>
      <c r="G725" s="111">
        <f t="shared" si="90"/>
        <v>0.47538485821195209</v>
      </c>
      <c r="H725" s="149">
        <v>78.368734069668648</v>
      </c>
      <c r="I725" s="111">
        <f t="shared" si="91"/>
        <v>0.41233769692707389</v>
      </c>
      <c r="J725" s="150">
        <v>44.29</v>
      </c>
      <c r="K725" s="111">
        <f t="shared" si="92"/>
        <v>0.48536986301369861</v>
      </c>
      <c r="L725" s="112">
        <v>20.39</v>
      </c>
      <c r="M725" s="111">
        <f t="shared" si="93"/>
        <v>0.73189572992340812</v>
      </c>
      <c r="N725" s="148">
        <v>0.49730000000000002</v>
      </c>
      <c r="O725" s="111">
        <f t="shared" si="94"/>
        <v>0.26528149150824504</v>
      </c>
      <c r="P725" s="24"/>
      <c r="Q725" s="24">
        <f t="shared" si="88"/>
        <v>0.42549732083451691</v>
      </c>
      <c r="R725" s="24"/>
      <c r="S725" s="30" t="str">
        <f t="shared" si="95"/>
        <v>SENSIBILIDADE ALTA</v>
      </c>
    </row>
    <row r="726" spans="1:19">
      <c r="A726" s="146">
        <v>722</v>
      </c>
      <c r="B726" s="17">
        <v>3161908</v>
      </c>
      <c r="C726" s="17" t="s">
        <v>810</v>
      </c>
      <c r="D726" s="122">
        <v>0.24561540661149722</v>
      </c>
      <c r="E726" s="111">
        <f t="shared" si="89"/>
        <v>5.1368244369285167E-3</v>
      </c>
      <c r="F726" s="147">
        <v>43.763810459121039</v>
      </c>
      <c r="G726" s="111">
        <f t="shared" si="90"/>
        <v>0.34911648683581908</v>
      </c>
      <c r="H726" s="149">
        <v>55.991561181434605</v>
      </c>
      <c r="I726" s="111">
        <f t="shared" si="91"/>
        <v>0.58013702547141799</v>
      </c>
      <c r="J726" s="150">
        <v>32.57</v>
      </c>
      <c r="K726" s="111">
        <f t="shared" si="92"/>
        <v>0.35693150684931507</v>
      </c>
      <c r="L726" s="112">
        <v>44.64</v>
      </c>
      <c r="M726" s="111">
        <f t="shared" si="93"/>
        <v>0.41303704677689745</v>
      </c>
      <c r="N726" s="148">
        <v>0.39979999999999999</v>
      </c>
      <c r="O726" s="111">
        <f t="shared" si="94"/>
        <v>0.21327074262014145</v>
      </c>
      <c r="P726" s="24"/>
      <c r="Q726" s="24">
        <f t="shared" si="88"/>
        <v>0.31960493883175328</v>
      </c>
      <c r="R726" s="24"/>
      <c r="S726" s="30" t="str">
        <f t="shared" si="95"/>
        <v>SENSIBILIDADE MODERADA</v>
      </c>
    </row>
    <row r="727" spans="1:19">
      <c r="A727" s="146">
        <v>723</v>
      </c>
      <c r="B727" s="17">
        <v>3162005</v>
      </c>
      <c r="C727" s="17" t="s">
        <v>812</v>
      </c>
      <c r="D727" s="122">
        <v>13.077953876415577</v>
      </c>
      <c r="E727" s="111">
        <f t="shared" si="89"/>
        <v>0.27351359584562362</v>
      </c>
      <c r="F727" s="147">
        <v>47.453446787520036</v>
      </c>
      <c r="G727" s="111">
        <f t="shared" si="90"/>
        <v>0.52560214891466139</v>
      </c>
      <c r="H727" s="149">
        <v>88.071288451103968</v>
      </c>
      <c r="I727" s="111">
        <f t="shared" si="91"/>
        <v>0.33958131619473042</v>
      </c>
      <c r="J727" s="150">
        <v>46.37</v>
      </c>
      <c r="K727" s="111">
        <f t="shared" si="92"/>
        <v>0.50816438356164384</v>
      </c>
      <c r="L727" s="112">
        <v>19.05</v>
      </c>
      <c r="M727" s="111">
        <f t="shared" si="93"/>
        <v>0.74951513756944221</v>
      </c>
      <c r="N727" s="148">
        <v>0.22439999999999999</v>
      </c>
      <c r="O727" s="111">
        <f t="shared" si="94"/>
        <v>0.11970473897938905</v>
      </c>
      <c r="P727" s="24"/>
      <c r="Q727" s="24">
        <f t="shared" si="88"/>
        <v>0.41934688684424842</v>
      </c>
      <c r="R727" s="24"/>
      <c r="S727" s="30" t="str">
        <f t="shared" si="95"/>
        <v>SENSIBILIDADE ALTA</v>
      </c>
    </row>
    <row r="728" spans="1:19">
      <c r="A728" s="146">
        <v>724</v>
      </c>
      <c r="B728" s="17">
        <v>3162104</v>
      </c>
      <c r="C728" s="17" t="s">
        <v>813</v>
      </c>
      <c r="D728" s="122">
        <v>10.237729764897512</v>
      </c>
      <c r="E728" s="111">
        <f t="shared" si="89"/>
        <v>0.21411287329454631</v>
      </c>
      <c r="F728" s="147">
        <v>40.216082303960363</v>
      </c>
      <c r="G728" s="111">
        <f t="shared" si="90"/>
        <v>0.17941869100699046</v>
      </c>
      <c r="H728" s="149">
        <v>90.78953801026644</v>
      </c>
      <c r="I728" s="111">
        <f t="shared" si="91"/>
        <v>0.31919802411750597</v>
      </c>
      <c r="J728" s="150">
        <v>47.24</v>
      </c>
      <c r="K728" s="111">
        <f t="shared" si="92"/>
        <v>0.51769863013698636</v>
      </c>
      <c r="L728" s="112">
        <v>19.239999999999998</v>
      </c>
      <c r="M728" s="111">
        <f t="shared" si="93"/>
        <v>0.74701686335097461</v>
      </c>
      <c r="N728" s="148">
        <v>1.0589</v>
      </c>
      <c r="O728" s="111">
        <f t="shared" si="94"/>
        <v>0.56486340510372135</v>
      </c>
      <c r="P728" s="24"/>
      <c r="Q728" s="24">
        <f t="shared" si="88"/>
        <v>0.42371808116845422</v>
      </c>
      <c r="R728" s="24"/>
      <c r="S728" s="30" t="str">
        <f t="shared" si="95"/>
        <v>SENSIBILIDADE ALTA</v>
      </c>
    </row>
    <row r="729" spans="1:19">
      <c r="A729" s="146">
        <v>725</v>
      </c>
      <c r="B729" s="17">
        <v>3162203</v>
      </c>
      <c r="C729" s="17" t="s">
        <v>814</v>
      </c>
      <c r="D729" s="122">
        <v>36.771231364512765</v>
      </c>
      <c r="E729" s="111">
        <f t="shared" si="89"/>
        <v>0.76903709932151998</v>
      </c>
      <c r="F729" s="147">
        <v>45.277618775042932</v>
      </c>
      <c r="G729" s="111">
        <f t="shared" si="90"/>
        <v>0.42152618771597616</v>
      </c>
      <c r="H729" s="149">
        <v>84.644537375849453</v>
      </c>
      <c r="I729" s="111">
        <f t="shared" si="91"/>
        <v>0.36527743662907963</v>
      </c>
      <c r="J729" s="150">
        <v>13.97</v>
      </c>
      <c r="K729" s="111">
        <f t="shared" si="92"/>
        <v>0.15309589041095892</v>
      </c>
      <c r="L729" s="112">
        <v>35.44</v>
      </c>
      <c r="M729" s="111">
        <f t="shared" si="93"/>
        <v>0.53400611419742938</v>
      </c>
      <c r="N729" s="148">
        <v>0.3231</v>
      </c>
      <c r="O729" s="111">
        <f t="shared" si="94"/>
        <v>0.17235562016150002</v>
      </c>
      <c r="P729" s="24"/>
      <c r="Q729" s="24">
        <f t="shared" si="88"/>
        <v>0.4025497247394107</v>
      </c>
      <c r="R729" s="24"/>
      <c r="S729" s="30" t="str">
        <f t="shared" si="95"/>
        <v>SENSIBILIDADE ALTA</v>
      </c>
    </row>
    <row r="730" spans="1:19">
      <c r="A730" s="146">
        <v>726</v>
      </c>
      <c r="B730" s="17">
        <v>3162252</v>
      </c>
      <c r="C730" s="17" t="s">
        <v>815</v>
      </c>
      <c r="D730" s="122">
        <v>21.363278090789073</v>
      </c>
      <c r="E730" s="111">
        <f t="shared" si="89"/>
        <v>0.44679367008619897</v>
      </c>
      <c r="F730" s="147">
        <v>48.579369981470045</v>
      </c>
      <c r="G730" s="111">
        <f t="shared" si="90"/>
        <v>0.5794582156507605</v>
      </c>
      <c r="H730" s="149">
        <v>0.51845707175445876</v>
      </c>
      <c r="I730" s="111">
        <f t="shared" si="91"/>
        <v>0.99611225470911891</v>
      </c>
      <c r="J730" s="150">
        <v>4.83</v>
      </c>
      <c r="K730" s="111">
        <f t="shared" si="92"/>
        <v>5.2931506849315066E-2</v>
      </c>
      <c r="L730" s="112">
        <v>57.46</v>
      </c>
      <c r="M730" s="111">
        <f t="shared" si="93"/>
        <v>0.24446928108872157</v>
      </c>
      <c r="N730" s="148">
        <v>1.1315</v>
      </c>
      <c r="O730" s="111">
        <f t="shared" si="94"/>
        <v>0.60359140889117069</v>
      </c>
      <c r="P730" s="24"/>
      <c r="Q730" s="24">
        <f t="shared" si="88"/>
        <v>0.48722605621254766</v>
      </c>
      <c r="R730" s="24"/>
      <c r="S730" s="30" t="str">
        <f t="shared" si="95"/>
        <v>SENSIBILIDADE ALTA</v>
      </c>
    </row>
    <row r="731" spans="1:19">
      <c r="A731" s="146">
        <v>727</v>
      </c>
      <c r="B731" s="17">
        <v>3162302</v>
      </c>
      <c r="C731" s="17" t="s">
        <v>816</v>
      </c>
      <c r="D731" s="122">
        <v>27.253778567867798</v>
      </c>
      <c r="E731" s="111">
        <f t="shared" si="89"/>
        <v>0.56998816840306743</v>
      </c>
      <c r="F731" s="147">
        <v>44.345238095238095</v>
      </c>
      <c r="G731" s="111">
        <f t="shared" si="90"/>
        <v>0.37692780268861498</v>
      </c>
      <c r="H731" s="149">
        <v>74.193548387096769</v>
      </c>
      <c r="I731" s="111">
        <f t="shared" si="91"/>
        <v>0.4436460913155309</v>
      </c>
      <c r="J731" s="150">
        <v>24.18</v>
      </c>
      <c r="K731" s="111">
        <f t="shared" si="92"/>
        <v>0.26498630136986301</v>
      </c>
      <c r="L731" s="112">
        <v>16.38</v>
      </c>
      <c r="M731" s="111">
        <f t="shared" si="93"/>
        <v>0.78462246474474873</v>
      </c>
      <c r="N731" s="148">
        <v>0.30830000000000002</v>
      </c>
      <c r="O731" s="111">
        <f t="shared" si="94"/>
        <v>0.16446065520207509</v>
      </c>
      <c r="P731" s="24"/>
      <c r="Q731" s="24">
        <f t="shared" si="88"/>
        <v>0.43410524728731675</v>
      </c>
      <c r="R731" s="24"/>
      <c r="S731" s="30" t="str">
        <f t="shared" si="95"/>
        <v>SENSIBILIDADE ALTA</v>
      </c>
    </row>
    <row r="732" spans="1:19">
      <c r="A732" s="146">
        <v>728</v>
      </c>
      <c r="B732" s="17">
        <v>3162401</v>
      </c>
      <c r="C732" s="17" t="s">
        <v>817</v>
      </c>
      <c r="D732" s="122">
        <v>10.639026431960762</v>
      </c>
      <c r="E732" s="111">
        <f t="shared" si="89"/>
        <v>0.22250563071260632</v>
      </c>
      <c r="F732" s="147">
        <v>47.69345238095238</v>
      </c>
      <c r="G732" s="111">
        <f t="shared" si="90"/>
        <v>0.53708229012356812</v>
      </c>
      <c r="H732" s="149">
        <v>15.198495612202256</v>
      </c>
      <c r="I732" s="111">
        <f t="shared" si="91"/>
        <v>0.88603129754819698</v>
      </c>
      <c r="J732" s="150">
        <v>12.93</v>
      </c>
      <c r="K732" s="111">
        <f t="shared" si="92"/>
        <v>0.1416986301369863</v>
      </c>
      <c r="L732" s="112">
        <v>34.31</v>
      </c>
      <c r="M732" s="111">
        <f t="shared" si="93"/>
        <v>0.54886427139147287</v>
      </c>
      <c r="N732" s="148">
        <v>5.0187500000000007</v>
      </c>
      <c r="O732" s="111">
        <f t="shared" si="94"/>
        <v>1</v>
      </c>
      <c r="P732" s="24"/>
      <c r="Q732" s="24">
        <f t="shared" si="88"/>
        <v>0.55603035331880513</v>
      </c>
      <c r="R732" s="24"/>
      <c r="S732" s="30" t="str">
        <f t="shared" si="95"/>
        <v>SENSIBILIDADE ALTA</v>
      </c>
    </row>
    <row r="733" spans="1:19">
      <c r="A733" s="146">
        <v>729</v>
      </c>
      <c r="B733" s="17">
        <v>3162450</v>
      </c>
      <c r="C733" s="17" t="s">
        <v>818</v>
      </c>
      <c r="D733" s="122">
        <v>6.2023172463013951</v>
      </c>
      <c r="E733" s="111">
        <f t="shared" si="89"/>
        <v>0.12971586447253761</v>
      </c>
      <c r="F733" s="147">
        <v>55.901364615752932</v>
      </c>
      <c r="G733" s="111">
        <f t="shared" si="90"/>
        <v>0.92968977121706964</v>
      </c>
      <c r="H733" s="149">
        <v>0.26873464373464373</v>
      </c>
      <c r="I733" s="111">
        <f t="shared" si="91"/>
        <v>0.99798484406406018</v>
      </c>
      <c r="J733" s="150">
        <v>19.2</v>
      </c>
      <c r="K733" s="111">
        <f t="shared" si="92"/>
        <v>0.21041095890410957</v>
      </c>
      <c r="L733" s="112">
        <v>68.599999999999994</v>
      </c>
      <c r="M733" s="111">
        <f t="shared" si="93"/>
        <v>9.7991519016468853E-2</v>
      </c>
      <c r="N733" s="148">
        <v>1.768</v>
      </c>
      <c r="O733" s="111">
        <f t="shared" si="94"/>
        <v>0.9431282465042774</v>
      </c>
      <c r="P733" s="24"/>
      <c r="Q733" s="24">
        <f t="shared" si="88"/>
        <v>0.55148686736308727</v>
      </c>
      <c r="R733" s="24"/>
      <c r="S733" s="30" t="str">
        <f t="shared" si="95"/>
        <v>SENSIBILIDADE ALTA</v>
      </c>
    </row>
    <row r="734" spans="1:19">
      <c r="A734" s="146">
        <v>730</v>
      </c>
      <c r="B734" s="17">
        <v>3162500</v>
      </c>
      <c r="C734" s="17" t="s">
        <v>987</v>
      </c>
      <c r="D734" s="122">
        <v>7.3455317155348405</v>
      </c>
      <c r="E734" s="111">
        <f t="shared" si="89"/>
        <v>0.15362516276626173</v>
      </c>
      <c r="F734" s="147">
        <v>40.987767198436217</v>
      </c>
      <c r="G734" s="111">
        <f t="shared" si="90"/>
        <v>0.21633054556283191</v>
      </c>
      <c r="H734" s="149">
        <v>85.955112219451365</v>
      </c>
      <c r="I734" s="111">
        <f t="shared" si="91"/>
        <v>0.35544985117572947</v>
      </c>
      <c r="J734" s="150">
        <v>62.14</v>
      </c>
      <c r="K734" s="111">
        <f t="shared" si="92"/>
        <v>0.68098630136986305</v>
      </c>
      <c r="L734" s="112">
        <v>28.31</v>
      </c>
      <c r="M734" s="111">
        <f t="shared" si="93"/>
        <v>0.6277571414483416</v>
      </c>
      <c r="N734" s="148">
        <v>0.1017</v>
      </c>
      <c r="O734" s="111">
        <f t="shared" si="94"/>
        <v>5.4251211917129533E-2</v>
      </c>
      <c r="P734" s="24"/>
      <c r="Q734" s="24">
        <f t="shared" si="88"/>
        <v>0.34806670237335952</v>
      </c>
      <c r="R734" s="24"/>
      <c r="S734" s="30" t="str">
        <f t="shared" si="95"/>
        <v>SENSIBILIDADE MODERADA</v>
      </c>
    </row>
    <row r="735" spans="1:19">
      <c r="A735" s="146">
        <v>731</v>
      </c>
      <c r="B735" s="17">
        <v>3162559</v>
      </c>
      <c r="C735" s="17" t="s">
        <v>819</v>
      </c>
      <c r="D735" s="122">
        <v>20.722061654415683</v>
      </c>
      <c r="E735" s="111">
        <f t="shared" si="89"/>
        <v>0.43338320734216979</v>
      </c>
      <c r="F735" s="147">
        <v>46.226906062971636</v>
      </c>
      <c r="G735" s="111">
        <f t="shared" si="90"/>
        <v>0.46693326326529538</v>
      </c>
      <c r="H735" s="149">
        <v>49.919971545438379</v>
      </c>
      <c r="I735" s="111">
        <f t="shared" si="91"/>
        <v>0.62566595216852794</v>
      </c>
      <c r="J735" s="150">
        <v>78.59</v>
      </c>
      <c r="K735" s="111">
        <f t="shared" si="92"/>
        <v>0.86126027397260274</v>
      </c>
      <c r="L735" s="112">
        <v>26.44</v>
      </c>
      <c r="M735" s="111">
        <f t="shared" si="93"/>
        <v>0.65234541928273226</v>
      </c>
      <c r="N735" s="148">
        <v>0.29799999999999999</v>
      </c>
      <c r="O735" s="111">
        <f t="shared" si="94"/>
        <v>0.15896618634517798</v>
      </c>
      <c r="P735" s="24"/>
      <c r="Q735" s="24">
        <f t="shared" si="88"/>
        <v>0.53309238372941758</v>
      </c>
      <c r="R735" s="24"/>
      <c r="S735" s="30" t="str">
        <f t="shared" si="95"/>
        <v>SENSIBILIDADE ALTA</v>
      </c>
    </row>
    <row r="736" spans="1:19">
      <c r="A736" s="146">
        <v>732</v>
      </c>
      <c r="B736" s="17">
        <v>3162575</v>
      </c>
      <c r="C736" s="17" t="s">
        <v>820</v>
      </c>
      <c r="D736" s="122">
        <v>7.2600097157462908</v>
      </c>
      <c r="E736" s="111">
        <f t="shared" si="89"/>
        <v>0.15183654736762064</v>
      </c>
      <c r="F736" s="147">
        <v>47.403685092127304</v>
      </c>
      <c r="G736" s="111">
        <f t="shared" si="90"/>
        <v>0.52322190734723217</v>
      </c>
      <c r="H736" s="149">
        <v>82.686175201650727</v>
      </c>
      <c r="I736" s="111">
        <f t="shared" si="91"/>
        <v>0.37996257400181599</v>
      </c>
      <c r="J736" s="150">
        <v>38.65</v>
      </c>
      <c r="K736" s="111">
        <f t="shared" si="92"/>
        <v>0.4235616438356164</v>
      </c>
      <c r="L736" s="112">
        <v>15.34</v>
      </c>
      <c r="M736" s="111">
        <f t="shared" si="93"/>
        <v>0.7982972288879393</v>
      </c>
      <c r="N736" s="148">
        <v>0.50080000000000002</v>
      </c>
      <c r="O736" s="111">
        <f t="shared" si="94"/>
        <v>0.26714854403243332</v>
      </c>
      <c r="P736" s="24"/>
      <c r="Q736" s="24">
        <f t="shared" si="88"/>
        <v>0.42400474091210971</v>
      </c>
      <c r="R736" s="24"/>
      <c r="S736" s="30" t="str">
        <f t="shared" si="95"/>
        <v>SENSIBILIDADE ALTA</v>
      </c>
    </row>
    <row r="737" spans="1:19">
      <c r="A737" s="146">
        <v>733</v>
      </c>
      <c r="B737" s="17">
        <v>3162609</v>
      </c>
      <c r="C737" s="17" t="s">
        <v>821</v>
      </c>
      <c r="D737" s="122">
        <v>7.7721427951271345</v>
      </c>
      <c r="E737" s="111">
        <f t="shared" si="89"/>
        <v>0.16254734826328329</v>
      </c>
      <c r="F737" s="147">
        <v>50.063748406289839</v>
      </c>
      <c r="G737" s="111">
        <f t="shared" si="90"/>
        <v>0.65046020223233358</v>
      </c>
      <c r="H737" s="149">
        <v>83.097595473833096</v>
      </c>
      <c r="I737" s="111">
        <f t="shared" si="91"/>
        <v>0.3768774637527893</v>
      </c>
      <c r="J737" s="150">
        <v>58.86</v>
      </c>
      <c r="K737" s="111">
        <f t="shared" si="92"/>
        <v>0.64504109589041092</v>
      </c>
      <c r="L737" s="112">
        <v>7.23</v>
      </c>
      <c r="M737" s="111">
        <f t="shared" si="93"/>
        <v>0.90493409158147331</v>
      </c>
      <c r="N737" s="148">
        <v>0.28039999999999998</v>
      </c>
      <c r="O737" s="111">
        <f t="shared" si="94"/>
        <v>0.14957757936640237</v>
      </c>
      <c r="P737" s="24"/>
      <c r="Q737" s="24">
        <f t="shared" si="88"/>
        <v>0.48157296351444878</v>
      </c>
      <c r="R737" s="24"/>
      <c r="S737" s="30" t="str">
        <f t="shared" si="95"/>
        <v>SENSIBILIDADE ALTA</v>
      </c>
    </row>
    <row r="738" spans="1:19">
      <c r="A738" s="146">
        <v>734</v>
      </c>
      <c r="B738" s="17">
        <v>3162658</v>
      </c>
      <c r="C738" s="17" t="s">
        <v>822</v>
      </c>
      <c r="D738" s="122">
        <v>13.65831115992893</v>
      </c>
      <c r="E738" s="111">
        <f t="shared" si="89"/>
        <v>0.28565124436380612</v>
      </c>
      <c r="F738" s="147">
        <v>52.907200616095494</v>
      </c>
      <c r="G738" s="111">
        <f t="shared" si="90"/>
        <v>0.78647050275288688</v>
      </c>
      <c r="H738" s="149">
        <v>1.2084592145015105</v>
      </c>
      <c r="I738" s="111">
        <f t="shared" si="91"/>
        <v>0.99093814729057217</v>
      </c>
      <c r="J738" s="150">
        <v>9.5500000000000007</v>
      </c>
      <c r="K738" s="111">
        <f t="shared" si="92"/>
        <v>0.10465753424657535</v>
      </c>
      <c r="L738" s="112">
        <v>49.08</v>
      </c>
      <c r="M738" s="111">
        <f t="shared" si="93"/>
        <v>0.35465632293481475</v>
      </c>
      <c r="N738" s="148">
        <v>1.1315</v>
      </c>
      <c r="O738" s="111">
        <f t="shared" si="94"/>
        <v>0.60359140889117069</v>
      </c>
      <c r="P738" s="24"/>
      <c r="Q738" s="24">
        <f t="shared" si="88"/>
        <v>0.52099419341330433</v>
      </c>
      <c r="R738" s="24"/>
      <c r="S738" s="30" t="str">
        <f t="shared" si="95"/>
        <v>SENSIBILIDADE ALTA</v>
      </c>
    </row>
    <row r="739" spans="1:19">
      <c r="A739" s="146">
        <v>735</v>
      </c>
      <c r="B739" s="17">
        <v>3162708</v>
      </c>
      <c r="C739" s="17" t="s">
        <v>823</v>
      </c>
      <c r="D739" s="122">
        <v>18.789766909510792</v>
      </c>
      <c r="E739" s="111">
        <f t="shared" si="89"/>
        <v>0.39297100762753118</v>
      </c>
      <c r="F739" s="147">
        <v>44.309605747751014</v>
      </c>
      <c r="G739" s="111">
        <f t="shared" si="90"/>
        <v>0.37522340749137628</v>
      </c>
      <c r="H739" s="149">
        <v>42.534504391468005</v>
      </c>
      <c r="I739" s="111">
        <f t="shared" si="91"/>
        <v>0.6810472300275443</v>
      </c>
      <c r="J739" s="150">
        <v>12.42</v>
      </c>
      <c r="K739" s="111">
        <f t="shared" si="92"/>
        <v>0.13610958904109588</v>
      </c>
      <c r="L739" s="112">
        <v>53.35</v>
      </c>
      <c r="M739" s="111">
        <f t="shared" si="93"/>
        <v>0.29851089707767653</v>
      </c>
      <c r="N739" s="148">
        <v>1.01</v>
      </c>
      <c r="O739" s="111">
        <f t="shared" si="94"/>
        <v>0.5387780141229187</v>
      </c>
      <c r="P739" s="24"/>
      <c r="Q739" s="24">
        <f t="shared" si="88"/>
        <v>0.40377335756469046</v>
      </c>
      <c r="R739" s="24"/>
      <c r="S739" s="30" t="str">
        <f t="shared" si="95"/>
        <v>SENSIBILIDADE ALTA</v>
      </c>
    </row>
    <row r="740" spans="1:19">
      <c r="A740" s="146">
        <v>736</v>
      </c>
      <c r="B740" s="17">
        <v>3162807</v>
      </c>
      <c r="C740" s="17" t="s">
        <v>824</v>
      </c>
      <c r="D740" s="122">
        <v>11.423658044809891</v>
      </c>
      <c r="E740" s="111">
        <f t="shared" si="89"/>
        <v>0.23891549236776427</v>
      </c>
      <c r="F740" s="147">
        <v>51.090094574415133</v>
      </c>
      <c r="G740" s="111">
        <f t="shared" si="90"/>
        <v>0.69955322031909806</v>
      </c>
      <c r="H740" s="149">
        <v>62.324518445968003</v>
      </c>
      <c r="I740" s="111">
        <f t="shared" si="91"/>
        <v>0.53264818575085249</v>
      </c>
      <c r="J740" s="150">
        <v>32.03</v>
      </c>
      <c r="K740" s="111">
        <f t="shared" si="92"/>
        <v>0.35101369863013698</v>
      </c>
      <c r="L740" s="112">
        <v>36.6</v>
      </c>
      <c r="M740" s="111">
        <f t="shared" si="93"/>
        <v>0.51875349265310144</v>
      </c>
      <c r="N740" s="148">
        <v>0.33839999999999998</v>
      </c>
      <c r="O740" s="111">
        <f t="shared" si="94"/>
        <v>0.18051730691009471</v>
      </c>
      <c r="P740" s="24"/>
      <c r="Q740" s="24">
        <f t="shared" si="88"/>
        <v>0.42023356610517465</v>
      </c>
      <c r="R740" s="24"/>
      <c r="S740" s="30" t="str">
        <f t="shared" si="95"/>
        <v>SENSIBILIDADE ALTA</v>
      </c>
    </row>
    <row r="741" spans="1:19">
      <c r="A741" s="146">
        <v>737</v>
      </c>
      <c r="B741" s="17">
        <v>3162906</v>
      </c>
      <c r="C741" s="17" t="s">
        <v>825</v>
      </c>
      <c r="D741" s="122">
        <v>3.4681939855117769</v>
      </c>
      <c r="E741" s="111">
        <f t="shared" si="89"/>
        <v>7.2534145404669667E-2</v>
      </c>
      <c r="F741" s="147">
        <v>47.437384044526901</v>
      </c>
      <c r="G741" s="111">
        <f t="shared" si="90"/>
        <v>0.52483382283056301</v>
      </c>
      <c r="H741" s="149">
        <v>91.558771758263248</v>
      </c>
      <c r="I741" s="111">
        <f t="shared" si="91"/>
        <v>0.31342978399833599</v>
      </c>
      <c r="J741" s="150">
        <v>62.75</v>
      </c>
      <c r="K741" s="111">
        <f t="shared" si="92"/>
        <v>0.68767123287671228</v>
      </c>
      <c r="L741" s="112">
        <v>20.8</v>
      </c>
      <c r="M741" s="111">
        <f t="shared" si="93"/>
        <v>0.7265047171361888</v>
      </c>
      <c r="N741" s="148">
        <v>0.1026</v>
      </c>
      <c r="O741" s="111">
        <f t="shared" si="94"/>
        <v>5.4731311137635102E-2</v>
      </c>
      <c r="P741" s="24"/>
      <c r="Q741" s="24">
        <f t="shared" si="88"/>
        <v>0.39661750223068415</v>
      </c>
      <c r="R741" s="24"/>
      <c r="S741" s="30" t="str">
        <f t="shared" si="95"/>
        <v>SENSIBILIDADE MODERADA</v>
      </c>
    </row>
    <row r="742" spans="1:19">
      <c r="A742" s="146">
        <v>738</v>
      </c>
      <c r="B742" s="17">
        <v>3162922</v>
      </c>
      <c r="C742" s="17" t="s">
        <v>826</v>
      </c>
      <c r="D742" s="122">
        <v>5.8331317638149871</v>
      </c>
      <c r="E742" s="111">
        <f t="shared" si="89"/>
        <v>0.12199468348328832</v>
      </c>
      <c r="F742" s="147">
        <v>44.343807763401109</v>
      </c>
      <c r="G742" s="111">
        <f t="shared" si="90"/>
        <v>0.37685938590203366</v>
      </c>
      <c r="H742" s="149">
        <v>44.488762082217306</v>
      </c>
      <c r="I742" s="111">
        <f t="shared" si="91"/>
        <v>0.66639287087555443</v>
      </c>
      <c r="J742" s="150">
        <v>478.66</v>
      </c>
      <c r="K742" s="111">
        <f t="shared" si="92"/>
        <v>1</v>
      </c>
      <c r="L742" s="112">
        <v>26.61</v>
      </c>
      <c r="M742" s="111">
        <f t="shared" si="93"/>
        <v>0.65011012129778767</v>
      </c>
      <c r="N742" s="148">
        <v>1.5089999999999999</v>
      </c>
      <c r="O742" s="111">
        <f t="shared" si="94"/>
        <v>0.80496635971434083</v>
      </c>
      <c r="P742" s="24"/>
      <c r="Q742" s="24">
        <f t="shared" si="88"/>
        <v>0.60338723687883411</v>
      </c>
      <c r="R742" s="24"/>
      <c r="S742" s="30" t="str">
        <f t="shared" si="95"/>
        <v>SENSIBILIDADE MUITO ALTA</v>
      </c>
    </row>
    <row r="743" spans="1:19">
      <c r="A743" s="146">
        <v>739</v>
      </c>
      <c r="B743" s="17">
        <v>3162948</v>
      </c>
      <c r="C743" s="17" t="s">
        <v>827</v>
      </c>
      <c r="D743" s="122">
        <v>6.5417939443983446</v>
      </c>
      <c r="E743" s="111">
        <f t="shared" si="89"/>
        <v>0.1368157130635119</v>
      </c>
      <c r="F743" s="147">
        <v>48.615090735434578</v>
      </c>
      <c r="G743" s="111">
        <f t="shared" si="90"/>
        <v>0.58116683957796511</v>
      </c>
      <c r="H743" s="149">
        <v>73.720005132811494</v>
      </c>
      <c r="I743" s="111">
        <f t="shared" si="91"/>
        <v>0.44719704212163358</v>
      </c>
      <c r="J743" s="150">
        <v>25.28</v>
      </c>
      <c r="K743" s="111">
        <f t="shared" si="92"/>
        <v>0.27704109589041098</v>
      </c>
      <c r="L743" s="112">
        <v>15.63</v>
      </c>
      <c r="M743" s="111">
        <f t="shared" si="93"/>
        <v>0.79448407350185724</v>
      </c>
      <c r="N743" s="148">
        <v>0.3231</v>
      </c>
      <c r="O743" s="111">
        <f t="shared" si="94"/>
        <v>0.17235562016150002</v>
      </c>
      <c r="P743" s="24"/>
      <c r="Q743" s="24">
        <f t="shared" si="88"/>
        <v>0.40151006405281309</v>
      </c>
      <c r="R743" s="24"/>
      <c r="S743" s="30" t="str">
        <f t="shared" si="95"/>
        <v>SENSIBILIDADE ALTA</v>
      </c>
    </row>
    <row r="744" spans="1:19">
      <c r="A744" s="146">
        <v>740</v>
      </c>
      <c r="B744" s="17">
        <v>3162955</v>
      </c>
      <c r="C744" s="17" t="s">
        <v>828</v>
      </c>
      <c r="D744" s="122">
        <v>2.0157482161557079</v>
      </c>
      <c r="E744" s="111">
        <f t="shared" si="89"/>
        <v>4.2157553706808112E-2</v>
      </c>
      <c r="F744" s="147">
        <v>40.630737660654496</v>
      </c>
      <c r="G744" s="111">
        <f t="shared" si="90"/>
        <v>0.19925282061955779</v>
      </c>
      <c r="H744" s="149">
        <v>87.596780375622842</v>
      </c>
      <c r="I744" s="111">
        <f t="shared" si="91"/>
        <v>0.34313950188924536</v>
      </c>
      <c r="J744" s="150">
        <v>544.34</v>
      </c>
      <c r="K744" s="111">
        <f t="shared" si="92"/>
        <v>1</v>
      </c>
      <c r="L744" s="112">
        <v>26.45</v>
      </c>
      <c r="M744" s="111">
        <f t="shared" si="93"/>
        <v>0.65221393116597093</v>
      </c>
      <c r="N744" s="148">
        <v>0.39479999999999998</v>
      </c>
      <c r="O744" s="111">
        <f t="shared" si="94"/>
        <v>0.21060352472844385</v>
      </c>
      <c r="P744" s="24"/>
      <c r="Q744" s="24">
        <f t="shared" si="88"/>
        <v>0.40789455535167091</v>
      </c>
      <c r="R744" s="24"/>
      <c r="S744" s="30" t="str">
        <f t="shared" si="95"/>
        <v>SENSIBILIDADE ALTA</v>
      </c>
    </row>
    <row r="745" spans="1:19">
      <c r="A745" s="146">
        <v>741</v>
      </c>
      <c r="B745" s="17">
        <v>3163003</v>
      </c>
      <c r="C745" s="17" t="s">
        <v>829</v>
      </c>
      <c r="D745" s="122">
        <v>5.2756069087615751</v>
      </c>
      <c r="E745" s="111">
        <f t="shared" si="89"/>
        <v>0.1103345545885102</v>
      </c>
      <c r="F745" s="147">
        <v>47.576580069794495</v>
      </c>
      <c r="G745" s="111">
        <f t="shared" si="90"/>
        <v>0.53149195943037109</v>
      </c>
      <c r="H745" s="149">
        <v>73.35785601681556</v>
      </c>
      <c r="I745" s="111">
        <f t="shared" si="91"/>
        <v>0.44991268358360736</v>
      </c>
      <c r="J745" s="150">
        <v>17.79</v>
      </c>
      <c r="K745" s="111">
        <f t="shared" si="92"/>
        <v>0.19495890410958902</v>
      </c>
      <c r="L745" s="112">
        <v>47.92</v>
      </c>
      <c r="M745" s="111">
        <f t="shared" si="93"/>
        <v>0.36990894447914269</v>
      </c>
      <c r="N745" s="148">
        <v>0.33839999999999998</v>
      </c>
      <c r="O745" s="111">
        <f t="shared" si="94"/>
        <v>0.18051730691009471</v>
      </c>
      <c r="P745" s="24"/>
      <c r="Q745" s="24">
        <f t="shared" si="88"/>
        <v>0.30618739218355251</v>
      </c>
      <c r="R745" s="24"/>
      <c r="S745" s="30" t="str">
        <f t="shared" si="95"/>
        <v>SENSIBILIDADE MODERADA</v>
      </c>
    </row>
    <row r="746" spans="1:19">
      <c r="A746" s="146">
        <v>742</v>
      </c>
      <c r="B746" s="17">
        <v>3163102</v>
      </c>
      <c r="C746" s="17" t="s">
        <v>830</v>
      </c>
      <c r="D746" s="122">
        <v>49.083226658017374</v>
      </c>
      <c r="E746" s="111">
        <f t="shared" si="89"/>
        <v>1</v>
      </c>
      <c r="F746" s="147">
        <v>44.760383386581466</v>
      </c>
      <c r="G746" s="111">
        <f t="shared" si="90"/>
        <v>0.39678536725065972</v>
      </c>
      <c r="H746" s="149">
        <v>56.150793650793652</v>
      </c>
      <c r="I746" s="111">
        <f t="shared" si="91"/>
        <v>0.57894299164174878</v>
      </c>
      <c r="J746" s="150">
        <v>22.07</v>
      </c>
      <c r="K746" s="111">
        <f t="shared" si="92"/>
        <v>0.24186301369863014</v>
      </c>
      <c r="L746" s="112">
        <v>19.57</v>
      </c>
      <c r="M746" s="111">
        <f t="shared" si="93"/>
        <v>0.74267775549784687</v>
      </c>
      <c r="N746" s="148">
        <v>1.5089999999999999</v>
      </c>
      <c r="O746" s="111">
        <f t="shared" si="94"/>
        <v>0.80496635971434083</v>
      </c>
      <c r="P746" s="24"/>
      <c r="Q746" s="24">
        <f t="shared" si="88"/>
        <v>0.62753924796720439</v>
      </c>
      <c r="R746" s="24"/>
      <c r="S746" s="30" t="str">
        <f t="shared" si="95"/>
        <v>SENSIBILIDADE MUITO ALTA</v>
      </c>
    </row>
    <row r="747" spans="1:19">
      <c r="A747" s="146">
        <v>743</v>
      </c>
      <c r="B747" s="17">
        <v>3163201</v>
      </c>
      <c r="C747" s="17" t="s">
        <v>831</v>
      </c>
      <c r="D747" s="122">
        <v>10.61381991047179</v>
      </c>
      <c r="E747" s="111">
        <f t="shared" si="89"/>
        <v>0.22197845907732155</v>
      </c>
      <c r="F747" s="147">
        <v>48.703170028818441</v>
      </c>
      <c r="G747" s="111">
        <f t="shared" si="90"/>
        <v>0.58537991941150869</v>
      </c>
      <c r="H747" s="149">
        <v>73.98983789015243</v>
      </c>
      <c r="I747" s="111">
        <f t="shared" si="91"/>
        <v>0.44517365177973367</v>
      </c>
      <c r="J747" s="150">
        <v>46.55</v>
      </c>
      <c r="K747" s="111">
        <f t="shared" si="92"/>
        <v>0.51013698630136983</v>
      </c>
      <c r="L747" s="112">
        <v>14.11</v>
      </c>
      <c r="M747" s="111">
        <f t="shared" si="93"/>
        <v>0.81447026724959737</v>
      </c>
      <c r="N747" s="148">
        <v>0.30649999999999999</v>
      </c>
      <c r="O747" s="111">
        <f t="shared" si="94"/>
        <v>0.16350045676106392</v>
      </c>
      <c r="P747" s="24"/>
      <c r="Q747" s="24">
        <f t="shared" si="88"/>
        <v>0.45677329009676587</v>
      </c>
      <c r="R747" s="24"/>
      <c r="S747" s="30" t="str">
        <f t="shared" si="95"/>
        <v>SENSIBILIDADE ALTA</v>
      </c>
    </row>
    <row r="748" spans="1:19">
      <c r="A748" s="146">
        <v>744</v>
      </c>
      <c r="B748" s="17">
        <v>3163300</v>
      </c>
      <c r="C748" s="17" t="s">
        <v>832</v>
      </c>
      <c r="D748" s="122">
        <v>15.094445502853842</v>
      </c>
      <c r="E748" s="111">
        <f t="shared" si="89"/>
        <v>0.31568669730718696</v>
      </c>
      <c r="F748" s="147">
        <v>51.796669588080633</v>
      </c>
      <c r="G748" s="111">
        <f t="shared" si="90"/>
        <v>0.73335068651795043</v>
      </c>
      <c r="H748" s="149">
        <v>73.008083140877602</v>
      </c>
      <c r="I748" s="111">
        <f t="shared" si="91"/>
        <v>0.45253551954320592</v>
      </c>
      <c r="J748" s="150">
        <v>10.54</v>
      </c>
      <c r="K748" s="111">
        <f t="shared" si="92"/>
        <v>0.11550684931506848</v>
      </c>
      <c r="L748" s="112">
        <v>14.34</v>
      </c>
      <c r="M748" s="111">
        <f t="shared" si="93"/>
        <v>0.81144604056408398</v>
      </c>
      <c r="N748" s="148">
        <v>0.50080000000000002</v>
      </c>
      <c r="O748" s="111">
        <f t="shared" si="94"/>
        <v>0.26714854403243332</v>
      </c>
      <c r="P748" s="24"/>
      <c r="Q748" s="24">
        <f t="shared" si="88"/>
        <v>0.44927905621332154</v>
      </c>
      <c r="R748" s="24"/>
      <c r="S748" s="30" t="str">
        <f t="shared" si="95"/>
        <v>SENSIBILIDADE ALTA</v>
      </c>
    </row>
    <row r="749" spans="1:19">
      <c r="A749" s="146">
        <v>745</v>
      </c>
      <c r="B749" s="17">
        <v>3163409</v>
      </c>
      <c r="C749" s="17" t="s">
        <v>833</v>
      </c>
      <c r="D749" s="122">
        <v>15.406567970568293</v>
      </c>
      <c r="E749" s="111">
        <f t="shared" si="89"/>
        <v>0.32221445687076383</v>
      </c>
      <c r="F749" s="147">
        <v>48.388873588543099</v>
      </c>
      <c r="G749" s="111">
        <f t="shared" si="90"/>
        <v>0.57034623847009025</v>
      </c>
      <c r="H749" s="149">
        <v>71.015567086730911</v>
      </c>
      <c r="I749" s="111">
        <f t="shared" si="91"/>
        <v>0.46747676603888988</v>
      </c>
      <c r="J749" s="150">
        <v>28.46</v>
      </c>
      <c r="K749" s="111">
        <f t="shared" si="92"/>
        <v>0.31189041095890413</v>
      </c>
      <c r="L749" s="112">
        <v>31.82</v>
      </c>
      <c r="M749" s="111">
        <f t="shared" si="93"/>
        <v>0.58160481246507345</v>
      </c>
      <c r="N749" s="148">
        <v>0.13819999999999999</v>
      </c>
      <c r="O749" s="111">
        <f t="shared" si="94"/>
        <v>7.3721902526522137E-2</v>
      </c>
      <c r="P749" s="24"/>
      <c r="Q749" s="24">
        <f t="shared" si="88"/>
        <v>0.38787576455504064</v>
      </c>
      <c r="R749" s="24"/>
      <c r="S749" s="30" t="str">
        <f t="shared" si="95"/>
        <v>SENSIBILIDADE MODERADA</v>
      </c>
    </row>
    <row r="750" spans="1:19">
      <c r="A750" s="146">
        <v>746</v>
      </c>
      <c r="B750" s="17">
        <v>3163508</v>
      </c>
      <c r="C750" s="17" t="s">
        <v>834</v>
      </c>
      <c r="D750" s="122">
        <v>19.091236045429955</v>
      </c>
      <c r="E750" s="111">
        <f t="shared" si="89"/>
        <v>0.39927596237663932</v>
      </c>
      <c r="F750" s="147">
        <v>48.572799232429837</v>
      </c>
      <c r="G750" s="111">
        <f t="shared" si="90"/>
        <v>0.57914391828064049</v>
      </c>
      <c r="H750" s="149">
        <v>36.824269807971596</v>
      </c>
      <c r="I750" s="111">
        <f t="shared" si="91"/>
        <v>0.72386646969321267</v>
      </c>
      <c r="J750" s="150">
        <v>17.95</v>
      </c>
      <c r="K750" s="111">
        <f t="shared" si="92"/>
        <v>0.19671232876712327</v>
      </c>
      <c r="L750" s="112">
        <v>46.63</v>
      </c>
      <c r="M750" s="111">
        <f t="shared" si="93"/>
        <v>0.38687091154136932</v>
      </c>
      <c r="N750" s="148">
        <v>0.33839999999999998</v>
      </c>
      <c r="O750" s="111">
        <f t="shared" si="94"/>
        <v>0.18051730691009471</v>
      </c>
      <c r="P750" s="24"/>
      <c r="Q750" s="24">
        <f t="shared" si="88"/>
        <v>0.41106448292817999</v>
      </c>
      <c r="R750" s="24"/>
      <c r="S750" s="30" t="str">
        <f t="shared" si="95"/>
        <v>SENSIBILIDADE ALTA</v>
      </c>
    </row>
    <row r="751" spans="1:19">
      <c r="A751" s="146">
        <v>747</v>
      </c>
      <c r="B751" s="17">
        <v>3163607</v>
      </c>
      <c r="C751" s="17" t="s">
        <v>835</v>
      </c>
      <c r="D751" s="122">
        <v>18.668515421072904</v>
      </c>
      <c r="E751" s="111">
        <f t="shared" si="89"/>
        <v>0.39043514223775583</v>
      </c>
      <c r="F751" s="147">
        <v>48.427331887201738</v>
      </c>
      <c r="G751" s="111">
        <f t="shared" si="90"/>
        <v>0.57218580684406628</v>
      </c>
      <c r="H751" s="149">
        <v>60.406828913912094</v>
      </c>
      <c r="I751" s="111">
        <f t="shared" si="91"/>
        <v>0.54702833186862654</v>
      </c>
      <c r="J751" s="150">
        <v>50.33</v>
      </c>
      <c r="K751" s="111">
        <f t="shared" si="92"/>
        <v>0.55156164383561646</v>
      </c>
      <c r="L751" s="112">
        <v>28.08</v>
      </c>
      <c r="M751" s="111">
        <f t="shared" si="93"/>
        <v>0.63078136813385488</v>
      </c>
      <c r="N751" s="148">
        <v>0.29799999999999999</v>
      </c>
      <c r="O751" s="111">
        <f t="shared" si="94"/>
        <v>0.15896618634517798</v>
      </c>
      <c r="P751" s="24"/>
      <c r="Q751" s="24">
        <f t="shared" si="88"/>
        <v>0.47515974654418297</v>
      </c>
      <c r="R751" s="24"/>
      <c r="S751" s="30" t="str">
        <f t="shared" si="95"/>
        <v>SENSIBILIDADE ALTA</v>
      </c>
    </row>
    <row r="752" spans="1:19">
      <c r="A752" s="146">
        <v>748</v>
      </c>
      <c r="B752" s="17">
        <v>3163706</v>
      </c>
      <c r="C752" s="17" t="s">
        <v>836</v>
      </c>
      <c r="D752" s="122">
        <v>0.19003691088166993</v>
      </c>
      <c r="E752" s="111">
        <f t="shared" si="89"/>
        <v>3.9744503864916495E-3</v>
      </c>
      <c r="F752" s="147">
        <v>46.336391841045611</v>
      </c>
      <c r="G752" s="111">
        <f t="shared" si="90"/>
        <v>0.47217027534772654</v>
      </c>
      <c r="H752" s="149">
        <v>95.633733648823608</v>
      </c>
      <c r="I752" s="111">
        <f t="shared" si="91"/>
        <v>0.28287293606696262</v>
      </c>
      <c r="J752" s="150">
        <v>772.13</v>
      </c>
      <c r="K752" s="111">
        <f t="shared" si="92"/>
        <v>1</v>
      </c>
      <c r="L752" s="112">
        <v>25.4</v>
      </c>
      <c r="M752" s="111">
        <f t="shared" si="93"/>
        <v>0.66602018342592295</v>
      </c>
      <c r="N752" s="148">
        <v>0.14230000000000001</v>
      </c>
      <c r="O752" s="111">
        <f t="shared" si="94"/>
        <v>7.5909021197714185E-2</v>
      </c>
      <c r="P752" s="24"/>
      <c r="Q752" s="24">
        <f t="shared" si="88"/>
        <v>0.41682447773746967</v>
      </c>
      <c r="R752" s="24"/>
      <c r="S752" s="30" t="str">
        <f t="shared" si="95"/>
        <v>SENSIBILIDADE ALTA</v>
      </c>
    </row>
    <row r="753" spans="1:19">
      <c r="A753" s="146">
        <v>749</v>
      </c>
      <c r="B753" s="17">
        <v>3163805</v>
      </c>
      <c r="C753" s="17" t="s">
        <v>837</v>
      </c>
      <c r="D753" s="122">
        <v>26.102966131047971</v>
      </c>
      <c r="E753" s="111">
        <f t="shared" si="89"/>
        <v>0.54591996547828958</v>
      </c>
      <c r="F753" s="147">
        <v>46.799628942486088</v>
      </c>
      <c r="G753" s="111">
        <f t="shared" si="90"/>
        <v>0.49432820617628637</v>
      </c>
      <c r="H753" s="149">
        <v>50</v>
      </c>
      <c r="I753" s="111">
        <f t="shared" si="91"/>
        <v>0.62506584414742306</v>
      </c>
      <c r="J753" s="150">
        <v>41.64</v>
      </c>
      <c r="K753" s="111">
        <f t="shared" si="92"/>
        <v>0.45632876712328768</v>
      </c>
      <c r="L753" s="112">
        <v>21.79</v>
      </c>
      <c r="M753" s="111">
        <f t="shared" si="93"/>
        <v>0.71348739357680546</v>
      </c>
      <c r="N753" s="148">
        <v>0.13819999999999999</v>
      </c>
      <c r="O753" s="111">
        <f t="shared" si="94"/>
        <v>7.3721902526522137E-2</v>
      </c>
      <c r="P753" s="24"/>
      <c r="Q753" s="24">
        <f t="shared" si="88"/>
        <v>0.48480867983810244</v>
      </c>
      <c r="R753" s="24"/>
      <c r="S753" s="30" t="str">
        <f t="shared" si="95"/>
        <v>SENSIBILIDADE ALTA</v>
      </c>
    </row>
    <row r="754" spans="1:19">
      <c r="A754" s="146">
        <v>750</v>
      </c>
      <c r="B754" s="17">
        <v>3163904</v>
      </c>
      <c r="C754" s="17" t="s">
        <v>838</v>
      </c>
      <c r="D754" s="122">
        <v>40.406643698157687</v>
      </c>
      <c r="E754" s="111">
        <f t="shared" si="89"/>
        <v>0.84506846547811021</v>
      </c>
      <c r="F754" s="147">
        <v>47.121212121212125</v>
      </c>
      <c r="G754" s="111">
        <f t="shared" si="90"/>
        <v>0.50971043227104906</v>
      </c>
      <c r="H754" s="149">
        <v>65.261003070624355</v>
      </c>
      <c r="I754" s="111">
        <f t="shared" si="91"/>
        <v>0.51062841807246051</v>
      </c>
      <c r="J754" s="150">
        <v>18.73</v>
      </c>
      <c r="K754" s="111">
        <f t="shared" si="92"/>
        <v>0.20526027397260274</v>
      </c>
      <c r="L754" s="112">
        <v>14.67</v>
      </c>
      <c r="M754" s="111">
        <f t="shared" si="93"/>
        <v>0.80710693271095624</v>
      </c>
      <c r="N754" s="148">
        <v>0.3231</v>
      </c>
      <c r="O754" s="111">
        <f t="shared" si="94"/>
        <v>0.17235562016150002</v>
      </c>
      <c r="P754" s="24"/>
      <c r="Q754" s="24">
        <f t="shared" si="88"/>
        <v>0.50835502377777975</v>
      </c>
      <c r="R754" s="24"/>
      <c r="S754" s="30" t="str">
        <f t="shared" si="95"/>
        <v>SENSIBILIDADE ALTA</v>
      </c>
    </row>
    <row r="755" spans="1:19">
      <c r="A755" s="146">
        <v>751</v>
      </c>
      <c r="B755" s="17">
        <v>3164001</v>
      </c>
      <c r="C755" s="17" t="s">
        <v>840</v>
      </c>
      <c r="D755" s="122">
        <v>17.938078125581143</v>
      </c>
      <c r="E755" s="111">
        <f t="shared" si="89"/>
        <v>0.37515870579229704</v>
      </c>
      <c r="F755" s="147">
        <v>50.697084917617239</v>
      </c>
      <c r="G755" s="111">
        <f t="shared" si="90"/>
        <v>0.68075446529018402</v>
      </c>
      <c r="H755" s="149">
        <v>81.342450460507948</v>
      </c>
      <c r="I755" s="111">
        <f t="shared" si="91"/>
        <v>0.39003874003218775</v>
      </c>
      <c r="J755" s="150">
        <v>17.79</v>
      </c>
      <c r="K755" s="111">
        <f t="shared" si="92"/>
        <v>0.19495890410958902</v>
      </c>
      <c r="L755" s="112">
        <v>20.36</v>
      </c>
      <c r="M755" s="111">
        <f t="shared" si="93"/>
        <v>0.73229019427369257</v>
      </c>
      <c r="N755" s="148">
        <v>0.13819999999999999</v>
      </c>
      <c r="O755" s="111">
        <f t="shared" si="94"/>
        <v>7.3721902526522137E-2</v>
      </c>
      <c r="P755" s="24"/>
      <c r="Q755" s="24">
        <f t="shared" si="88"/>
        <v>0.40782048533741205</v>
      </c>
      <c r="R755" s="24"/>
      <c r="S755" s="30" t="str">
        <f t="shared" si="95"/>
        <v>SENSIBILIDADE ALTA</v>
      </c>
    </row>
    <row r="756" spans="1:19">
      <c r="A756" s="146">
        <v>752</v>
      </c>
      <c r="B756" s="17">
        <v>3164100</v>
      </c>
      <c r="C756" s="17" t="s">
        <v>839</v>
      </c>
      <c r="D756" s="122">
        <v>12.193325700860731</v>
      </c>
      <c r="E756" s="111">
        <f t="shared" si="89"/>
        <v>0.25501239637903889</v>
      </c>
      <c r="F756" s="147">
        <v>51.806509405792774</v>
      </c>
      <c r="G756" s="111">
        <f t="shared" si="90"/>
        <v>0.73382135261864334</v>
      </c>
      <c r="H756" s="149">
        <v>37.35057809131883</v>
      </c>
      <c r="I756" s="111">
        <f t="shared" si="91"/>
        <v>0.71991985065451236</v>
      </c>
      <c r="J756" s="150">
        <v>16.559999999999999</v>
      </c>
      <c r="K756" s="111">
        <f t="shared" si="92"/>
        <v>0.18147945205479452</v>
      </c>
      <c r="L756" s="112">
        <v>53.23</v>
      </c>
      <c r="M756" s="111">
        <f t="shared" si="93"/>
        <v>0.300088754478814</v>
      </c>
      <c r="N756" s="148">
        <v>0.33839999999999998</v>
      </c>
      <c r="O756" s="111">
        <f t="shared" si="94"/>
        <v>0.18051730691009471</v>
      </c>
      <c r="P756" s="24"/>
      <c r="Q756" s="24">
        <f t="shared" si="88"/>
        <v>0.39513985218264963</v>
      </c>
      <c r="R756" s="24"/>
      <c r="S756" s="30" t="str">
        <f t="shared" si="95"/>
        <v>SENSIBILIDADE MODERADA</v>
      </c>
    </row>
    <row r="757" spans="1:19">
      <c r="A757" s="146">
        <v>753</v>
      </c>
      <c r="B757" s="17">
        <v>3164209</v>
      </c>
      <c r="C757" s="17" t="s">
        <v>841</v>
      </c>
      <c r="D757" s="122">
        <v>40.654953793069126</v>
      </c>
      <c r="E757" s="111">
        <f t="shared" si="89"/>
        <v>0.85026164688751049</v>
      </c>
      <c r="F757" s="147">
        <v>44.449122807017545</v>
      </c>
      <c r="G757" s="111">
        <f t="shared" si="90"/>
        <v>0.38189690004846821</v>
      </c>
      <c r="H757" s="149">
        <v>47.881725642268542</v>
      </c>
      <c r="I757" s="111">
        <f t="shared" si="91"/>
        <v>0.64095011231102705</v>
      </c>
      <c r="J757" s="150">
        <v>4.24</v>
      </c>
      <c r="K757" s="111">
        <f t="shared" si="92"/>
        <v>4.6465753424657537E-2</v>
      </c>
      <c r="L757" s="112">
        <v>67.75</v>
      </c>
      <c r="M757" s="111">
        <f t="shared" si="93"/>
        <v>0.10916800894119183</v>
      </c>
      <c r="N757" s="148">
        <v>5.2435</v>
      </c>
      <c r="O757" s="111">
        <f t="shared" si="94"/>
        <v>1</v>
      </c>
      <c r="P757" s="24"/>
      <c r="Q757" s="24">
        <f t="shared" si="88"/>
        <v>0.50479040360214256</v>
      </c>
      <c r="R757" s="24"/>
      <c r="S757" s="30" t="str">
        <f t="shared" si="95"/>
        <v>SENSIBILIDADE ALTA</v>
      </c>
    </row>
    <row r="758" spans="1:19">
      <c r="A758" s="146">
        <v>754</v>
      </c>
      <c r="B758" s="17">
        <v>3164308</v>
      </c>
      <c r="C758" s="17" t="s">
        <v>842</v>
      </c>
      <c r="D758" s="122">
        <v>39.691040553773277</v>
      </c>
      <c r="E758" s="111">
        <f t="shared" si="89"/>
        <v>0.83010227190772434</v>
      </c>
      <c r="F758" s="147">
        <v>41.927710843373497</v>
      </c>
      <c r="G758" s="111">
        <f t="shared" si="90"/>
        <v>0.26129068844106984</v>
      </c>
      <c r="H758" s="149">
        <v>63.178566418852576</v>
      </c>
      <c r="I758" s="111">
        <f t="shared" si="91"/>
        <v>0.52624395063543083</v>
      </c>
      <c r="J758" s="150">
        <v>3.4</v>
      </c>
      <c r="K758" s="111">
        <f t="shared" si="92"/>
        <v>3.7260273972602738E-2</v>
      </c>
      <c r="L758" s="112">
        <v>35.130000000000003</v>
      </c>
      <c r="M758" s="111">
        <f t="shared" si="93"/>
        <v>0.53808224581703423</v>
      </c>
      <c r="N758" s="148">
        <v>0.63493333333333324</v>
      </c>
      <c r="O758" s="111">
        <f t="shared" si="94"/>
        <v>0.33870110934037467</v>
      </c>
      <c r="P758" s="24"/>
      <c r="Q758" s="24">
        <f t="shared" si="88"/>
        <v>0.42194675668570608</v>
      </c>
      <c r="R758" s="24"/>
      <c r="S758" s="30" t="str">
        <f t="shared" si="95"/>
        <v>SENSIBILIDADE ALTA</v>
      </c>
    </row>
    <row r="759" spans="1:19">
      <c r="A759" s="146">
        <v>755</v>
      </c>
      <c r="B759" s="17">
        <v>3164407</v>
      </c>
      <c r="C759" s="17" t="s">
        <v>843</v>
      </c>
      <c r="D759" s="122">
        <v>4.4106194911552441</v>
      </c>
      <c r="E759" s="111">
        <f t="shared" si="89"/>
        <v>9.224412383868319E-2</v>
      </c>
      <c r="F759" s="147">
        <v>50</v>
      </c>
      <c r="G759" s="111">
        <f t="shared" si="90"/>
        <v>0.64741093702320252</v>
      </c>
      <c r="H759" s="149">
        <v>62.752465946453739</v>
      </c>
      <c r="I759" s="111">
        <f t="shared" si="91"/>
        <v>0.52943914305397566</v>
      </c>
      <c r="J759" s="150">
        <v>38.15</v>
      </c>
      <c r="K759" s="111">
        <f t="shared" si="92"/>
        <v>0.4180821917808219</v>
      </c>
      <c r="L759" s="112">
        <v>15.73</v>
      </c>
      <c r="M759" s="111">
        <f t="shared" si="93"/>
        <v>0.79316919233424277</v>
      </c>
      <c r="N759" s="148">
        <v>0.30649999999999999</v>
      </c>
      <c r="O759" s="111">
        <f t="shared" si="94"/>
        <v>0.16350045676106392</v>
      </c>
      <c r="P759" s="24"/>
      <c r="Q759" s="24">
        <f t="shared" si="88"/>
        <v>0.44064100746533169</v>
      </c>
      <c r="R759" s="24"/>
      <c r="S759" s="30" t="str">
        <f t="shared" si="95"/>
        <v>SENSIBILIDADE ALTA</v>
      </c>
    </row>
    <row r="760" spans="1:19">
      <c r="A760" s="146">
        <v>756</v>
      </c>
      <c r="B760" s="17">
        <v>3164431</v>
      </c>
      <c r="C760" s="17" t="s">
        <v>844</v>
      </c>
      <c r="D760" s="122">
        <v>12.098520098560257</v>
      </c>
      <c r="E760" s="111">
        <f t="shared" si="89"/>
        <v>0.25302962281701591</v>
      </c>
      <c r="F760" s="147">
        <v>44.207599629286378</v>
      </c>
      <c r="G760" s="111">
        <f t="shared" si="90"/>
        <v>0.37034416852282026</v>
      </c>
      <c r="H760" s="149">
        <v>61.933825891423069</v>
      </c>
      <c r="I760" s="111">
        <f t="shared" si="91"/>
        <v>0.53557786541357633</v>
      </c>
      <c r="J760" s="150">
        <v>42.28</v>
      </c>
      <c r="K760" s="111">
        <f t="shared" si="92"/>
        <v>0.46334246575342469</v>
      </c>
      <c r="L760" s="112">
        <v>23.16</v>
      </c>
      <c r="M760" s="111">
        <f t="shared" si="93"/>
        <v>0.69547352158048714</v>
      </c>
      <c r="N760" s="148">
        <v>0.1026</v>
      </c>
      <c r="O760" s="111">
        <f t="shared" si="94"/>
        <v>5.4731311137635102E-2</v>
      </c>
      <c r="P760" s="24"/>
      <c r="Q760" s="24">
        <f t="shared" si="88"/>
        <v>0.39541649253749322</v>
      </c>
      <c r="R760" s="24"/>
      <c r="S760" s="30" t="str">
        <f t="shared" si="95"/>
        <v>SENSIBILIDADE MODERADA</v>
      </c>
    </row>
    <row r="761" spans="1:19">
      <c r="A761" s="146">
        <v>757</v>
      </c>
      <c r="B761" s="17">
        <v>3164472</v>
      </c>
      <c r="C761" s="17" t="s">
        <v>845</v>
      </c>
      <c r="D761" s="122">
        <v>20.509411528107012</v>
      </c>
      <c r="E761" s="111">
        <f t="shared" si="89"/>
        <v>0.42893582197490687</v>
      </c>
      <c r="F761" s="147">
        <v>47.953076370600911</v>
      </c>
      <c r="G761" s="111">
        <f t="shared" si="90"/>
        <v>0.54950083429064422</v>
      </c>
      <c r="H761" s="149">
        <v>64.691637068130447</v>
      </c>
      <c r="I761" s="111">
        <f t="shared" si="91"/>
        <v>0.51489791330278467</v>
      </c>
      <c r="J761" s="150">
        <v>76.83</v>
      </c>
      <c r="K761" s="111">
        <f t="shared" si="92"/>
        <v>0.84197260273972596</v>
      </c>
      <c r="L761" s="112">
        <v>18.239999999999998</v>
      </c>
      <c r="M761" s="111">
        <f t="shared" si="93"/>
        <v>0.7601656750271194</v>
      </c>
      <c r="N761" s="148">
        <v>0.28039999999999998</v>
      </c>
      <c r="O761" s="111">
        <f t="shared" si="94"/>
        <v>0.14957757936640237</v>
      </c>
      <c r="P761" s="24"/>
      <c r="Q761" s="24">
        <f t="shared" si="88"/>
        <v>0.54084173778359723</v>
      </c>
      <c r="R761" s="24"/>
      <c r="S761" s="30" t="str">
        <f t="shared" si="95"/>
        <v>SENSIBILIDADE ALTA</v>
      </c>
    </row>
    <row r="762" spans="1:19">
      <c r="A762" s="146">
        <v>758</v>
      </c>
      <c r="B762" s="17">
        <v>3164506</v>
      </c>
      <c r="C762" s="17" t="s">
        <v>846</v>
      </c>
      <c r="D762" s="122">
        <v>17.136181018082269</v>
      </c>
      <c r="E762" s="111">
        <f t="shared" si="89"/>
        <v>0.35838775190739652</v>
      </c>
      <c r="F762" s="147">
        <v>47.273526824978013</v>
      </c>
      <c r="G762" s="111">
        <f t="shared" si="90"/>
        <v>0.51699607208643161</v>
      </c>
      <c r="H762" s="149">
        <v>33.138208155570993</v>
      </c>
      <c r="I762" s="111">
        <f t="shared" si="91"/>
        <v>0.75150707797448013</v>
      </c>
      <c r="J762" s="150">
        <v>19.46</v>
      </c>
      <c r="K762" s="111">
        <f t="shared" si="92"/>
        <v>0.21326027397260275</v>
      </c>
      <c r="L762" s="112">
        <v>43.81</v>
      </c>
      <c r="M762" s="111">
        <f t="shared" si="93"/>
        <v>0.42395056046809765</v>
      </c>
      <c r="N762" s="148">
        <v>0.33839999999999998</v>
      </c>
      <c r="O762" s="111">
        <f t="shared" si="94"/>
        <v>0.18051730691009471</v>
      </c>
      <c r="P762" s="24"/>
      <c r="Q762" s="24">
        <f t="shared" si="88"/>
        <v>0.40743650721985053</v>
      </c>
      <c r="R762" s="24"/>
      <c r="S762" s="30" t="str">
        <f t="shared" si="95"/>
        <v>SENSIBILIDADE ALTA</v>
      </c>
    </row>
    <row r="763" spans="1:19">
      <c r="A763" s="146">
        <v>759</v>
      </c>
      <c r="B763" s="17">
        <v>3164605</v>
      </c>
      <c r="C763" s="17" t="s">
        <v>847</v>
      </c>
      <c r="D763" s="122">
        <v>16.076870971009512</v>
      </c>
      <c r="E763" s="111">
        <f t="shared" si="89"/>
        <v>0.3362332388369102</v>
      </c>
      <c r="F763" s="147">
        <v>46.695594125500669</v>
      </c>
      <c r="G763" s="111">
        <f t="shared" si="90"/>
        <v>0.48935192886309931</v>
      </c>
      <c r="H763" s="149">
        <v>68.235961429381732</v>
      </c>
      <c r="I763" s="111">
        <f t="shared" si="91"/>
        <v>0.48832014805371515</v>
      </c>
      <c r="J763" s="150">
        <v>21.6</v>
      </c>
      <c r="K763" s="111">
        <f t="shared" si="92"/>
        <v>0.23671232876712331</v>
      </c>
      <c r="L763" s="112">
        <v>19.09</v>
      </c>
      <c r="M763" s="111">
        <f t="shared" si="93"/>
        <v>0.74898918510239643</v>
      </c>
      <c r="N763" s="148">
        <v>0.49730000000000002</v>
      </c>
      <c r="O763" s="111">
        <f t="shared" si="94"/>
        <v>0.26528149150824504</v>
      </c>
      <c r="P763" s="24"/>
      <c r="Q763" s="24">
        <f t="shared" si="88"/>
        <v>0.42748138685524828</v>
      </c>
      <c r="R763" s="24"/>
      <c r="S763" s="30" t="str">
        <f t="shared" si="95"/>
        <v>SENSIBILIDADE ALTA</v>
      </c>
    </row>
    <row r="764" spans="1:19">
      <c r="A764" s="146">
        <v>760</v>
      </c>
      <c r="B764" s="17">
        <v>3164704</v>
      </c>
      <c r="C764" s="17" t="s">
        <v>848</v>
      </c>
      <c r="D764" s="122">
        <v>6.9423348714730686</v>
      </c>
      <c r="E764" s="111">
        <f t="shared" si="89"/>
        <v>0.14519266486215013</v>
      </c>
      <c r="F764" s="147">
        <v>45.270146426898563</v>
      </c>
      <c r="G764" s="111">
        <f t="shared" si="90"/>
        <v>0.42116876432999312</v>
      </c>
      <c r="H764" s="149">
        <v>92.517689007744167</v>
      </c>
      <c r="I764" s="111">
        <f t="shared" si="91"/>
        <v>0.30623916740900392</v>
      </c>
      <c r="J764" s="150">
        <v>88.1</v>
      </c>
      <c r="K764" s="111">
        <f t="shared" si="92"/>
        <v>0.96547945205479446</v>
      </c>
      <c r="L764" s="112">
        <v>18.170000000000002</v>
      </c>
      <c r="M764" s="111">
        <f t="shared" si="93"/>
        <v>0.76108609184444953</v>
      </c>
      <c r="N764" s="148">
        <v>0.33610000000000001</v>
      </c>
      <c r="O764" s="111">
        <f t="shared" si="94"/>
        <v>0.17929038667991384</v>
      </c>
      <c r="P764" s="24"/>
      <c r="Q764" s="24">
        <f t="shared" si="88"/>
        <v>0.46307608786338417</v>
      </c>
      <c r="R764" s="24"/>
      <c r="S764" s="30" t="str">
        <f t="shared" si="95"/>
        <v>SENSIBILIDADE ALTA</v>
      </c>
    </row>
    <row r="765" spans="1:19">
      <c r="A765" s="146">
        <v>761</v>
      </c>
      <c r="B765" s="17">
        <v>3164803</v>
      </c>
      <c r="C765" s="17" t="s">
        <v>849</v>
      </c>
      <c r="D765" s="122">
        <v>14.098550917156045</v>
      </c>
      <c r="E765" s="111">
        <f t="shared" si="89"/>
        <v>0.29485846134677313</v>
      </c>
      <c r="F765" s="147">
        <v>53.349573690621192</v>
      </c>
      <c r="G765" s="111">
        <f t="shared" si="90"/>
        <v>0.80763044861058553</v>
      </c>
      <c r="H765" s="149">
        <v>4.8451151707704527</v>
      </c>
      <c r="I765" s="111">
        <f t="shared" si="91"/>
        <v>0.96366801666877333</v>
      </c>
      <c r="J765" s="150">
        <v>9.84</v>
      </c>
      <c r="K765" s="111">
        <f t="shared" si="92"/>
        <v>0.10783561643835617</v>
      </c>
      <c r="L765" s="112">
        <v>36.58</v>
      </c>
      <c r="M765" s="111">
        <f t="shared" si="93"/>
        <v>0.51901646888662434</v>
      </c>
      <c r="N765" s="148">
        <v>0.1414</v>
      </c>
      <c r="O765" s="111">
        <f t="shared" si="94"/>
        <v>7.5428921977208616E-2</v>
      </c>
      <c r="P765" s="24"/>
      <c r="Q765" s="24">
        <f t="shared" si="88"/>
        <v>0.46140632232138684</v>
      </c>
      <c r="R765" s="24"/>
      <c r="S765" s="30" t="str">
        <f t="shared" si="95"/>
        <v>SENSIBILIDADE ALTA</v>
      </c>
    </row>
    <row r="766" spans="1:19">
      <c r="A766" s="146">
        <v>762</v>
      </c>
      <c r="B766" s="17">
        <v>3164902</v>
      </c>
      <c r="C766" s="17" t="s">
        <v>850</v>
      </c>
      <c r="D766" s="122">
        <v>13.648440623418134</v>
      </c>
      <c r="E766" s="111">
        <f t="shared" si="89"/>
        <v>0.28544481100584318</v>
      </c>
      <c r="F766" s="147">
        <v>46.1439588688946</v>
      </c>
      <c r="G766" s="111">
        <f t="shared" si="90"/>
        <v>0.46296566614695822</v>
      </c>
      <c r="H766" s="149">
        <v>93.869565217391298</v>
      </c>
      <c r="I766" s="111">
        <f t="shared" si="91"/>
        <v>0.29610187609937944</v>
      </c>
      <c r="J766" s="150">
        <v>25.32</v>
      </c>
      <c r="K766" s="111">
        <f t="shared" si="92"/>
        <v>0.27747945205479452</v>
      </c>
      <c r="L766" s="112">
        <v>23.96</v>
      </c>
      <c r="M766" s="111">
        <f t="shared" si="93"/>
        <v>0.68495447223957129</v>
      </c>
      <c r="N766" s="148">
        <v>0.14230000000000001</v>
      </c>
      <c r="O766" s="111">
        <f t="shared" si="94"/>
        <v>7.5909021197714185E-2</v>
      </c>
      <c r="P766" s="24"/>
      <c r="Q766" s="24">
        <f t="shared" si="88"/>
        <v>0.34714254979071013</v>
      </c>
      <c r="R766" s="24"/>
      <c r="S766" s="30" t="str">
        <f t="shared" si="95"/>
        <v>SENSIBILIDADE MODERADA</v>
      </c>
    </row>
    <row r="767" spans="1:19">
      <c r="A767" s="146">
        <v>763</v>
      </c>
      <c r="B767" s="17">
        <v>3165008</v>
      </c>
      <c r="C767" s="17" t="s">
        <v>851</v>
      </c>
      <c r="D767" s="122">
        <v>23.69176999275734</v>
      </c>
      <c r="E767" s="111">
        <f t="shared" si="89"/>
        <v>0.49549197557214175</v>
      </c>
      <c r="F767" s="147">
        <v>46.536342167410126</v>
      </c>
      <c r="G767" s="111">
        <f t="shared" si="90"/>
        <v>0.48173446070109294</v>
      </c>
      <c r="H767" s="149">
        <v>73.213009292351686</v>
      </c>
      <c r="I767" s="111">
        <f t="shared" si="91"/>
        <v>0.45099884327090489</v>
      </c>
      <c r="J767" s="150">
        <v>19.55</v>
      </c>
      <c r="K767" s="111">
        <f t="shared" si="92"/>
        <v>0.21424657534246577</v>
      </c>
      <c r="L767" s="112">
        <v>22.31</v>
      </c>
      <c r="M767" s="111">
        <f t="shared" si="93"/>
        <v>0.70665001150521023</v>
      </c>
      <c r="N767" s="148">
        <v>0.1245</v>
      </c>
      <c r="O767" s="111">
        <f t="shared" si="94"/>
        <v>6.6413725503270668E-2</v>
      </c>
      <c r="P767" s="24"/>
      <c r="Q767" s="24">
        <f t="shared" si="88"/>
        <v>0.40258926531584777</v>
      </c>
      <c r="R767" s="24"/>
      <c r="S767" s="30" t="str">
        <f t="shared" si="95"/>
        <v>SENSIBILIDADE ALTA</v>
      </c>
    </row>
    <row r="768" spans="1:19">
      <c r="A768" s="146">
        <v>764</v>
      </c>
      <c r="B768" s="17">
        <v>3165107</v>
      </c>
      <c r="C768" s="17" t="s">
        <v>852</v>
      </c>
      <c r="D768" s="122">
        <v>36.703299520306871</v>
      </c>
      <c r="E768" s="111">
        <f t="shared" si="89"/>
        <v>0.76761636614286222</v>
      </c>
      <c r="F768" s="147">
        <v>50.223114680946004</v>
      </c>
      <c r="G768" s="111">
        <f t="shared" si="90"/>
        <v>0.65808313847655042</v>
      </c>
      <c r="H768" s="149">
        <v>73.827893175074195</v>
      </c>
      <c r="I768" s="111">
        <f t="shared" si="91"/>
        <v>0.44638802388058652</v>
      </c>
      <c r="J768" s="150">
        <v>24.25</v>
      </c>
      <c r="K768" s="111">
        <f t="shared" si="92"/>
        <v>0.26575342465753427</v>
      </c>
      <c r="L768" s="112">
        <v>16.34</v>
      </c>
      <c r="M768" s="111">
        <f t="shared" si="93"/>
        <v>0.7851484172117944</v>
      </c>
      <c r="N768" s="148">
        <v>0.33610000000000001</v>
      </c>
      <c r="O768" s="111">
        <f t="shared" si="94"/>
        <v>0.17929038667991384</v>
      </c>
      <c r="P768" s="24"/>
      <c r="Q768" s="24">
        <f t="shared" si="88"/>
        <v>0.51704662617487362</v>
      </c>
      <c r="R768" s="24"/>
      <c r="S768" s="30" t="str">
        <f t="shared" si="95"/>
        <v>SENSIBILIDADE ALTA</v>
      </c>
    </row>
    <row r="769" spans="1:19">
      <c r="A769" s="146">
        <v>765</v>
      </c>
      <c r="B769" s="17">
        <v>3165206</v>
      </c>
      <c r="C769" s="17" t="s">
        <v>988</v>
      </c>
      <c r="D769" s="122">
        <v>19.550750897963049</v>
      </c>
      <c r="E769" s="111">
        <f t="shared" si="89"/>
        <v>0.40888630057239117</v>
      </c>
      <c r="F769" s="147">
        <v>37.593528816986854</v>
      </c>
      <c r="G769" s="111">
        <f t="shared" si="90"/>
        <v>5.3974596443195737E-2</v>
      </c>
      <c r="H769" s="149">
        <v>56.648319814600235</v>
      </c>
      <c r="I769" s="111">
        <f t="shared" si="91"/>
        <v>0.57521220059692091</v>
      </c>
      <c r="J769" s="150">
        <v>18.670000000000002</v>
      </c>
      <c r="K769" s="111">
        <f t="shared" si="92"/>
        <v>0.20460273972602741</v>
      </c>
      <c r="L769" s="112">
        <v>31.88</v>
      </c>
      <c r="M769" s="111">
        <f t="shared" si="93"/>
        <v>0.58081588376450477</v>
      </c>
      <c r="N769" s="148">
        <v>0.1106</v>
      </c>
      <c r="O769" s="111">
        <f t="shared" si="94"/>
        <v>5.8998859764351291E-2</v>
      </c>
      <c r="P769" s="24"/>
      <c r="Q769" s="24">
        <f t="shared" si="88"/>
        <v>0.31374843014456527</v>
      </c>
      <c r="R769" s="24"/>
      <c r="S769" s="30" t="str">
        <f t="shared" si="95"/>
        <v>SENSIBILIDADE MODERADA</v>
      </c>
    </row>
    <row r="770" spans="1:19">
      <c r="A770" s="146">
        <v>766</v>
      </c>
      <c r="B770" s="17">
        <v>3165305</v>
      </c>
      <c r="C770" s="17" t="s">
        <v>853</v>
      </c>
      <c r="D770" s="122">
        <v>23.475806760008886</v>
      </c>
      <c r="E770" s="111">
        <f t="shared" si="89"/>
        <v>0.49097529957544794</v>
      </c>
      <c r="F770" s="147">
        <v>46.621621621621621</v>
      </c>
      <c r="G770" s="111">
        <f t="shared" si="90"/>
        <v>0.48581361636811465</v>
      </c>
      <c r="H770" s="149">
        <v>86.331569664903</v>
      </c>
      <c r="I770" s="111">
        <f t="shared" si="91"/>
        <v>0.352626916085233</v>
      </c>
      <c r="J770" s="150">
        <v>17.329999999999998</v>
      </c>
      <c r="K770" s="111">
        <f t="shared" si="92"/>
        <v>0.18991780821917806</v>
      </c>
      <c r="L770" s="112">
        <v>27.69</v>
      </c>
      <c r="M770" s="111">
        <f t="shared" si="93"/>
        <v>0.63590940468755131</v>
      </c>
      <c r="N770" s="148">
        <v>7.8899999999999998E-2</v>
      </c>
      <c r="O770" s="111">
        <f t="shared" si="94"/>
        <v>4.2088698330988397E-2</v>
      </c>
      <c r="P770" s="24"/>
      <c r="Q770" s="24">
        <f t="shared" si="88"/>
        <v>0.36622195721108558</v>
      </c>
      <c r="R770" s="24"/>
      <c r="S770" s="30" t="str">
        <f t="shared" si="95"/>
        <v>SENSIBILIDADE MODERADA</v>
      </c>
    </row>
    <row r="771" spans="1:19">
      <c r="A771" s="146">
        <v>767</v>
      </c>
      <c r="B771" s="17">
        <v>3165404</v>
      </c>
      <c r="C771" s="17" t="s">
        <v>854</v>
      </c>
      <c r="D771" s="122">
        <v>11.283271628817717</v>
      </c>
      <c r="E771" s="111">
        <f t="shared" si="89"/>
        <v>0.23597943724715828</v>
      </c>
      <c r="F771" s="147">
        <v>46.196660482374767</v>
      </c>
      <c r="G771" s="111">
        <f t="shared" si="90"/>
        <v>0.46548653224860637</v>
      </c>
      <c r="H771" s="149">
        <v>62.921882427507526</v>
      </c>
      <c r="I771" s="111">
        <f t="shared" si="91"/>
        <v>0.52816874254774726</v>
      </c>
      <c r="J771" s="150">
        <v>22.14</v>
      </c>
      <c r="K771" s="111">
        <f t="shared" si="92"/>
        <v>0.24263013698630137</v>
      </c>
      <c r="L771" s="112">
        <v>67.34</v>
      </c>
      <c r="M771" s="111">
        <f t="shared" si="93"/>
        <v>0.11455902172841115</v>
      </c>
      <c r="N771" s="148">
        <v>0.40810000000000002</v>
      </c>
      <c r="O771" s="111">
        <f t="shared" si="94"/>
        <v>0.21769832432035952</v>
      </c>
      <c r="P771" s="24"/>
      <c r="Q771" s="24">
        <f t="shared" si="88"/>
        <v>0.30075369917976397</v>
      </c>
      <c r="R771" s="24"/>
      <c r="S771" s="30" t="str">
        <f t="shared" si="95"/>
        <v>SENSIBILIDADE MODERADA</v>
      </c>
    </row>
    <row r="772" spans="1:19">
      <c r="A772" s="146">
        <v>768</v>
      </c>
      <c r="B772" s="17">
        <v>3165503</v>
      </c>
      <c r="C772" s="17" t="s">
        <v>855</v>
      </c>
      <c r="D772" s="122">
        <v>12.597700968384858</v>
      </c>
      <c r="E772" s="111">
        <f t="shared" si="89"/>
        <v>0.26346953994574135</v>
      </c>
      <c r="F772" s="147">
        <v>46.50359712230216</v>
      </c>
      <c r="G772" s="111">
        <f t="shared" si="90"/>
        <v>0.48016817328105643</v>
      </c>
      <c r="H772" s="149">
        <v>43.103448275862064</v>
      </c>
      <c r="I772" s="111">
        <f t="shared" si="91"/>
        <v>0.6767809001270888</v>
      </c>
      <c r="J772" s="150">
        <v>35.97</v>
      </c>
      <c r="K772" s="111">
        <f t="shared" si="92"/>
        <v>0.3941917808219178</v>
      </c>
      <c r="L772" s="112">
        <v>37.46</v>
      </c>
      <c r="M772" s="111">
        <f t="shared" si="93"/>
        <v>0.50744551461161691</v>
      </c>
      <c r="N772" s="148">
        <v>0.33839999999999998</v>
      </c>
      <c r="O772" s="111">
        <f t="shared" si="94"/>
        <v>0.18051730691009471</v>
      </c>
      <c r="P772" s="24"/>
      <c r="Q772" s="24">
        <f t="shared" si="88"/>
        <v>0.41709553594958598</v>
      </c>
      <c r="R772" s="24"/>
      <c r="S772" s="30" t="str">
        <f t="shared" si="95"/>
        <v>SENSIBILIDADE ALTA</v>
      </c>
    </row>
    <row r="773" spans="1:19">
      <c r="A773" s="146">
        <v>769</v>
      </c>
      <c r="B773" s="17">
        <v>3165537</v>
      </c>
      <c r="C773" s="17" t="s">
        <v>856</v>
      </c>
      <c r="D773" s="122">
        <v>0.19844609152259871</v>
      </c>
      <c r="E773" s="111">
        <f t="shared" si="89"/>
        <v>4.1503208060504494E-3</v>
      </c>
      <c r="F773" s="147">
        <v>38.062361637462011</v>
      </c>
      <c r="G773" s="111">
        <f t="shared" si="90"/>
        <v>7.6400186219885882E-2</v>
      </c>
      <c r="H773" s="149">
        <v>93.214634675930952</v>
      </c>
      <c r="I773" s="111">
        <f t="shared" si="91"/>
        <v>0.30101299269346948</v>
      </c>
      <c r="J773" s="150">
        <v>592.98</v>
      </c>
      <c r="K773" s="111">
        <f t="shared" si="92"/>
        <v>1</v>
      </c>
      <c r="L773" s="112">
        <v>40.049999999999997</v>
      </c>
      <c r="M773" s="111">
        <f t="shared" si="93"/>
        <v>0.47339009237040197</v>
      </c>
      <c r="N773" s="148">
        <v>1.5089999999999999</v>
      </c>
      <c r="O773" s="111">
        <f t="shared" si="94"/>
        <v>0.80496635971434083</v>
      </c>
      <c r="P773" s="24"/>
      <c r="Q773" s="24">
        <f t="shared" ref="Q773:Q836" si="96">(E773+G773+I773+K773+M773+O773)/N$2</f>
        <v>0.44331999196735811</v>
      </c>
      <c r="R773" s="24"/>
      <c r="S773" s="30" t="str">
        <f t="shared" si="95"/>
        <v>SENSIBILIDADE ALTA</v>
      </c>
    </row>
    <row r="774" spans="1:19">
      <c r="A774" s="146">
        <v>770</v>
      </c>
      <c r="B774" s="17">
        <v>3165552</v>
      </c>
      <c r="C774" s="17" t="s">
        <v>877</v>
      </c>
      <c r="D774" s="122">
        <v>27.47651074097584</v>
      </c>
      <c r="E774" s="111">
        <f t="shared" ref="E774:E837" si="97">IF(((D774-$E$860)/($D$860-$E$860))&gt;1,1,IF(((D774-$E$860)/($D$860-$E$860))&lt;0,0,(D774-$E$860)/($D$860-$E$860)))</f>
        <v>0.57464641067498379</v>
      </c>
      <c r="F774" s="147">
        <v>55.091506335053964</v>
      </c>
      <c r="G774" s="111">
        <f t="shared" ref="G774:G837" si="98">IF(((F774-$G$860)/($F$860-$G$860))&gt;1,1,IF(((F774-$G$860)/($F$860-$G$860))&lt;0,0,(F774-$G$860)/($F$860-$G$860)))</f>
        <v>0.890951976448768</v>
      </c>
      <c r="H774" s="149">
        <v>24.100030251083997</v>
      </c>
      <c r="I774" s="111">
        <f t="shared" ref="I774:I837" si="99">IF((1-(H774-$I$860)/($H$860-$I$860))&gt;1,1,IF((1-(H774-$I$860)/($H$860-$I$860))&lt;0,0,1-(H774-$I$860)/($H$860-$I$860)))</f>
        <v>0.8192815100357651</v>
      </c>
      <c r="J774" s="150">
        <v>18.55</v>
      </c>
      <c r="K774" s="111">
        <f t="shared" ref="K774:K837" si="100">IF(((J774-$K$860)/($J$860-$K$860))&gt;1,1,IF(((J774-$K$860)/($J$860-$K$860))&lt;0,0,(J774-$K$860)/($J$860-$K$860)))</f>
        <v>0.20328767123287672</v>
      </c>
      <c r="L774" s="112">
        <v>66.38</v>
      </c>
      <c r="M774" s="111">
        <f t="shared" ref="M774:M837" si="101">IF((1-(L774-$M$860)/($L$860-$M$860))&gt;1,1,IF((1-(L774-$M$860)/($L$860-$M$860))&lt;0,0,1-(L774-$M$860)/($L$860-$M$860)))</f>
        <v>0.12718188093751026</v>
      </c>
      <c r="N774" s="148">
        <v>0.56440000000000001</v>
      </c>
      <c r="O774" s="111">
        <f t="shared" ref="O774:O837" si="102">IF(((N774-$O$860)/($N$860-$O$860))&gt;1,1,IF(((N774-$O$860)/($N$860-$O$860))&lt;0,0,(N774-$O$860)/($N$860-$O$860)))</f>
        <v>0.30107555561482702</v>
      </c>
      <c r="P774" s="24"/>
      <c r="Q774" s="24">
        <f t="shared" si="96"/>
        <v>0.48607083415745511</v>
      </c>
      <c r="R774" s="24"/>
      <c r="S774" s="30" t="str">
        <f t="shared" ref="S774:S837" si="103">IF(AND(Q774&gt;$V$5,Q774&lt;$W$5)," SENSIBILIDADE RELATIVAMENTE BAIXA",IF(AND(Q774&gt;$V$6,Q774&lt;$W$6),"SENSIBILIDADE MODERADA",IF(AND(Q774&gt;$V$7,Q774&lt;$W$7),"SENSIBILIDADE ALTA",IF(AND(Q774&gt;$V$8,Q774&lt;$W$8),"SENSIBILIDADE MUITO ALTA","SENSIBILIDADE EXTREMA"))))</f>
        <v>SENSIBILIDADE ALTA</v>
      </c>
    </row>
    <row r="775" spans="1:19">
      <c r="A775" s="146">
        <v>771</v>
      </c>
      <c r="B775" s="17">
        <v>3165560</v>
      </c>
      <c r="C775" s="17" t="s">
        <v>857</v>
      </c>
      <c r="D775" s="122">
        <v>14.560747955237845</v>
      </c>
      <c r="E775" s="111">
        <f t="shared" si="97"/>
        <v>0.30452489503124475</v>
      </c>
      <c r="F775" s="147">
        <v>55.363984674329501</v>
      </c>
      <c r="G775" s="111">
        <f t="shared" si="98"/>
        <v>0.90398538023955655</v>
      </c>
      <c r="H775" s="149">
        <v>49.691738594327987</v>
      </c>
      <c r="I775" s="111">
        <f t="shared" si="99"/>
        <v>0.62737739874577425</v>
      </c>
      <c r="J775" s="150">
        <v>13.77</v>
      </c>
      <c r="K775" s="111">
        <f t="shared" si="100"/>
        <v>0.1509041095890411</v>
      </c>
      <c r="L775" s="112">
        <v>12.63</v>
      </c>
      <c r="M775" s="111">
        <f t="shared" si="101"/>
        <v>0.83393050853029149</v>
      </c>
      <c r="N775" s="148">
        <v>0.13819999999999999</v>
      </c>
      <c r="O775" s="111">
        <f t="shared" si="102"/>
        <v>7.3721902526522137E-2</v>
      </c>
      <c r="P775" s="24"/>
      <c r="Q775" s="24">
        <f t="shared" si="96"/>
        <v>0.48240736577707177</v>
      </c>
      <c r="R775" s="24"/>
      <c r="S775" s="30" t="str">
        <f t="shared" si="103"/>
        <v>SENSIBILIDADE ALTA</v>
      </c>
    </row>
    <row r="776" spans="1:19">
      <c r="A776" s="146">
        <v>772</v>
      </c>
      <c r="B776" s="17">
        <v>3165578</v>
      </c>
      <c r="C776" s="17" t="s">
        <v>858</v>
      </c>
      <c r="D776" s="122">
        <v>17.034295074635057</v>
      </c>
      <c r="E776" s="111">
        <f t="shared" si="97"/>
        <v>0.35625689940388483</v>
      </c>
      <c r="F776" s="147">
        <v>42.390804597701148</v>
      </c>
      <c r="G776" s="111">
        <f t="shared" si="98"/>
        <v>0.28344176257486026</v>
      </c>
      <c r="H776" s="149">
        <v>62.068965517241381</v>
      </c>
      <c r="I776" s="111">
        <f t="shared" si="99"/>
        <v>0.53456449618300783</v>
      </c>
      <c r="J776" s="150">
        <v>41.07</v>
      </c>
      <c r="K776" s="111">
        <f t="shared" si="100"/>
        <v>0.45008219178082193</v>
      </c>
      <c r="L776" s="112">
        <v>22.96</v>
      </c>
      <c r="M776" s="111">
        <f t="shared" si="101"/>
        <v>0.69810328391571608</v>
      </c>
      <c r="N776" s="148">
        <v>0.33115</v>
      </c>
      <c r="O776" s="111">
        <f t="shared" si="102"/>
        <v>0.17664984096713318</v>
      </c>
      <c r="P776" s="24"/>
      <c r="Q776" s="24">
        <f t="shared" si="96"/>
        <v>0.41651641247090399</v>
      </c>
      <c r="R776" s="24"/>
      <c r="S776" s="30" t="str">
        <f t="shared" si="103"/>
        <v>SENSIBILIDADE ALTA</v>
      </c>
    </row>
    <row r="777" spans="1:19">
      <c r="A777" s="146">
        <v>773</v>
      </c>
      <c r="B777" s="17">
        <v>3165602</v>
      </c>
      <c r="C777" s="17" t="s">
        <v>859</v>
      </c>
      <c r="D777" s="122">
        <v>12.280500721237731</v>
      </c>
      <c r="E777" s="111">
        <f t="shared" si="97"/>
        <v>0.25683558321059879</v>
      </c>
      <c r="F777" s="147">
        <v>49.366244162775182</v>
      </c>
      <c r="G777" s="111">
        <f t="shared" si="98"/>
        <v>0.61709661643066693</v>
      </c>
      <c r="H777" s="149">
        <v>76.160714285714278</v>
      </c>
      <c r="I777" s="111">
        <f t="shared" si="99"/>
        <v>0.42889493760312836</v>
      </c>
      <c r="J777" s="150">
        <v>22.78</v>
      </c>
      <c r="K777" s="111">
        <f t="shared" si="100"/>
        <v>0.24964383561643838</v>
      </c>
      <c r="L777" s="112">
        <v>22.64</v>
      </c>
      <c r="M777" s="111">
        <f t="shared" si="101"/>
        <v>0.70231090365208249</v>
      </c>
      <c r="N777" s="148">
        <v>8.3650000000000002E-2</v>
      </c>
      <c r="O777" s="111">
        <f t="shared" si="102"/>
        <v>4.4622555328101138E-2</v>
      </c>
      <c r="P777" s="24"/>
      <c r="Q777" s="24">
        <f t="shared" si="96"/>
        <v>0.38323407197350273</v>
      </c>
      <c r="R777" s="24"/>
      <c r="S777" s="30" t="str">
        <f t="shared" si="103"/>
        <v>SENSIBILIDADE MODERADA</v>
      </c>
    </row>
    <row r="778" spans="1:19">
      <c r="A778" s="146">
        <v>774</v>
      </c>
      <c r="B778" s="17">
        <v>3165701</v>
      </c>
      <c r="C778" s="17" t="s">
        <v>860</v>
      </c>
      <c r="D778" s="122">
        <v>7.5238769246029156</v>
      </c>
      <c r="E778" s="111">
        <f t="shared" si="97"/>
        <v>0.15735509176700679</v>
      </c>
      <c r="F778" s="147">
        <v>48.758727695888282</v>
      </c>
      <c r="G778" s="111">
        <f t="shared" si="98"/>
        <v>0.58803739857304749</v>
      </c>
      <c r="H778" s="149">
        <v>54.587869362363918</v>
      </c>
      <c r="I778" s="111">
        <f t="shared" si="99"/>
        <v>0.59066286561662662</v>
      </c>
      <c r="J778" s="150">
        <v>46.34</v>
      </c>
      <c r="K778" s="111">
        <f t="shared" si="100"/>
        <v>0.50783561643835617</v>
      </c>
      <c r="L778" s="112">
        <v>23.02</v>
      </c>
      <c r="M778" s="111">
        <f t="shared" si="101"/>
        <v>0.6973143552151474</v>
      </c>
      <c r="N778" s="148">
        <v>0.13819999999999999</v>
      </c>
      <c r="O778" s="111">
        <f t="shared" si="102"/>
        <v>7.3721902526522137E-2</v>
      </c>
      <c r="P778" s="24"/>
      <c r="Q778" s="24">
        <f t="shared" si="96"/>
        <v>0.43582120502278449</v>
      </c>
      <c r="R778" s="24"/>
      <c r="S778" s="30" t="str">
        <f t="shared" si="103"/>
        <v>SENSIBILIDADE ALTA</v>
      </c>
    </row>
    <row r="779" spans="1:19">
      <c r="A779" s="146">
        <v>775</v>
      </c>
      <c r="B779" s="17">
        <v>3165800</v>
      </c>
      <c r="C779" s="17" t="s">
        <v>861</v>
      </c>
      <c r="D779" s="122">
        <v>25.518526557377658</v>
      </c>
      <c r="E779" s="111">
        <f t="shared" si="97"/>
        <v>0.5336969395478095</v>
      </c>
      <c r="F779" s="147">
        <v>51.169590643274852</v>
      </c>
      <c r="G779" s="111">
        <f t="shared" si="98"/>
        <v>0.70335574043127957</v>
      </c>
      <c r="H779" s="149">
        <v>40.47388781431335</v>
      </c>
      <c r="I779" s="111">
        <f t="shared" si="99"/>
        <v>0.69649914076537045</v>
      </c>
      <c r="J779" s="150">
        <v>22.03</v>
      </c>
      <c r="K779" s="111">
        <f t="shared" si="100"/>
        <v>0.24142465753424658</v>
      </c>
      <c r="L779" s="112">
        <v>23.21</v>
      </c>
      <c r="M779" s="111">
        <f t="shared" si="101"/>
        <v>0.69481608099667991</v>
      </c>
      <c r="N779" s="148">
        <v>0.30649999999999999</v>
      </c>
      <c r="O779" s="111">
        <f t="shared" si="102"/>
        <v>0.16350045676106392</v>
      </c>
      <c r="P779" s="24"/>
      <c r="Q779" s="24">
        <f t="shared" si="96"/>
        <v>0.50554883600607503</v>
      </c>
      <c r="R779" s="24"/>
      <c r="S779" s="30" t="str">
        <f t="shared" si="103"/>
        <v>SENSIBILIDADE ALTA</v>
      </c>
    </row>
    <row r="780" spans="1:19">
      <c r="A780" s="146">
        <v>776</v>
      </c>
      <c r="B780" s="17">
        <v>3165909</v>
      </c>
      <c r="C780" s="17" t="s">
        <v>862</v>
      </c>
      <c r="D780" s="122">
        <v>56.351935543688306</v>
      </c>
      <c r="E780" s="111">
        <f t="shared" si="97"/>
        <v>1</v>
      </c>
      <c r="F780" s="147">
        <v>47.453874538745389</v>
      </c>
      <c r="G780" s="111">
        <f t="shared" si="98"/>
        <v>0.5256226094564308</v>
      </c>
      <c r="H780" s="149">
        <v>39.995009980039917</v>
      </c>
      <c r="I780" s="111">
        <f t="shared" si="99"/>
        <v>0.70009009389636678</v>
      </c>
      <c r="J780" s="150">
        <v>4.21</v>
      </c>
      <c r="K780" s="111">
        <f t="shared" si="100"/>
        <v>4.6136986301369864E-2</v>
      </c>
      <c r="L780" s="112">
        <v>76.58</v>
      </c>
      <c r="M780" s="111">
        <f t="shared" si="101"/>
        <v>0</v>
      </c>
      <c r="N780" s="148">
        <v>0.56440000000000001</v>
      </c>
      <c r="O780" s="111">
        <f t="shared" si="102"/>
        <v>0.30107555561482702</v>
      </c>
      <c r="P780" s="24"/>
      <c r="Q780" s="24">
        <f t="shared" si="96"/>
        <v>0.42882087421149917</v>
      </c>
      <c r="R780" s="24"/>
      <c r="S780" s="30" t="str">
        <f t="shared" si="103"/>
        <v>SENSIBILIDADE ALTA</v>
      </c>
    </row>
    <row r="781" spans="1:19">
      <c r="A781" s="146">
        <v>777</v>
      </c>
      <c r="B781" s="17">
        <v>3166006</v>
      </c>
      <c r="C781" s="17" t="s">
        <v>863</v>
      </c>
      <c r="D781" s="122">
        <v>18.748823350001771</v>
      </c>
      <c r="E781" s="111">
        <f t="shared" si="97"/>
        <v>0.39211471005270743</v>
      </c>
      <c r="F781" s="147">
        <v>41.401603310059478</v>
      </c>
      <c r="G781" s="111">
        <f t="shared" si="98"/>
        <v>0.23612548838410904</v>
      </c>
      <c r="H781" s="149">
        <v>67.0618274667153</v>
      </c>
      <c r="I781" s="111">
        <f t="shared" si="99"/>
        <v>0.49712460657671875</v>
      </c>
      <c r="J781" s="150">
        <v>32.11</v>
      </c>
      <c r="K781" s="111">
        <f t="shared" si="100"/>
        <v>0.35189041095890411</v>
      </c>
      <c r="L781" s="112">
        <v>30.43</v>
      </c>
      <c r="M781" s="111">
        <f t="shared" si="101"/>
        <v>0.59988166069491466</v>
      </c>
      <c r="N781" s="148">
        <v>0.13819999999999999</v>
      </c>
      <c r="O781" s="111">
        <f t="shared" si="102"/>
        <v>7.3721902526522137E-2</v>
      </c>
      <c r="P781" s="24"/>
      <c r="Q781" s="24">
        <f t="shared" si="96"/>
        <v>0.35847646319897941</v>
      </c>
      <c r="R781" s="24"/>
      <c r="S781" s="30" t="str">
        <f t="shared" si="103"/>
        <v>SENSIBILIDADE MODERADA</v>
      </c>
    </row>
    <row r="782" spans="1:19">
      <c r="A782" s="146">
        <v>778</v>
      </c>
      <c r="B782" s="17">
        <v>3166105</v>
      </c>
      <c r="C782" s="17" t="s">
        <v>864</v>
      </c>
      <c r="D782" s="122">
        <v>21.610209503075321</v>
      </c>
      <c r="E782" s="111">
        <f t="shared" si="97"/>
        <v>0.45195801759345294</v>
      </c>
      <c r="F782" s="147">
        <v>56.065239551478086</v>
      </c>
      <c r="G782" s="111">
        <f t="shared" si="98"/>
        <v>0.93752836937563966</v>
      </c>
      <c r="H782" s="149">
        <v>46.886208020867301</v>
      </c>
      <c r="I782" s="111">
        <f t="shared" si="99"/>
        <v>0.64841518349135585</v>
      </c>
      <c r="J782" s="150">
        <v>8.0399999999999991</v>
      </c>
      <c r="K782" s="111">
        <f t="shared" si="100"/>
        <v>8.8109589041095879E-2</v>
      </c>
      <c r="L782" s="112">
        <v>54.05</v>
      </c>
      <c r="M782" s="111">
        <f t="shared" si="101"/>
        <v>0.28930672890437525</v>
      </c>
      <c r="N782" s="148">
        <v>0.1414</v>
      </c>
      <c r="O782" s="111">
        <f t="shared" si="102"/>
        <v>7.5428921977208616E-2</v>
      </c>
      <c r="P782" s="24"/>
      <c r="Q782" s="24">
        <f t="shared" si="96"/>
        <v>0.41512446839718797</v>
      </c>
      <c r="R782" s="24"/>
      <c r="S782" s="30" t="str">
        <f t="shared" si="103"/>
        <v>SENSIBILIDADE ALTA</v>
      </c>
    </row>
    <row r="783" spans="1:19">
      <c r="A783" s="146">
        <v>779</v>
      </c>
      <c r="B783" s="17">
        <v>3166204</v>
      </c>
      <c r="C783" s="17" t="s">
        <v>865</v>
      </c>
      <c r="D783" s="122">
        <v>13.998174423601817</v>
      </c>
      <c r="E783" s="111">
        <f t="shared" si="97"/>
        <v>0.29275917762472986</v>
      </c>
      <c r="F783" s="147">
        <v>42.698019801980195</v>
      </c>
      <c r="G783" s="111">
        <f t="shared" si="98"/>
        <v>0.29813672812215603</v>
      </c>
      <c r="H783" s="149">
        <v>50.703004622496152</v>
      </c>
      <c r="I783" s="111">
        <f t="shared" si="99"/>
        <v>0.61979423525350197</v>
      </c>
      <c r="J783" s="150">
        <v>43.66</v>
      </c>
      <c r="K783" s="111">
        <f t="shared" si="100"/>
        <v>0.47846575342465747</v>
      </c>
      <c r="L783" s="112">
        <v>16.260000000000002</v>
      </c>
      <c r="M783" s="111">
        <f t="shared" si="101"/>
        <v>0.78620032214588598</v>
      </c>
      <c r="N783" s="148">
        <v>0.13819999999999999</v>
      </c>
      <c r="O783" s="111">
        <f t="shared" si="102"/>
        <v>7.3721902526522137E-2</v>
      </c>
      <c r="P783" s="24"/>
      <c r="Q783" s="24">
        <f t="shared" si="96"/>
        <v>0.42484635318290898</v>
      </c>
      <c r="R783" s="24"/>
      <c r="S783" s="30" t="str">
        <f t="shared" si="103"/>
        <v>SENSIBILIDADE ALTA</v>
      </c>
    </row>
    <row r="784" spans="1:19">
      <c r="A784" s="146">
        <v>780</v>
      </c>
      <c r="B784" s="17">
        <v>3166303</v>
      </c>
      <c r="C784" s="17" t="s">
        <v>866</v>
      </c>
      <c r="D784" s="122">
        <v>25.936342430281861</v>
      </c>
      <c r="E784" s="111">
        <f t="shared" si="97"/>
        <v>0.54243518123907997</v>
      </c>
      <c r="F784" s="147">
        <v>43.409490333919159</v>
      </c>
      <c r="G784" s="111">
        <f t="shared" si="98"/>
        <v>0.33216836070132649</v>
      </c>
      <c r="H784" s="149">
        <v>48.754254594962561</v>
      </c>
      <c r="I784" s="111">
        <f t="shared" si="99"/>
        <v>0.63440729418432174</v>
      </c>
      <c r="J784" s="150">
        <v>44.24</v>
      </c>
      <c r="K784" s="111">
        <f t="shared" si="100"/>
        <v>0.4848219178082192</v>
      </c>
      <c r="L784" s="112">
        <v>32.020000000000003</v>
      </c>
      <c r="M784" s="111">
        <f t="shared" si="101"/>
        <v>0.57897505012984452</v>
      </c>
      <c r="N784" s="148">
        <v>0.13819999999999999</v>
      </c>
      <c r="O784" s="111">
        <f t="shared" si="102"/>
        <v>7.3721902526522137E-2</v>
      </c>
      <c r="P784" s="24"/>
      <c r="Q784" s="24">
        <f t="shared" si="96"/>
        <v>0.44108828443155229</v>
      </c>
      <c r="R784" s="24"/>
      <c r="S784" s="30" t="str">
        <f t="shared" si="103"/>
        <v>SENSIBILIDADE ALTA</v>
      </c>
    </row>
    <row r="785" spans="1:19">
      <c r="A785" s="146">
        <v>781</v>
      </c>
      <c r="B785" s="17">
        <v>3166402</v>
      </c>
      <c r="C785" s="17" t="s">
        <v>867</v>
      </c>
      <c r="D785" s="122">
        <v>23.430562121493399</v>
      </c>
      <c r="E785" s="111">
        <f t="shared" si="97"/>
        <v>0.49002904881710702</v>
      </c>
      <c r="F785" s="147">
        <v>45.323741007194243</v>
      </c>
      <c r="G785" s="111">
        <f t="shared" si="98"/>
        <v>0.42373234354090822</v>
      </c>
      <c r="H785" s="149">
        <v>84.057174271577793</v>
      </c>
      <c r="I785" s="111">
        <f t="shared" si="99"/>
        <v>0.36968188642266053</v>
      </c>
      <c r="J785" s="150">
        <v>15.85</v>
      </c>
      <c r="K785" s="111">
        <f t="shared" si="100"/>
        <v>0.1736986301369863</v>
      </c>
      <c r="L785" s="112">
        <v>26.63</v>
      </c>
      <c r="M785" s="111">
        <f t="shared" si="101"/>
        <v>0.64984714506426489</v>
      </c>
      <c r="N785" s="148">
        <v>7.8899999999999998E-2</v>
      </c>
      <c r="O785" s="111">
        <f t="shared" si="102"/>
        <v>4.2088698330988397E-2</v>
      </c>
      <c r="P785" s="24"/>
      <c r="Q785" s="24">
        <f t="shared" si="96"/>
        <v>0.35817962538548587</v>
      </c>
      <c r="R785" s="24"/>
      <c r="S785" s="30" t="str">
        <f t="shared" si="103"/>
        <v>SENSIBILIDADE MODERADA</v>
      </c>
    </row>
    <row r="786" spans="1:19">
      <c r="A786" s="146">
        <v>782</v>
      </c>
      <c r="B786" s="17">
        <v>3166501</v>
      </c>
      <c r="C786" s="17" t="s">
        <v>868</v>
      </c>
      <c r="D786" s="122">
        <v>11.290035545885454</v>
      </c>
      <c r="E786" s="111">
        <f t="shared" si="97"/>
        <v>0.23612089846476775</v>
      </c>
      <c r="F786" s="147">
        <v>46.070878274268104</v>
      </c>
      <c r="G786" s="111">
        <f t="shared" si="98"/>
        <v>0.45947001617503558</v>
      </c>
      <c r="H786" s="149">
        <v>64.425105485232066</v>
      </c>
      <c r="I786" s="111">
        <f t="shared" si="99"/>
        <v>0.51689654918362571</v>
      </c>
      <c r="J786" s="150">
        <v>17.350000000000001</v>
      </c>
      <c r="K786" s="111">
        <f t="shared" si="100"/>
        <v>0.19013698630136988</v>
      </c>
      <c r="L786" s="112">
        <v>55.28</v>
      </c>
      <c r="M786" s="111">
        <f t="shared" si="101"/>
        <v>0.27313369054271719</v>
      </c>
      <c r="N786" s="148">
        <v>0.2399</v>
      </c>
      <c r="O786" s="111">
        <f t="shared" si="102"/>
        <v>0.12797311444365167</v>
      </c>
      <c r="P786" s="24"/>
      <c r="Q786" s="24">
        <f t="shared" si="96"/>
        <v>0.30062187585186134</v>
      </c>
      <c r="R786" s="24"/>
      <c r="S786" s="30" t="str">
        <f t="shared" si="103"/>
        <v>SENSIBILIDADE MODERADA</v>
      </c>
    </row>
    <row r="787" spans="1:19">
      <c r="A787" s="146">
        <v>783</v>
      </c>
      <c r="B787" s="17">
        <v>3166600</v>
      </c>
      <c r="C787" s="17" t="s">
        <v>869</v>
      </c>
      <c r="D787" s="122">
        <v>25.923356667309587</v>
      </c>
      <c r="E787" s="111">
        <f t="shared" si="97"/>
        <v>0.54216359573274542</v>
      </c>
      <c r="F787" s="147">
        <v>45.694200351493848</v>
      </c>
      <c r="G787" s="111">
        <f t="shared" si="98"/>
        <v>0.44145245382624337</v>
      </c>
      <c r="H787" s="149">
        <v>63.985594237695075</v>
      </c>
      <c r="I787" s="111">
        <f t="shared" si="99"/>
        <v>0.52019230475528566</v>
      </c>
      <c r="J787" s="150">
        <v>2.48</v>
      </c>
      <c r="K787" s="111">
        <f t="shared" si="100"/>
        <v>2.7178082191780823E-2</v>
      </c>
      <c r="L787" s="112">
        <v>17.72</v>
      </c>
      <c r="M787" s="111">
        <f t="shared" si="101"/>
        <v>0.76700305709871475</v>
      </c>
      <c r="N787" s="148">
        <v>0.82925000000000004</v>
      </c>
      <c r="O787" s="111">
        <f t="shared" si="102"/>
        <v>0.44235808733804982</v>
      </c>
      <c r="P787" s="24"/>
      <c r="Q787" s="24">
        <f t="shared" si="96"/>
        <v>0.45672459682380323</v>
      </c>
      <c r="R787" s="24"/>
      <c r="S787" s="30" t="str">
        <f t="shared" si="103"/>
        <v>SENSIBILIDADE ALTA</v>
      </c>
    </row>
    <row r="788" spans="1:19">
      <c r="A788" s="146">
        <v>784</v>
      </c>
      <c r="B788" s="17">
        <v>3166709</v>
      </c>
      <c r="C788" s="17" t="s">
        <v>871</v>
      </c>
      <c r="D788" s="122">
        <v>12.30254113391741</v>
      </c>
      <c r="E788" s="111">
        <f t="shared" si="97"/>
        <v>0.25729653853915457</v>
      </c>
      <c r="F788" s="147">
        <v>51.232816932140523</v>
      </c>
      <c r="G788" s="111">
        <f t="shared" si="98"/>
        <v>0.70638003129847404</v>
      </c>
      <c r="H788" s="149">
        <v>63.248847926267281</v>
      </c>
      <c r="I788" s="111">
        <f t="shared" si="99"/>
        <v>0.52571693188233914</v>
      </c>
      <c r="J788" s="150">
        <v>32.51</v>
      </c>
      <c r="K788" s="111">
        <f t="shared" si="100"/>
        <v>0.35627397260273969</v>
      </c>
      <c r="L788" s="112">
        <v>3.7</v>
      </c>
      <c r="M788" s="111">
        <f t="shared" si="101"/>
        <v>0.95134939679826436</v>
      </c>
      <c r="N788" s="148">
        <v>0.31</v>
      </c>
      <c r="O788" s="111">
        <f t="shared" si="102"/>
        <v>0.16536750928525226</v>
      </c>
      <c r="P788" s="24"/>
      <c r="Q788" s="24">
        <f t="shared" si="96"/>
        <v>0.49373073006770407</v>
      </c>
      <c r="R788" s="24"/>
      <c r="S788" s="30" t="str">
        <f t="shared" si="103"/>
        <v>SENSIBILIDADE ALTA</v>
      </c>
    </row>
    <row r="789" spans="1:19">
      <c r="A789" s="146">
        <v>785</v>
      </c>
      <c r="B789" s="17">
        <v>3166808</v>
      </c>
      <c r="C789" s="17" t="s">
        <v>870</v>
      </c>
      <c r="D789" s="122">
        <v>42.051274704211885</v>
      </c>
      <c r="E789" s="111">
        <f t="shared" si="97"/>
        <v>0.87946443785696216</v>
      </c>
      <c r="F789" s="147">
        <v>41.61954036818674</v>
      </c>
      <c r="G789" s="111">
        <f t="shared" si="98"/>
        <v>0.24655002960489508</v>
      </c>
      <c r="H789" s="149">
        <v>77.484958901787977</v>
      </c>
      <c r="I789" s="111">
        <f t="shared" si="99"/>
        <v>0.41896484685773006</v>
      </c>
      <c r="J789" s="150">
        <v>9.11</v>
      </c>
      <c r="K789" s="111">
        <f t="shared" si="100"/>
        <v>9.9835616438356159E-2</v>
      </c>
      <c r="L789" s="112">
        <v>18.7</v>
      </c>
      <c r="M789" s="111">
        <f t="shared" si="101"/>
        <v>0.75411722165609285</v>
      </c>
      <c r="N789" s="148">
        <v>1.4466999999999999</v>
      </c>
      <c r="O789" s="111">
        <f t="shared" si="102"/>
        <v>0.77173282478378846</v>
      </c>
      <c r="P789" s="24"/>
      <c r="Q789" s="24">
        <f t="shared" si="96"/>
        <v>0.52844416286630413</v>
      </c>
      <c r="R789" s="24"/>
      <c r="S789" s="30" t="str">
        <f t="shared" si="103"/>
        <v>SENSIBILIDADE ALTA</v>
      </c>
    </row>
    <row r="790" spans="1:19">
      <c r="A790" s="146">
        <v>786</v>
      </c>
      <c r="B790" s="17">
        <v>3166907</v>
      </c>
      <c r="C790" s="17" t="s">
        <v>872</v>
      </c>
      <c r="D790" s="122">
        <v>22.611816328217056</v>
      </c>
      <c r="E790" s="111">
        <f t="shared" si="97"/>
        <v>0.47290571988364638</v>
      </c>
      <c r="F790" s="147">
        <v>44.243920972644375</v>
      </c>
      <c r="G790" s="111">
        <f t="shared" si="98"/>
        <v>0.37208152032651703</v>
      </c>
      <c r="H790" s="149">
        <v>90.250623277785067</v>
      </c>
      <c r="I790" s="111">
        <f t="shared" si="99"/>
        <v>0.32323917492349441</v>
      </c>
      <c r="J790" s="150">
        <v>36.42</v>
      </c>
      <c r="K790" s="111">
        <f t="shared" si="100"/>
        <v>0.3991232876712329</v>
      </c>
      <c r="L790" s="112">
        <v>11.39</v>
      </c>
      <c r="M790" s="111">
        <f t="shared" si="101"/>
        <v>0.85023503500871112</v>
      </c>
      <c r="N790" s="148">
        <v>0.31009999999999999</v>
      </c>
      <c r="O790" s="111">
        <f t="shared" si="102"/>
        <v>0.1654208536430862</v>
      </c>
      <c r="P790" s="24"/>
      <c r="Q790" s="24">
        <f t="shared" si="96"/>
        <v>0.43050093190944799</v>
      </c>
      <c r="R790" s="24"/>
      <c r="S790" s="30" t="str">
        <f t="shared" si="103"/>
        <v>SENSIBILIDADE ALTA</v>
      </c>
    </row>
    <row r="791" spans="1:19">
      <c r="A791" s="146">
        <v>787</v>
      </c>
      <c r="B791" s="17">
        <v>3166956</v>
      </c>
      <c r="C791" s="17" t="s">
        <v>873</v>
      </c>
      <c r="D791" s="122">
        <v>10.229687020325942</v>
      </c>
      <c r="E791" s="111">
        <f t="shared" si="97"/>
        <v>0.21394466655448394</v>
      </c>
      <c r="F791" s="147">
        <v>47.633434038267872</v>
      </c>
      <c r="G791" s="111">
        <f t="shared" si="98"/>
        <v>0.53421144432664736</v>
      </c>
      <c r="H791" s="149">
        <v>0.11366219595362581</v>
      </c>
      <c r="I791" s="111">
        <f t="shared" si="99"/>
        <v>0.99914768321015557</v>
      </c>
      <c r="J791" s="150">
        <v>7.97</v>
      </c>
      <c r="K791" s="111">
        <f t="shared" si="100"/>
        <v>8.734246575342465E-2</v>
      </c>
      <c r="L791" s="112">
        <v>57.81</v>
      </c>
      <c r="M791" s="111">
        <f t="shared" si="101"/>
        <v>0.23986719700207082</v>
      </c>
      <c r="N791" s="148">
        <v>4.4530500000000002</v>
      </c>
      <c r="O791" s="111">
        <f t="shared" si="102"/>
        <v>1</v>
      </c>
      <c r="P791" s="24"/>
      <c r="Q791" s="24">
        <f t="shared" si="96"/>
        <v>0.51241890947446378</v>
      </c>
      <c r="R791" s="24"/>
      <c r="S791" s="30" t="str">
        <f t="shared" si="103"/>
        <v>SENSIBILIDADE ALTA</v>
      </c>
    </row>
    <row r="792" spans="1:19">
      <c r="A792" s="146">
        <v>788</v>
      </c>
      <c r="B792" s="17">
        <v>3167004</v>
      </c>
      <c r="C792" s="17" t="s">
        <v>874</v>
      </c>
      <c r="D792" s="122">
        <v>28.707714053741945</v>
      </c>
      <c r="E792" s="111">
        <f t="shared" si="97"/>
        <v>0.60039591617668064</v>
      </c>
      <c r="F792" s="147">
        <v>44.769568397951716</v>
      </c>
      <c r="G792" s="111">
        <f t="shared" si="98"/>
        <v>0.39722471212603488</v>
      </c>
      <c r="H792" s="149">
        <v>72.361809045226138</v>
      </c>
      <c r="I792" s="111">
        <f t="shared" si="99"/>
        <v>0.45738172419325529</v>
      </c>
      <c r="J792" s="150">
        <v>9.34</v>
      </c>
      <c r="K792" s="111">
        <f t="shared" si="100"/>
        <v>0.10235616438356164</v>
      </c>
      <c r="L792" s="112">
        <v>34.06</v>
      </c>
      <c r="M792" s="111">
        <f t="shared" si="101"/>
        <v>0.55215147431050915</v>
      </c>
      <c r="N792" s="148">
        <v>7.8899999999999998E-2</v>
      </c>
      <c r="O792" s="111">
        <f t="shared" si="102"/>
        <v>4.2088698330988397E-2</v>
      </c>
      <c r="P792" s="24"/>
      <c r="Q792" s="24">
        <f t="shared" si="96"/>
        <v>0.35859978158683831</v>
      </c>
      <c r="R792" s="24"/>
      <c r="S792" s="30" t="str">
        <f t="shared" si="103"/>
        <v>SENSIBILIDADE MODERADA</v>
      </c>
    </row>
    <row r="793" spans="1:19">
      <c r="A793" s="146">
        <v>789</v>
      </c>
      <c r="B793" s="17">
        <v>3167103</v>
      </c>
      <c r="C793" s="17" t="s">
        <v>875</v>
      </c>
      <c r="D793" s="122">
        <v>8.6877821587004824</v>
      </c>
      <c r="E793" s="111">
        <f t="shared" si="97"/>
        <v>0.1816971187239653</v>
      </c>
      <c r="F793" s="147">
        <v>42.406389107096096</v>
      </c>
      <c r="G793" s="111">
        <f t="shared" si="98"/>
        <v>0.28418721340359676</v>
      </c>
      <c r="H793" s="149">
        <v>46.843112244897959</v>
      </c>
      <c r="I793" s="111">
        <f t="shared" si="99"/>
        <v>0.64873834505903338</v>
      </c>
      <c r="J793" s="150">
        <v>18.03</v>
      </c>
      <c r="K793" s="111">
        <f t="shared" si="100"/>
        <v>0.19758904109589043</v>
      </c>
      <c r="L793" s="112">
        <v>70.03</v>
      </c>
      <c r="M793" s="111">
        <f t="shared" si="101"/>
        <v>7.9188718319581741E-2</v>
      </c>
      <c r="N793" s="148">
        <v>0.38900000000000001</v>
      </c>
      <c r="O793" s="111">
        <f t="shared" si="102"/>
        <v>0.20750955197407461</v>
      </c>
      <c r="P793" s="24"/>
      <c r="Q793" s="24">
        <f t="shared" si="96"/>
        <v>0.26648499809602372</v>
      </c>
      <c r="R793" s="24"/>
      <c r="S793" s="30" t="str">
        <f t="shared" si="103"/>
        <v>SENSIBILIDADE MODERADA</v>
      </c>
    </row>
    <row r="794" spans="1:19">
      <c r="A794" s="146">
        <v>790</v>
      </c>
      <c r="B794" s="17">
        <v>3167202</v>
      </c>
      <c r="C794" s="17" t="s">
        <v>876</v>
      </c>
      <c r="D794" s="122">
        <v>0.31736474171659534</v>
      </c>
      <c r="E794" s="111">
        <f t="shared" si="97"/>
        <v>6.6373969905233234E-3</v>
      </c>
      <c r="F794" s="147">
        <v>39.767384463503426</v>
      </c>
      <c r="G794" s="111">
        <f t="shared" si="98"/>
        <v>0.1579562138417272</v>
      </c>
      <c r="H794" s="149">
        <v>94.308192280461043</v>
      </c>
      <c r="I794" s="111">
        <f t="shared" si="99"/>
        <v>0.29281275074685642</v>
      </c>
      <c r="J794" s="150">
        <v>423.51</v>
      </c>
      <c r="K794" s="111">
        <f t="shared" si="100"/>
        <v>1</v>
      </c>
      <c r="L794" s="112">
        <v>21.08</v>
      </c>
      <c r="M794" s="111">
        <f t="shared" si="101"/>
        <v>0.72282304986686829</v>
      </c>
      <c r="N794" s="148">
        <v>0.95189999999999997</v>
      </c>
      <c r="O794" s="111">
        <f t="shared" si="102"/>
        <v>0.50778494222139237</v>
      </c>
      <c r="P794" s="24"/>
      <c r="Q794" s="24">
        <f t="shared" si="96"/>
        <v>0.44800239227789462</v>
      </c>
      <c r="R794" s="24"/>
      <c r="S794" s="30" t="str">
        <f t="shared" si="103"/>
        <v>SENSIBILIDADE ALTA</v>
      </c>
    </row>
    <row r="795" spans="1:19">
      <c r="A795" s="146">
        <v>791</v>
      </c>
      <c r="B795" s="17">
        <v>3167301</v>
      </c>
      <c r="C795" s="17" t="s">
        <v>878</v>
      </c>
      <c r="D795" s="122">
        <v>17.552321480092559</v>
      </c>
      <c r="E795" s="111">
        <f t="shared" si="97"/>
        <v>0.367090953892728</v>
      </c>
      <c r="F795" s="147">
        <v>46.290424857324034</v>
      </c>
      <c r="G795" s="111">
        <f t="shared" si="98"/>
        <v>0.46997154549095771</v>
      </c>
      <c r="H795" s="149">
        <v>67.88635385277658</v>
      </c>
      <c r="I795" s="111">
        <f t="shared" si="99"/>
        <v>0.49094174448599748</v>
      </c>
      <c r="J795" s="150">
        <v>14.75</v>
      </c>
      <c r="K795" s="111">
        <f t="shared" si="100"/>
        <v>0.16164383561643836</v>
      </c>
      <c r="L795" s="112">
        <v>25.65</v>
      </c>
      <c r="M795" s="111">
        <f t="shared" si="101"/>
        <v>0.66273298050688667</v>
      </c>
      <c r="N795" s="148">
        <v>0.1026</v>
      </c>
      <c r="O795" s="111">
        <f t="shared" si="102"/>
        <v>5.4731311137635102E-2</v>
      </c>
      <c r="P795" s="24"/>
      <c r="Q795" s="24">
        <f t="shared" si="96"/>
        <v>0.36785206185510716</v>
      </c>
      <c r="R795" s="24"/>
      <c r="S795" s="30" t="str">
        <f t="shared" si="103"/>
        <v>SENSIBILIDADE MODERADA</v>
      </c>
    </row>
    <row r="796" spans="1:19">
      <c r="A796" s="146">
        <v>792</v>
      </c>
      <c r="B796" s="17">
        <v>3167400</v>
      </c>
      <c r="C796" s="17" t="s">
        <v>879</v>
      </c>
      <c r="D796" s="122">
        <v>23.586626963507406</v>
      </c>
      <c r="E796" s="111">
        <f t="shared" si="97"/>
        <v>0.49329300406023635</v>
      </c>
      <c r="F796" s="147">
        <v>52.082300446207242</v>
      </c>
      <c r="G796" s="111">
        <f t="shared" si="98"/>
        <v>0.7470132122033738</v>
      </c>
      <c r="H796" s="149">
        <v>59.006311700922474</v>
      </c>
      <c r="I796" s="111">
        <f t="shared" si="99"/>
        <v>0.55753036664881184</v>
      </c>
      <c r="J796" s="150">
        <v>19.79</v>
      </c>
      <c r="K796" s="111">
        <f t="shared" si="100"/>
        <v>0.21687671232876712</v>
      </c>
      <c r="L796" s="112">
        <v>17.170000000000002</v>
      </c>
      <c r="M796" s="111">
        <f t="shared" si="101"/>
        <v>0.77423490352059432</v>
      </c>
      <c r="N796" s="148">
        <v>0.30649999999999999</v>
      </c>
      <c r="O796" s="111">
        <f t="shared" si="102"/>
        <v>0.16350045676106392</v>
      </c>
      <c r="P796" s="24"/>
      <c r="Q796" s="24">
        <f t="shared" si="96"/>
        <v>0.49207477592047449</v>
      </c>
      <c r="R796" s="24"/>
      <c r="S796" s="30" t="str">
        <f t="shared" si="103"/>
        <v>SENSIBILIDADE ALTA</v>
      </c>
    </row>
    <row r="797" spans="1:19">
      <c r="A797" s="146">
        <v>793</v>
      </c>
      <c r="B797" s="17">
        <v>3167509</v>
      </c>
      <c r="C797" s="17" t="s">
        <v>880</v>
      </c>
      <c r="D797" s="122">
        <v>4.3637016737762355</v>
      </c>
      <c r="E797" s="111">
        <f t="shared" si="97"/>
        <v>9.1262880055303364E-2</v>
      </c>
      <c r="F797" s="147">
        <v>47.2027972027972</v>
      </c>
      <c r="G797" s="111">
        <f t="shared" si="98"/>
        <v>0.51361287572556324</v>
      </c>
      <c r="H797" s="149">
        <v>67.424499491007808</v>
      </c>
      <c r="I797" s="111">
        <f t="shared" si="99"/>
        <v>0.49440504399112961</v>
      </c>
      <c r="J797" s="150">
        <v>21.72</v>
      </c>
      <c r="K797" s="111">
        <f t="shared" si="100"/>
        <v>0.23802739726027397</v>
      </c>
      <c r="L797" s="112">
        <v>29.2</v>
      </c>
      <c r="M797" s="111">
        <f t="shared" si="101"/>
        <v>0.61605469905657273</v>
      </c>
      <c r="N797" s="148">
        <v>6.4699999999999994E-2</v>
      </c>
      <c r="O797" s="111">
        <f t="shared" si="102"/>
        <v>3.4513799518567166E-2</v>
      </c>
      <c r="P797" s="24"/>
      <c r="Q797" s="24">
        <f t="shared" si="96"/>
        <v>0.33131278260123503</v>
      </c>
      <c r="R797" s="24"/>
      <c r="S797" s="30" t="str">
        <f t="shared" si="103"/>
        <v>SENSIBILIDADE MODERADA</v>
      </c>
    </row>
    <row r="798" spans="1:19">
      <c r="A798" s="146">
        <v>794</v>
      </c>
      <c r="B798" s="17">
        <v>3167608</v>
      </c>
      <c r="C798" s="17" t="s">
        <v>881</v>
      </c>
      <c r="D798" s="122">
        <v>23.473737667563011</v>
      </c>
      <c r="E798" s="111">
        <f t="shared" si="97"/>
        <v>0.49093202637534678</v>
      </c>
      <c r="F798" s="147">
        <v>47.310458495654778</v>
      </c>
      <c r="G798" s="111">
        <f t="shared" si="98"/>
        <v>0.51876261755892128</v>
      </c>
      <c r="H798" s="149">
        <v>43.139240506329116</v>
      </c>
      <c r="I798" s="111">
        <f t="shared" si="99"/>
        <v>0.67651250553276387</v>
      </c>
      <c r="J798" s="150">
        <v>40.590000000000003</v>
      </c>
      <c r="K798" s="111">
        <f t="shared" si="100"/>
        <v>0.44482191780821922</v>
      </c>
      <c r="L798" s="112">
        <v>26.84</v>
      </c>
      <c r="M798" s="111">
        <f t="shared" si="101"/>
        <v>0.64708589461227439</v>
      </c>
      <c r="N798" s="148">
        <v>0.29799999999999999</v>
      </c>
      <c r="O798" s="111">
        <f t="shared" si="102"/>
        <v>0.15896618634517798</v>
      </c>
      <c r="P798" s="24"/>
      <c r="Q798" s="24">
        <f t="shared" si="96"/>
        <v>0.48951352470545056</v>
      </c>
      <c r="R798" s="24"/>
      <c r="S798" s="30" t="str">
        <f t="shared" si="103"/>
        <v>SENSIBILIDADE ALTA</v>
      </c>
    </row>
    <row r="799" spans="1:19">
      <c r="A799" s="146">
        <v>795</v>
      </c>
      <c r="B799" s="17">
        <v>3167707</v>
      </c>
      <c r="C799" s="17" t="s">
        <v>882</v>
      </c>
      <c r="D799" s="122">
        <v>12.353952125206591</v>
      </c>
      <c r="E799" s="111">
        <f t="shared" si="97"/>
        <v>0.25837175299749965</v>
      </c>
      <c r="F799" s="147">
        <v>50.999412110523224</v>
      </c>
      <c r="G799" s="111">
        <f t="shared" si="98"/>
        <v>0.69521562353327915</v>
      </c>
      <c r="H799" s="149">
        <v>65.972357407046914</v>
      </c>
      <c r="I799" s="111">
        <f t="shared" si="99"/>
        <v>0.50529419731968717</v>
      </c>
      <c r="J799" s="150">
        <v>24.84</v>
      </c>
      <c r="K799" s="111">
        <f t="shared" si="100"/>
        <v>0.27221917808219176</v>
      </c>
      <c r="L799" s="112">
        <v>11.02</v>
      </c>
      <c r="M799" s="111">
        <f t="shared" si="101"/>
        <v>0.85510009532888465</v>
      </c>
      <c r="N799" s="148">
        <v>0.28039999999999998</v>
      </c>
      <c r="O799" s="111">
        <f t="shared" si="102"/>
        <v>0.14957757936640237</v>
      </c>
      <c r="P799" s="24"/>
      <c r="Q799" s="24">
        <f t="shared" si="96"/>
        <v>0.45596307110465739</v>
      </c>
      <c r="R799" s="24"/>
      <c r="S799" s="30" t="str">
        <f t="shared" si="103"/>
        <v>SENSIBILIDADE ALTA</v>
      </c>
    </row>
    <row r="800" spans="1:19">
      <c r="A800" s="146">
        <v>796</v>
      </c>
      <c r="B800" s="17">
        <v>3167806</v>
      </c>
      <c r="C800" s="17" t="s">
        <v>883</v>
      </c>
      <c r="D800" s="122">
        <v>17.455537256250185</v>
      </c>
      <c r="E800" s="111">
        <f t="shared" si="97"/>
        <v>0.36506679924786462</v>
      </c>
      <c r="F800" s="147">
        <v>49.109279446955597</v>
      </c>
      <c r="G800" s="111">
        <f t="shared" si="98"/>
        <v>0.60480527279518204</v>
      </c>
      <c r="H800" s="149">
        <v>62.871904507393552</v>
      </c>
      <c r="I800" s="111">
        <f t="shared" si="99"/>
        <v>0.52854351113353137</v>
      </c>
      <c r="J800" s="150">
        <v>28.51</v>
      </c>
      <c r="K800" s="111">
        <f t="shared" si="100"/>
        <v>0.31243835616438359</v>
      </c>
      <c r="L800" s="112">
        <v>20.190000000000001</v>
      </c>
      <c r="M800" s="111">
        <f t="shared" si="101"/>
        <v>0.73452549225863706</v>
      </c>
      <c r="N800" s="148">
        <v>0.14230000000000001</v>
      </c>
      <c r="O800" s="111">
        <f t="shared" si="102"/>
        <v>7.5909021197714185E-2</v>
      </c>
      <c r="P800" s="24"/>
      <c r="Q800" s="24">
        <f t="shared" si="96"/>
        <v>0.43688140879955212</v>
      </c>
      <c r="R800" s="24"/>
      <c r="S800" s="30" t="str">
        <f t="shared" si="103"/>
        <v>SENSIBILIDADE ALTA</v>
      </c>
    </row>
    <row r="801" spans="1:19">
      <c r="A801" s="146">
        <v>797</v>
      </c>
      <c r="B801" s="17">
        <v>3167905</v>
      </c>
      <c r="C801" s="17" t="s">
        <v>884</v>
      </c>
      <c r="D801" s="122">
        <v>10.269451862597148</v>
      </c>
      <c r="E801" s="111">
        <f t="shared" si="97"/>
        <v>0.21477631232266831</v>
      </c>
      <c r="F801" s="147">
        <v>50.506186726659166</v>
      </c>
      <c r="G801" s="111">
        <f t="shared" si="98"/>
        <v>0.67162326898187252</v>
      </c>
      <c r="H801" s="149">
        <v>72.820129546586941</v>
      </c>
      <c r="I801" s="111">
        <f t="shared" si="99"/>
        <v>0.45394492398750252</v>
      </c>
      <c r="J801" s="150">
        <v>19.02</v>
      </c>
      <c r="K801" s="111">
        <f t="shared" si="100"/>
        <v>0.20843835616438355</v>
      </c>
      <c r="L801" s="112">
        <v>15.24</v>
      </c>
      <c r="M801" s="111">
        <f t="shared" si="101"/>
        <v>0.79961211005555377</v>
      </c>
      <c r="N801" s="148">
        <v>0.1026</v>
      </c>
      <c r="O801" s="111">
        <f t="shared" si="102"/>
        <v>5.4731311137635102E-2</v>
      </c>
      <c r="P801" s="24"/>
      <c r="Q801" s="24">
        <f t="shared" si="96"/>
        <v>0.40052104710826925</v>
      </c>
      <c r="R801" s="24"/>
      <c r="S801" s="30" t="str">
        <f t="shared" si="103"/>
        <v>SENSIBILIDADE ALTA</v>
      </c>
    </row>
    <row r="802" spans="1:19">
      <c r="A802" s="146">
        <v>798</v>
      </c>
      <c r="B802" s="17">
        <v>3168002</v>
      </c>
      <c r="C802" s="17" t="s">
        <v>885</v>
      </c>
      <c r="D802" s="122">
        <v>10.873732095423129</v>
      </c>
      <c r="E802" s="111">
        <f t="shared" si="97"/>
        <v>0.22741428772314165</v>
      </c>
      <c r="F802" s="147">
        <v>46.414422434898732</v>
      </c>
      <c r="G802" s="111">
        <f t="shared" si="98"/>
        <v>0.47590269767688032</v>
      </c>
      <c r="H802" s="149">
        <v>60.41754916792739</v>
      </c>
      <c r="I802" s="111">
        <f t="shared" si="99"/>
        <v>0.54694794408083158</v>
      </c>
      <c r="J802" s="150">
        <v>27.09</v>
      </c>
      <c r="K802" s="111">
        <f t="shared" si="100"/>
        <v>0.29687671232876711</v>
      </c>
      <c r="L802" s="112">
        <v>53.34</v>
      </c>
      <c r="M802" s="111">
        <f t="shared" si="101"/>
        <v>0.29864238519443798</v>
      </c>
      <c r="N802" s="148">
        <v>1.0279</v>
      </c>
      <c r="O802" s="111">
        <f t="shared" si="102"/>
        <v>0.5483266541751961</v>
      </c>
      <c r="P802" s="24"/>
      <c r="Q802" s="24">
        <f t="shared" si="96"/>
        <v>0.39901844686320914</v>
      </c>
      <c r="R802" s="24"/>
      <c r="S802" s="30" t="str">
        <f t="shared" si="103"/>
        <v>SENSIBILIDADE MODERADA</v>
      </c>
    </row>
    <row r="803" spans="1:19">
      <c r="A803" s="146">
        <v>799</v>
      </c>
      <c r="B803" s="17">
        <v>3168051</v>
      </c>
      <c r="C803" s="17" t="s">
        <v>886</v>
      </c>
      <c r="D803" s="122">
        <v>20.586916151304717</v>
      </c>
      <c r="E803" s="111">
        <f t="shared" si="97"/>
        <v>0.43055676118189495</v>
      </c>
      <c r="F803" s="147">
        <v>57.681564245810058</v>
      </c>
      <c r="G803" s="111">
        <f t="shared" si="98"/>
        <v>1</v>
      </c>
      <c r="H803" s="149">
        <v>70.770593445527012</v>
      </c>
      <c r="I803" s="111">
        <f t="shared" si="99"/>
        <v>0.46931374574630824</v>
      </c>
      <c r="J803" s="150">
        <v>17.54</v>
      </c>
      <c r="K803" s="111">
        <f t="shared" si="100"/>
        <v>0.19221917808219177</v>
      </c>
      <c r="L803" s="112">
        <v>20.079999999999998</v>
      </c>
      <c r="M803" s="111">
        <f t="shared" si="101"/>
        <v>0.73597186154301308</v>
      </c>
      <c r="N803" s="148">
        <v>0.29799999999999999</v>
      </c>
      <c r="O803" s="111">
        <f t="shared" si="102"/>
        <v>0.15896618634517798</v>
      </c>
      <c r="P803" s="24"/>
      <c r="Q803" s="24">
        <f t="shared" si="96"/>
        <v>0.49783795548309767</v>
      </c>
      <c r="R803" s="24"/>
      <c r="S803" s="30" t="str">
        <f t="shared" si="103"/>
        <v>SENSIBILIDADE ALTA</v>
      </c>
    </row>
    <row r="804" spans="1:19">
      <c r="A804" s="146">
        <v>800</v>
      </c>
      <c r="B804" s="17">
        <v>3168101</v>
      </c>
      <c r="C804" s="17" t="s">
        <v>887</v>
      </c>
      <c r="D804" s="122">
        <v>13.746148751946654</v>
      </c>
      <c r="E804" s="111">
        <f t="shared" si="97"/>
        <v>0.28748828828292516</v>
      </c>
      <c r="F804" s="147">
        <v>49.437386569872956</v>
      </c>
      <c r="G804" s="111">
        <f t="shared" si="98"/>
        <v>0.6204995574527653</v>
      </c>
      <c r="H804" s="149">
        <v>61.534725594949002</v>
      </c>
      <c r="I804" s="111">
        <f t="shared" si="99"/>
        <v>0.53857059206875668</v>
      </c>
      <c r="J804" s="150">
        <v>3.49</v>
      </c>
      <c r="K804" s="111">
        <f t="shared" si="100"/>
        <v>3.8246575342465755E-2</v>
      </c>
      <c r="L804" s="112">
        <v>33.94</v>
      </c>
      <c r="M804" s="111">
        <f t="shared" si="101"/>
        <v>0.55372933171164651</v>
      </c>
      <c r="N804" s="148">
        <v>0.96909999999999996</v>
      </c>
      <c r="O804" s="111">
        <f t="shared" si="102"/>
        <v>0.51696017176883213</v>
      </c>
      <c r="P804" s="24"/>
      <c r="Q804" s="24">
        <f t="shared" si="96"/>
        <v>0.42591575277123189</v>
      </c>
      <c r="R804" s="24"/>
      <c r="S804" s="30" t="str">
        <f t="shared" si="103"/>
        <v>SENSIBILIDADE ALTA</v>
      </c>
    </row>
    <row r="805" spans="1:19">
      <c r="A805" s="146">
        <v>801</v>
      </c>
      <c r="B805" s="17">
        <v>3168200</v>
      </c>
      <c r="C805" s="17" t="s">
        <v>888</v>
      </c>
      <c r="D805" s="122">
        <v>46.787388510726558</v>
      </c>
      <c r="E805" s="111">
        <f t="shared" si="97"/>
        <v>0.97851598137784934</v>
      </c>
      <c r="F805" s="147">
        <v>48.941798941798943</v>
      </c>
      <c r="G805" s="111">
        <f t="shared" si="98"/>
        <v>0.5967942101301803</v>
      </c>
      <c r="H805" s="149">
        <v>56.153846153846153</v>
      </c>
      <c r="I805" s="111">
        <f t="shared" si="99"/>
        <v>0.57892010188864429</v>
      </c>
      <c r="J805" s="150">
        <v>4.1399999999999997</v>
      </c>
      <c r="K805" s="111">
        <f t="shared" si="100"/>
        <v>4.5369863013698629E-2</v>
      </c>
      <c r="L805" s="112">
        <v>23.52</v>
      </c>
      <c r="M805" s="111">
        <f t="shared" si="101"/>
        <v>0.69073994937707506</v>
      </c>
      <c r="N805" s="148">
        <v>0.59960000000000002</v>
      </c>
      <c r="O805" s="111">
        <f t="shared" si="102"/>
        <v>0.31985276957237824</v>
      </c>
      <c r="P805" s="24"/>
      <c r="Q805" s="24">
        <f t="shared" si="96"/>
        <v>0.53503214589330439</v>
      </c>
      <c r="R805" s="24"/>
      <c r="S805" s="30" t="str">
        <f t="shared" si="103"/>
        <v>SENSIBILIDADE ALTA</v>
      </c>
    </row>
    <row r="806" spans="1:19">
      <c r="A806" s="146">
        <v>802</v>
      </c>
      <c r="B806" s="17">
        <v>3168309</v>
      </c>
      <c r="C806" s="17" t="s">
        <v>889</v>
      </c>
      <c r="D806" s="122">
        <v>9.7978968325263622</v>
      </c>
      <c r="E806" s="111">
        <f t="shared" si="97"/>
        <v>0.20491416468607626</v>
      </c>
      <c r="F806" s="147">
        <v>51.945244956772335</v>
      </c>
      <c r="G806" s="111">
        <f t="shared" si="98"/>
        <v>0.74045746344074304</v>
      </c>
      <c r="H806" s="149">
        <v>31.676136363636363</v>
      </c>
      <c r="I806" s="111">
        <f t="shared" si="99"/>
        <v>0.76247069103657761</v>
      </c>
      <c r="J806" s="150">
        <v>12.83</v>
      </c>
      <c r="K806" s="111">
        <f t="shared" si="100"/>
        <v>0.14060273972602741</v>
      </c>
      <c r="L806" s="112">
        <v>46.73</v>
      </c>
      <c r="M806" s="111">
        <f t="shared" si="101"/>
        <v>0.38555603037375497</v>
      </c>
      <c r="N806" s="148">
        <v>0.39479999999999998</v>
      </c>
      <c r="O806" s="111">
        <f t="shared" si="102"/>
        <v>0.21060352472844385</v>
      </c>
      <c r="P806" s="24"/>
      <c r="Q806" s="24">
        <f t="shared" si="96"/>
        <v>0.40743410233193716</v>
      </c>
      <c r="R806" s="24"/>
      <c r="S806" s="30" t="str">
        <f t="shared" si="103"/>
        <v>SENSIBILIDADE ALTA</v>
      </c>
    </row>
    <row r="807" spans="1:19">
      <c r="A807" s="146">
        <v>803</v>
      </c>
      <c r="B807" s="17">
        <v>3168408</v>
      </c>
      <c r="C807" s="17" t="s">
        <v>890</v>
      </c>
      <c r="D807" s="122">
        <v>11.618046547578762</v>
      </c>
      <c r="E807" s="111">
        <f t="shared" si="97"/>
        <v>0.24298095236906025</v>
      </c>
      <c r="F807" s="147">
        <v>52.455426962777601</v>
      </c>
      <c r="G807" s="111">
        <f t="shared" si="98"/>
        <v>0.76486090082494218</v>
      </c>
      <c r="H807" s="149">
        <v>63.967638860561557</v>
      </c>
      <c r="I807" s="111">
        <f t="shared" si="99"/>
        <v>0.52032694643865707</v>
      </c>
      <c r="J807" s="150">
        <v>20.100000000000001</v>
      </c>
      <c r="K807" s="111">
        <f t="shared" si="100"/>
        <v>0.22027397260273973</v>
      </c>
      <c r="L807" s="112">
        <v>15.41</v>
      </c>
      <c r="M807" s="111">
        <f t="shared" si="101"/>
        <v>0.79737681207060906</v>
      </c>
      <c r="N807" s="148">
        <v>0.28039999999999998</v>
      </c>
      <c r="O807" s="111">
        <f t="shared" si="102"/>
        <v>0.14957757936640237</v>
      </c>
      <c r="P807" s="24"/>
      <c r="Q807" s="24">
        <f t="shared" si="96"/>
        <v>0.44923286061206852</v>
      </c>
      <c r="R807" s="24"/>
      <c r="S807" s="30" t="str">
        <f t="shared" si="103"/>
        <v>SENSIBILIDADE ALTA</v>
      </c>
    </row>
    <row r="808" spans="1:19">
      <c r="A808" s="146">
        <v>804</v>
      </c>
      <c r="B808" s="17">
        <v>3168507</v>
      </c>
      <c r="C808" s="17" t="s">
        <v>891</v>
      </c>
      <c r="D808" s="122">
        <v>12.569257850820282</v>
      </c>
      <c r="E808" s="111">
        <f t="shared" si="97"/>
        <v>0.26287467782620322</v>
      </c>
      <c r="F808" s="147">
        <v>47.415458937198068</v>
      </c>
      <c r="G808" s="111">
        <f t="shared" si="98"/>
        <v>0.5237850834051363</v>
      </c>
      <c r="H808" s="149">
        <v>55.365157078743366</v>
      </c>
      <c r="I808" s="111">
        <f t="shared" si="99"/>
        <v>0.58483423134072055</v>
      </c>
      <c r="J808" s="150">
        <v>73.5</v>
      </c>
      <c r="K808" s="111">
        <f t="shared" si="100"/>
        <v>0.80547945205479454</v>
      </c>
      <c r="L808" s="112">
        <v>26.67</v>
      </c>
      <c r="M808" s="111">
        <f t="shared" si="101"/>
        <v>0.64932119259721899</v>
      </c>
      <c r="N808" s="148">
        <v>0.13819999999999999</v>
      </c>
      <c r="O808" s="111">
        <f t="shared" si="102"/>
        <v>7.3721902526522137E-2</v>
      </c>
      <c r="P808" s="24"/>
      <c r="Q808" s="24">
        <f t="shared" si="96"/>
        <v>0.48333608995843269</v>
      </c>
      <c r="R808" s="24"/>
      <c r="S808" s="30" t="str">
        <f t="shared" si="103"/>
        <v>SENSIBILIDADE ALTA</v>
      </c>
    </row>
    <row r="809" spans="1:19">
      <c r="A809" s="146">
        <v>805</v>
      </c>
      <c r="B809" s="17">
        <v>3168606</v>
      </c>
      <c r="C809" s="17" t="s">
        <v>892</v>
      </c>
      <c r="D809" s="122">
        <v>2.393329803125487</v>
      </c>
      <c r="E809" s="111">
        <f t="shared" si="97"/>
        <v>5.0054331639588737E-2</v>
      </c>
      <c r="F809" s="147">
        <v>46.135439357033256</v>
      </c>
      <c r="G809" s="111">
        <f t="shared" si="98"/>
        <v>0.46255815398109384</v>
      </c>
      <c r="H809" s="149">
        <v>77.878443871981844</v>
      </c>
      <c r="I809" s="111">
        <f t="shared" si="99"/>
        <v>0.4160142277549238</v>
      </c>
      <c r="J809" s="150">
        <v>42.38</v>
      </c>
      <c r="K809" s="111">
        <f t="shared" si="100"/>
        <v>0.46443835616438361</v>
      </c>
      <c r="L809" s="112">
        <v>39.409999999999997</v>
      </c>
      <c r="M809" s="111">
        <f t="shared" si="101"/>
        <v>0.48180533184313468</v>
      </c>
      <c r="N809" s="148">
        <v>0.31</v>
      </c>
      <c r="O809" s="111">
        <f t="shared" si="102"/>
        <v>0.16536750928525226</v>
      </c>
      <c r="P809" s="24"/>
      <c r="Q809" s="24">
        <f t="shared" si="96"/>
        <v>0.34003965177806283</v>
      </c>
      <c r="R809" s="24"/>
      <c r="S809" s="30" t="str">
        <f t="shared" si="103"/>
        <v>SENSIBILIDADE MODERADA</v>
      </c>
    </row>
    <row r="810" spans="1:19">
      <c r="A810" s="146">
        <v>806</v>
      </c>
      <c r="B810" s="17">
        <v>3168705</v>
      </c>
      <c r="C810" s="17" t="s">
        <v>893</v>
      </c>
      <c r="D810" s="122">
        <v>3.366772824816288E-2</v>
      </c>
      <c r="E810" s="111">
        <f t="shared" si="97"/>
        <v>7.0413013412708311E-4</v>
      </c>
      <c r="F810" s="147">
        <v>43.138461538461542</v>
      </c>
      <c r="G810" s="111">
        <f t="shared" si="98"/>
        <v>0.31920429266009376</v>
      </c>
      <c r="H810" s="149">
        <v>94.132068301891408</v>
      </c>
      <c r="I810" s="111">
        <f t="shared" si="99"/>
        <v>0.29413344865146451</v>
      </c>
      <c r="J810" s="150">
        <v>565.03</v>
      </c>
      <c r="K810" s="111">
        <f t="shared" si="100"/>
        <v>1</v>
      </c>
      <c r="L810" s="112">
        <v>62.87</v>
      </c>
      <c r="M810" s="111">
        <f t="shared" si="101"/>
        <v>0.17333420992077841</v>
      </c>
      <c r="N810" s="148">
        <v>0.26900000000000002</v>
      </c>
      <c r="O810" s="111">
        <f t="shared" si="102"/>
        <v>0.14349632257333181</v>
      </c>
      <c r="P810" s="24"/>
      <c r="Q810" s="24">
        <f t="shared" si="96"/>
        <v>0.32181206732329926</v>
      </c>
      <c r="R810" s="24"/>
      <c r="S810" s="30" t="str">
        <f t="shared" si="103"/>
        <v>SENSIBILIDADE MODERADA</v>
      </c>
    </row>
    <row r="811" spans="1:19">
      <c r="A811" s="146">
        <v>807</v>
      </c>
      <c r="B811" s="17">
        <v>3168804</v>
      </c>
      <c r="C811" s="17" t="s">
        <v>894</v>
      </c>
      <c r="D811" s="122">
        <v>2.417703338671652</v>
      </c>
      <c r="E811" s="111">
        <f t="shared" si="97"/>
        <v>5.0564082126071552E-2</v>
      </c>
      <c r="F811" s="147">
        <v>40.783664459161145</v>
      </c>
      <c r="G811" s="111">
        <f t="shared" si="98"/>
        <v>0.2065677386444881</v>
      </c>
      <c r="H811" s="149">
        <v>70.80320247933885</v>
      </c>
      <c r="I811" s="111">
        <f t="shared" si="99"/>
        <v>0.46906922093500003</v>
      </c>
      <c r="J811" s="150">
        <v>93.25</v>
      </c>
      <c r="K811" s="111">
        <f t="shared" si="100"/>
        <v>1</v>
      </c>
      <c r="L811" s="112">
        <v>37.67</v>
      </c>
      <c r="M811" s="111">
        <f t="shared" si="101"/>
        <v>0.50468426415962653</v>
      </c>
      <c r="N811" s="148">
        <v>0.1245</v>
      </c>
      <c r="O811" s="111">
        <f t="shared" si="102"/>
        <v>6.6413725503270668E-2</v>
      </c>
      <c r="P811" s="24"/>
      <c r="Q811" s="24">
        <f t="shared" si="96"/>
        <v>0.3828831718947428</v>
      </c>
      <c r="R811" s="24"/>
      <c r="S811" s="30" t="str">
        <f t="shared" si="103"/>
        <v>SENSIBILIDADE MODERADA</v>
      </c>
    </row>
    <row r="812" spans="1:19">
      <c r="A812" s="146">
        <v>808</v>
      </c>
      <c r="B812" s="17">
        <v>3168903</v>
      </c>
      <c r="C812" s="17" t="s">
        <v>895</v>
      </c>
      <c r="D812" s="122">
        <v>38.233399321589268</v>
      </c>
      <c r="E812" s="111">
        <f t="shared" si="97"/>
        <v>0.79961702179635397</v>
      </c>
      <c r="F812" s="147">
        <v>48.122287224004531</v>
      </c>
      <c r="G812" s="111">
        <f t="shared" si="98"/>
        <v>0.55759466436923677</v>
      </c>
      <c r="H812" s="149">
        <v>75.884815425599399</v>
      </c>
      <c r="I812" s="111">
        <f t="shared" si="99"/>
        <v>0.43096381572748554</v>
      </c>
      <c r="J812" s="150">
        <v>3.77</v>
      </c>
      <c r="K812" s="111">
        <f t="shared" si="100"/>
        <v>4.1315068493150683E-2</v>
      </c>
      <c r="L812" s="112">
        <v>33.15</v>
      </c>
      <c r="M812" s="111">
        <f t="shared" si="101"/>
        <v>0.56411689293580092</v>
      </c>
      <c r="N812" s="148">
        <v>1.0589</v>
      </c>
      <c r="O812" s="111">
        <f t="shared" si="102"/>
        <v>0.56486340510372135</v>
      </c>
      <c r="P812" s="24"/>
      <c r="Q812" s="24">
        <f t="shared" si="96"/>
        <v>0.49307847807095823</v>
      </c>
      <c r="R812" s="24"/>
      <c r="S812" s="30" t="str">
        <f t="shared" si="103"/>
        <v>SENSIBILIDADE ALTA</v>
      </c>
    </row>
    <row r="813" spans="1:19">
      <c r="A813" s="146">
        <v>809</v>
      </c>
      <c r="B813" s="17">
        <v>3169000</v>
      </c>
      <c r="C813" s="17" t="s">
        <v>896</v>
      </c>
      <c r="D813" s="122">
        <v>10.679692126508918</v>
      </c>
      <c r="E813" s="111">
        <f t="shared" si="97"/>
        <v>0.22335611699268751</v>
      </c>
      <c r="F813" s="147">
        <v>43.790732970270511</v>
      </c>
      <c r="G813" s="111">
        <f t="shared" si="98"/>
        <v>0.35040426611326925</v>
      </c>
      <c r="H813" s="149">
        <v>83.095458758109359</v>
      </c>
      <c r="I813" s="111">
        <f t="shared" si="99"/>
        <v>0.37689348630691277</v>
      </c>
      <c r="J813" s="150">
        <v>93.09</v>
      </c>
      <c r="K813" s="111">
        <f t="shared" si="100"/>
        <v>1</v>
      </c>
      <c r="L813" s="112">
        <v>18.11</v>
      </c>
      <c r="M813" s="111">
        <f t="shared" si="101"/>
        <v>0.76187502054501821</v>
      </c>
      <c r="N813" s="148">
        <v>0.1026</v>
      </c>
      <c r="O813" s="111">
        <f t="shared" si="102"/>
        <v>5.4731311137635102E-2</v>
      </c>
      <c r="P813" s="24"/>
      <c r="Q813" s="24">
        <f t="shared" si="96"/>
        <v>0.46121003351592044</v>
      </c>
      <c r="R813" s="24"/>
      <c r="S813" s="30" t="str">
        <f t="shared" si="103"/>
        <v>SENSIBILIDADE ALTA</v>
      </c>
    </row>
    <row r="814" spans="1:19">
      <c r="A814" s="146">
        <v>810</v>
      </c>
      <c r="B814" s="17">
        <v>3169059</v>
      </c>
      <c r="C814" s="17" t="s">
        <v>897</v>
      </c>
      <c r="D814" s="122">
        <v>29.941154102551259</v>
      </c>
      <c r="E814" s="111">
        <f t="shared" si="97"/>
        <v>0.62619220099293371</v>
      </c>
      <c r="F814" s="147">
        <v>43.921716221302219</v>
      </c>
      <c r="G814" s="111">
        <f t="shared" si="98"/>
        <v>0.3566695626688246</v>
      </c>
      <c r="H814" s="149">
        <v>23.601672765290122</v>
      </c>
      <c r="I814" s="111">
        <f t="shared" si="99"/>
        <v>0.82301853490074384</v>
      </c>
      <c r="J814" s="150">
        <v>33.36</v>
      </c>
      <c r="K814" s="111">
        <f t="shared" si="100"/>
        <v>0.36558904109589041</v>
      </c>
      <c r="L814" s="112">
        <v>13.5</v>
      </c>
      <c r="M814" s="111">
        <f t="shared" si="101"/>
        <v>0.82249104237204562</v>
      </c>
      <c r="N814" s="148">
        <v>0.35580000000000001</v>
      </c>
      <c r="O814" s="111">
        <f t="shared" si="102"/>
        <v>0.18979922517320244</v>
      </c>
      <c r="P814" s="24"/>
      <c r="Q814" s="24">
        <f t="shared" si="96"/>
        <v>0.53062660120060678</v>
      </c>
      <c r="R814" s="24"/>
      <c r="S814" s="30" t="str">
        <f t="shared" si="103"/>
        <v>SENSIBILIDADE ALTA</v>
      </c>
    </row>
    <row r="815" spans="1:19">
      <c r="A815" s="146">
        <v>811</v>
      </c>
      <c r="B815" s="17">
        <v>3169109</v>
      </c>
      <c r="C815" s="17" t="s">
        <v>898</v>
      </c>
      <c r="D815" s="122">
        <v>9.8859146245358627</v>
      </c>
      <c r="E815" s="111">
        <f t="shared" si="97"/>
        <v>0.20675497732530151</v>
      </c>
      <c r="F815" s="147">
        <v>46.941707717569784</v>
      </c>
      <c r="G815" s="111">
        <f t="shared" si="98"/>
        <v>0.50112423279142915</v>
      </c>
      <c r="H815" s="149">
        <v>55.00415858053784</v>
      </c>
      <c r="I815" s="111">
        <f t="shared" si="99"/>
        <v>0.58754124468449531</v>
      </c>
      <c r="J815" s="150">
        <v>52.74</v>
      </c>
      <c r="K815" s="111">
        <f t="shared" si="100"/>
        <v>0.57797260273972606</v>
      </c>
      <c r="L815" s="112">
        <v>16.89</v>
      </c>
      <c r="M815" s="111">
        <f t="shared" si="101"/>
        <v>0.77791657078991483</v>
      </c>
      <c r="N815" s="148">
        <v>0.50970000000000004</v>
      </c>
      <c r="O815" s="111">
        <f t="shared" si="102"/>
        <v>0.27189619187965514</v>
      </c>
      <c r="P815" s="24"/>
      <c r="Q815" s="24">
        <f t="shared" si="96"/>
        <v>0.487200970035087</v>
      </c>
      <c r="R815" s="24"/>
      <c r="S815" s="30" t="str">
        <f t="shared" si="103"/>
        <v>SENSIBILIDADE ALTA</v>
      </c>
    </row>
    <row r="816" spans="1:19">
      <c r="A816" s="146">
        <v>812</v>
      </c>
      <c r="B816" s="17">
        <v>3169208</v>
      </c>
      <c r="C816" s="17" t="s">
        <v>899</v>
      </c>
      <c r="D816" s="122">
        <v>11.930262922506401</v>
      </c>
      <c r="E816" s="111">
        <f t="shared" si="97"/>
        <v>0.24951067591720211</v>
      </c>
      <c r="F816" s="147">
        <v>53.146228101537361</v>
      </c>
      <c r="G816" s="111">
        <f t="shared" si="98"/>
        <v>0.79790385831114408</v>
      </c>
      <c r="H816" s="149">
        <v>74.666047159948889</v>
      </c>
      <c r="I816" s="111">
        <f t="shared" si="99"/>
        <v>0.44010297274471721</v>
      </c>
      <c r="J816" s="150">
        <v>30.19</v>
      </c>
      <c r="K816" s="111">
        <f t="shared" si="100"/>
        <v>0.33084931506849319</v>
      </c>
      <c r="L816" s="112">
        <v>23.45</v>
      </c>
      <c r="M816" s="111">
        <f t="shared" si="101"/>
        <v>0.69166036619440519</v>
      </c>
      <c r="N816" s="148">
        <v>0.1026</v>
      </c>
      <c r="O816" s="111">
        <f t="shared" si="102"/>
        <v>5.4731311137635102E-2</v>
      </c>
      <c r="P816" s="24"/>
      <c r="Q816" s="24">
        <f t="shared" si="96"/>
        <v>0.42745974989559948</v>
      </c>
      <c r="R816" s="24"/>
      <c r="S816" s="30" t="str">
        <f t="shared" si="103"/>
        <v>SENSIBILIDADE ALTA</v>
      </c>
    </row>
    <row r="817" spans="1:19">
      <c r="A817" s="146">
        <v>813</v>
      </c>
      <c r="B817" s="17">
        <v>3169307</v>
      </c>
      <c r="C817" s="17" t="s">
        <v>900</v>
      </c>
      <c r="D817" s="122">
        <v>8.7494582133200396</v>
      </c>
      <c r="E817" s="111">
        <f t="shared" si="97"/>
        <v>0.18298701771244449</v>
      </c>
      <c r="F817" s="147">
        <v>44.847811684009507</v>
      </c>
      <c r="G817" s="111">
        <f t="shared" si="98"/>
        <v>0.40096730812034675</v>
      </c>
      <c r="H817" s="149">
        <v>89.429688017486924</v>
      </c>
      <c r="I817" s="111">
        <f t="shared" si="99"/>
        <v>0.32939510830008434</v>
      </c>
      <c r="J817" s="150">
        <v>91.16</v>
      </c>
      <c r="K817" s="111">
        <f t="shared" si="100"/>
        <v>0.999013698630137</v>
      </c>
      <c r="L817" s="112">
        <v>14.77</v>
      </c>
      <c r="M817" s="111">
        <f t="shared" si="101"/>
        <v>0.80579205154334177</v>
      </c>
      <c r="N817" s="148">
        <v>0.14230000000000001</v>
      </c>
      <c r="O817" s="111">
        <f t="shared" si="102"/>
        <v>7.5909021197714185E-2</v>
      </c>
      <c r="P817" s="24"/>
      <c r="Q817" s="24">
        <f t="shared" si="96"/>
        <v>0.4656773675840114</v>
      </c>
      <c r="R817" s="24"/>
      <c r="S817" s="30" t="str">
        <f t="shared" si="103"/>
        <v>SENSIBILIDADE ALTA</v>
      </c>
    </row>
    <row r="818" spans="1:19">
      <c r="A818" s="146">
        <v>814</v>
      </c>
      <c r="B818" s="17">
        <v>3169356</v>
      </c>
      <c r="C818" s="17" t="s">
        <v>901</v>
      </c>
      <c r="D818" s="122">
        <v>3.5517498131268179</v>
      </c>
      <c r="E818" s="111">
        <f t="shared" si="97"/>
        <v>7.4281640087768414E-2</v>
      </c>
      <c r="F818" s="147">
        <v>43.663237790871868</v>
      </c>
      <c r="G818" s="111">
        <f t="shared" si="98"/>
        <v>0.34430581381464015</v>
      </c>
      <c r="H818" s="149">
        <v>83.519640076137733</v>
      </c>
      <c r="I818" s="111">
        <f t="shared" si="99"/>
        <v>0.3737126850188448</v>
      </c>
      <c r="J818" s="150">
        <v>10.79</v>
      </c>
      <c r="K818" s="111">
        <f t="shared" si="100"/>
        <v>0.11824657534246574</v>
      </c>
      <c r="L818" s="112">
        <v>41.81</v>
      </c>
      <c r="M818" s="111">
        <f t="shared" si="101"/>
        <v>0.45024818382038712</v>
      </c>
      <c r="N818" s="148">
        <v>1.0952</v>
      </c>
      <c r="O818" s="111">
        <f t="shared" si="102"/>
        <v>0.58422740699744602</v>
      </c>
      <c r="P818" s="24"/>
      <c r="Q818" s="24">
        <f t="shared" si="96"/>
        <v>0.32417038418025873</v>
      </c>
      <c r="R818" s="24"/>
      <c r="S818" s="30" t="str">
        <f t="shared" si="103"/>
        <v>SENSIBILIDADE MODERADA</v>
      </c>
    </row>
    <row r="819" spans="1:19">
      <c r="A819" s="146">
        <v>815</v>
      </c>
      <c r="B819" s="17">
        <v>3169406</v>
      </c>
      <c r="C819" s="17" t="s">
        <v>902</v>
      </c>
      <c r="D819" s="122">
        <v>10.129971081192675</v>
      </c>
      <c r="E819" s="111">
        <f t="shared" si="97"/>
        <v>0.21185919773167</v>
      </c>
      <c r="F819" s="147">
        <v>44.04010786187397</v>
      </c>
      <c r="G819" s="111">
        <f t="shared" si="98"/>
        <v>0.36233256715251372</v>
      </c>
      <c r="H819" s="149">
        <v>92.078544928060808</v>
      </c>
      <c r="I819" s="111">
        <f t="shared" si="99"/>
        <v>0.30953216970527875</v>
      </c>
      <c r="J819" s="150">
        <v>80.099999999999994</v>
      </c>
      <c r="K819" s="111">
        <f t="shared" si="100"/>
        <v>0.87780821917808216</v>
      </c>
      <c r="L819" s="112">
        <v>13.79</v>
      </c>
      <c r="M819" s="111">
        <f t="shared" si="101"/>
        <v>0.81867788698596367</v>
      </c>
      <c r="N819" s="148">
        <v>0.1923</v>
      </c>
      <c r="O819" s="111">
        <f t="shared" si="102"/>
        <v>0.10258120011469035</v>
      </c>
      <c r="P819" s="24"/>
      <c r="Q819" s="24">
        <f t="shared" si="96"/>
        <v>0.44713187347803313</v>
      </c>
      <c r="R819" s="24"/>
      <c r="S819" s="30" t="str">
        <f t="shared" si="103"/>
        <v>SENSIBILIDADE ALTA</v>
      </c>
    </row>
    <row r="820" spans="1:19">
      <c r="A820" s="146">
        <v>816</v>
      </c>
      <c r="B820" s="17">
        <v>3169505</v>
      </c>
      <c r="C820" s="17" t="s">
        <v>903</v>
      </c>
      <c r="D820" s="122">
        <v>16.066753744719737</v>
      </c>
      <c r="E820" s="111">
        <f t="shared" si="97"/>
        <v>0.33602164618498237</v>
      </c>
      <c r="F820" s="147">
        <v>49.403401878649404</v>
      </c>
      <c r="G820" s="111">
        <f t="shared" si="98"/>
        <v>0.61887397427944046</v>
      </c>
      <c r="H820" s="149">
        <v>51.274209989806316</v>
      </c>
      <c r="I820" s="111">
        <f t="shared" si="99"/>
        <v>0.6155109472092839</v>
      </c>
      <c r="J820" s="150">
        <v>11.77</v>
      </c>
      <c r="K820" s="111">
        <f t="shared" si="100"/>
        <v>0.128986301369863</v>
      </c>
      <c r="L820" s="112">
        <v>11.75</v>
      </c>
      <c r="M820" s="111">
        <f t="shared" si="101"/>
        <v>0.84550146280529892</v>
      </c>
      <c r="N820" s="148">
        <v>0.28039999999999998</v>
      </c>
      <c r="O820" s="111">
        <f t="shared" si="102"/>
        <v>0.14957757936640237</v>
      </c>
      <c r="P820" s="24"/>
      <c r="Q820" s="24">
        <f t="shared" si="96"/>
        <v>0.44907865186921181</v>
      </c>
      <c r="R820" s="24"/>
      <c r="S820" s="30" t="str">
        <f t="shared" si="103"/>
        <v>SENSIBILIDADE ALTA</v>
      </c>
    </row>
    <row r="821" spans="1:19">
      <c r="A821" s="146">
        <v>817</v>
      </c>
      <c r="B821" s="17">
        <v>3169604</v>
      </c>
      <c r="C821" s="17" t="s">
        <v>904</v>
      </c>
      <c r="D821" s="122">
        <v>27.288273741482193</v>
      </c>
      <c r="E821" s="111">
        <f t="shared" si="97"/>
        <v>0.57070960380984059</v>
      </c>
      <c r="F821" s="147">
        <v>46.884272997032639</v>
      </c>
      <c r="G821" s="111">
        <f t="shared" si="98"/>
        <v>0.49837696889382171</v>
      </c>
      <c r="H821" s="149">
        <v>92.665881429132313</v>
      </c>
      <c r="I821" s="111">
        <f t="shared" si="99"/>
        <v>0.30512791940066564</v>
      </c>
      <c r="J821" s="150">
        <v>13.98</v>
      </c>
      <c r="K821" s="111">
        <f t="shared" si="100"/>
        <v>0.15320547945205479</v>
      </c>
      <c r="L821" s="112">
        <v>14.24</v>
      </c>
      <c r="M821" s="111">
        <f t="shared" si="101"/>
        <v>0.81276092173169845</v>
      </c>
      <c r="N821" s="148">
        <v>1.3627666666666667</v>
      </c>
      <c r="O821" s="111">
        <f t="shared" si="102"/>
        <v>0.7269591271084912</v>
      </c>
      <c r="P821" s="24"/>
      <c r="Q821" s="24">
        <f t="shared" si="96"/>
        <v>0.51119000339942866</v>
      </c>
      <c r="R821" s="24"/>
      <c r="S821" s="30" t="str">
        <f t="shared" si="103"/>
        <v>SENSIBILIDADE ALTA</v>
      </c>
    </row>
    <row r="822" spans="1:19">
      <c r="A822" s="146">
        <v>818</v>
      </c>
      <c r="B822" s="17">
        <v>3169703</v>
      </c>
      <c r="C822" s="17" t="s">
        <v>905</v>
      </c>
      <c r="D822" s="122">
        <v>31.973983518842726</v>
      </c>
      <c r="E822" s="111">
        <f t="shared" si="97"/>
        <v>0.66870699257614352</v>
      </c>
      <c r="F822" s="147">
        <v>42.607574998210069</v>
      </c>
      <c r="G822" s="111">
        <f t="shared" si="98"/>
        <v>0.29381049928705349</v>
      </c>
      <c r="H822" s="149">
        <v>71.025000000000006</v>
      </c>
      <c r="I822" s="111">
        <f t="shared" si="99"/>
        <v>0.46740603161141436</v>
      </c>
      <c r="J822" s="150">
        <v>17.34</v>
      </c>
      <c r="K822" s="111">
        <f t="shared" si="100"/>
        <v>0.19002739726027398</v>
      </c>
      <c r="L822" s="112">
        <v>64.81</v>
      </c>
      <c r="M822" s="111">
        <f t="shared" si="101"/>
        <v>0.14782551526905752</v>
      </c>
      <c r="N822" s="148">
        <v>0.60050000000000003</v>
      </c>
      <c r="O822" s="111">
        <f t="shared" si="102"/>
        <v>0.32033286879288386</v>
      </c>
      <c r="P822" s="24"/>
      <c r="Q822" s="24">
        <f t="shared" si="96"/>
        <v>0.34801821746613776</v>
      </c>
      <c r="R822" s="24"/>
      <c r="S822" s="30" t="str">
        <f t="shared" si="103"/>
        <v>SENSIBILIDADE MODERADA</v>
      </c>
    </row>
    <row r="823" spans="1:19">
      <c r="A823" s="146">
        <v>819</v>
      </c>
      <c r="B823" s="17">
        <v>3169802</v>
      </c>
      <c r="C823" s="17" t="s">
        <v>906</v>
      </c>
      <c r="D823" s="122">
        <v>42.691452524754311</v>
      </c>
      <c r="E823" s="111">
        <f t="shared" si="97"/>
        <v>0.8928531788887637</v>
      </c>
      <c r="F823" s="147">
        <v>47.450980392156865</v>
      </c>
      <c r="G823" s="111">
        <f t="shared" si="98"/>
        <v>0.52548417430148142</v>
      </c>
      <c r="H823" s="149">
        <v>65.977710233029384</v>
      </c>
      <c r="I823" s="111">
        <f t="shared" si="99"/>
        <v>0.50525405817386393</v>
      </c>
      <c r="J823" s="150">
        <v>22.33</v>
      </c>
      <c r="K823" s="111">
        <f t="shared" si="100"/>
        <v>0.24471232876712326</v>
      </c>
      <c r="L823" s="112">
        <v>16.64</v>
      </c>
      <c r="M823" s="111">
        <f t="shared" si="101"/>
        <v>0.781203773708951</v>
      </c>
      <c r="N823" s="148">
        <v>0.30649999999999999</v>
      </c>
      <c r="O823" s="111">
        <f t="shared" si="102"/>
        <v>0.16350045676106392</v>
      </c>
      <c r="P823" s="24"/>
      <c r="Q823" s="24">
        <f t="shared" si="96"/>
        <v>0.51883466176687454</v>
      </c>
      <c r="R823" s="24"/>
      <c r="S823" s="30" t="str">
        <f t="shared" si="103"/>
        <v>SENSIBILIDADE ALTA</v>
      </c>
    </row>
    <row r="824" spans="1:19">
      <c r="A824" s="146">
        <v>820</v>
      </c>
      <c r="B824" s="17">
        <v>3169901</v>
      </c>
      <c r="C824" s="17" t="s">
        <v>907</v>
      </c>
      <c r="D824" s="122">
        <v>0.85787679513906334</v>
      </c>
      <c r="E824" s="111">
        <f t="shared" si="97"/>
        <v>1.7941718501863636E-2</v>
      </c>
      <c r="F824" s="147">
        <v>41.25969125214408</v>
      </c>
      <c r="G824" s="111">
        <f t="shared" si="98"/>
        <v>0.22933743631908673</v>
      </c>
      <c r="H824" s="149">
        <v>85.533788032699647</v>
      </c>
      <c r="I824" s="111">
        <f t="shared" si="99"/>
        <v>0.3586092277417301</v>
      </c>
      <c r="J824" s="150">
        <v>253.69</v>
      </c>
      <c r="K824" s="111">
        <f t="shared" si="100"/>
        <v>1</v>
      </c>
      <c r="L824" s="112">
        <v>17.3</v>
      </c>
      <c r="M824" s="111">
        <f t="shared" si="101"/>
        <v>0.77252555800269551</v>
      </c>
      <c r="N824" s="148">
        <v>0.12039999999999999</v>
      </c>
      <c r="O824" s="111">
        <f t="shared" si="102"/>
        <v>6.422660683207862E-2</v>
      </c>
      <c r="P824" s="24"/>
      <c r="Q824" s="24">
        <f t="shared" si="96"/>
        <v>0.40710675789957573</v>
      </c>
      <c r="R824" s="24"/>
      <c r="S824" s="30" t="str">
        <f t="shared" si="103"/>
        <v>SENSIBILIDADE ALTA</v>
      </c>
    </row>
    <row r="825" spans="1:19">
      <c r="A825" s="146">
        <v>821</v>
      </c>
      <c r="B825" s="17">
        <v>3170008</v>
      </c>
      <c r="C825" s="17" t="s">
        <v>908</v>
      </c>
      <c r="D825" s="122">
        <v>10.066724472395657</v>
      </c>
      <c r="E825" s="111">
        <f t="shared" si="97"/>
        <v>0.21053645202079013</v>
      </c>
      <c r="F825" s="147">
        <v>45.520159283225482</v>
      </c>
      <c r="G825" s="111">
        <f t="shared" si="98"/>
        <v>0.43312758101267274</v>
      </c>
      <c r="H825" s="149">
        <v>3.5018790570550054</v>
      </c>
      <c r="I825" s="111">
        <f t="shared" si="99"/>
        <v>0.97374051863690525</v>
      </c>
      <c r="J825" s="150">
        <v>14.27</v>
      </c>
      <c r="K825" s="111">
        <f t="shared" si="100"/>
        <v>0.1563835616438356</v>
      </c>
      <c r="L825" s="112">
        <v>43.4</v>
      </c>
      <c r="M825" s="111">
        <f t="shared" si="101"/>
        <v>0.42934157325531708</v>
      </c>
      <c r="N825" s="148">
        <v>1.1315</v>
      </c>
      <c r="O825" s="111">
        <f t="shared" si="102"/>
        <v>0.60359140889117069</v>
      </c>
      <c r="P825" s="24"/>
      <c r="Q825" s="24">
        <f t="shared" si="96"/>
        <v>0.46778684924344854</v>
      </c>
      <c r="R825" s="24"/>
      <c r="S825" s="30" t="str">
        <f t="shared" si="103"/>
        <v>SENSIBILIDADE ALTA</v>
      </c>
    </row>
    <row r="826" spans="1:19">
      <c r="A826" s="146">
        <v>822</v>
      </c>
      <c r="B826" s="17">
        <v>3170057</v>
      </c>
      <c r="C826" s="17" t="s">
        <v>909</v>
      </c>
      <c r="D826" s="122">
        <v>16.329436303538195</v>
      </c>
      <c r="E826" s="111">
        <f t="shared" si="97"/>
        <v>0.34151541469856717</v>
      </c>
      <c r="F826" s="147">
        <v>48.339609722697709</v>
      </c>
      <c r="G826" s="111">
        <f t="shared" si="98"/>
        <v>0.56798980948727518</v>
      </c>
      <c r="H826" s="149">
        <v>49.719597449489129</v>
      </c>
      <c r="I826" s="111">
        <f t="shared" si="99"/>
        <v>0.62716849401891706</v>
      </c>
      <c r="J826" s="150">
        <v>68.86</v>
      </c>
      <c r="K826" s="111">
        <f t="shared" si="100"/>
        <v>0.75463013698630133</v>
      </c>
      <c r="L826" s="112">
        <v>12.83</v>
      </c>
      <c r="M826" s="111">
        <f t="shared" si="101"/>
        <v>0.83130074619506256</v>
      </c>
      <c r="N826" s="148">
        <v>0.28039999999999998</v>
      </c>
      <c r="O826" s="111">
        <f t="shared" si="102"/>
        <v>0.14957757936640237</v>
      </c>
      <c r="P826" s="24"/>
      <c r="Q826" s="24">
        <f t="shared" si="96"/>
        <v>0.54536369679208752</v>
      </c>
      <c r="R826" s="24"/>
      <c r="S826" s="30" t="str">
        <f t="shared" si="103"/>
        <v>SENSIBILIDADE ALTA</v>
      </c>
    </row>
    <row r="827" spans="1:19">
      <c r="A827" s="146">
        <v>823</v>
      </c>
      <c r="B827" s="17">
        <v>3170107</v>
      </c>
      <c r="C827" s="17" t="s">
        <v>910</v>
      </c>
      <c r="D827" s="122">
        <v>6.0927578322160052</v>
      </c>
      <c r="E827" s="111">
        <f t="shared" si="97"/>
        <v>0.12742452825982359</v>
      </c>
      <c r="F827" s="147">
        <v>42.88311533483207</v>
      </c>
      <c r="G827" s="111">
        <f t="shared" si="98"/>
        <v>0.30699036700568633</v>
      </c>
      <c r="H827" s="149">
        <v>96.642157733338081</v>
      </c>
      <c r="I827" s="111">
        <f t="shared" si="99"/>
        <v>0.27531108340958577</v>
      </c>
      <c r="J827" s="150">
        <v>74.680000000000007</v>
      </c>
      <c r="K827" s="111">
        <f t="shared" si="100"/>
        <v>0.81841095890410964</v>
      </c>
      <c r="L827" s="112">
        <v>17.440000000000001</v>
      </c>
      <c r="M827" s="111">
        <f t="shared" si="101"/>
        <v>0.77068472436803526</v>
      </c>
      <c r="N827" s="148">
        <v>0.87190000000000001</v>
      </c>
      <c r="O827" s="111">
        <f t="shared" si="102"/>
        <v>0.46510945595423048</v>
      </c>
      <c r="P827" s="24"/>
      <c r="Q827" s="24">
        <f t="shared" si="96"/>
        <v>0.46065518631691177</v>
      </c>
      <c r="R827" s="24"/>
      <c r="S827" s="30" t="str">
        <f t="shared" si="103"/>
        <v>SENSIBILIDADE ALTA</v>
      </c>
    </row>
    <row r="828" spans="1:19">
      <c r="A828" s="146">
        <v>824</v>
      </c>
      <c r="B828" s="17">
        <v>3170206</v>
      </c>
      <c r="C828" s="17" t="s">
        <v>911</v>
      </c>
      <c r="D828" s="122">
        <v>2.09706982640978</v>
      </c>
      <c r="E828" s="111">
        <f t="shared" si="97"/>
        <v>4.3858321751315384E-2</v>
      </c>
      <c r="F828" s="147">
        <v>39.994684359219193</v>
      </c>
      <c r="G828" s="111">
        <f t="shared" si="98"/>
        <v>0.16882860586505044</v>
      </c>
      <c r="H828" s="149">
        <v>95.532118941594788</v>
      </c>
      <c r="I828" s="111">
        <f t="shared" si="99"/>
        <v>0.28363491255650353</v>
      </c>
      <c r="J828" s="150">
        <v>173.31</v>
      </c>
      <c r="K828" s="111">
        <f t="shared" si="100"/>
        <v>1</v>
      </c>
      <c r="L828" s="112">
        <v>18.27</v>
      </c>
      <c r="M828" s="111">
        <f t="shared" si="101"/>
        <v>0.75977121067683506</v>
      </c>
      <c r="N828" s="148">
        <v>1.0820000000000001</v>
      </c>
      <c r="O828" s="111">
        <f t="shared" si="102"/>
        <v>0.5771859517633644</v>
      </c>
      <c r="P828" s="24"/>
      <c r="Q828" s="24">
        <f t="shared" si="96"/>
        <v>0.47221316710217814</v>
      </c>
      <c r="R828" s="24"/>
      <c r="S828" s="30" t="str">
        <f t="shared" si="103"/>
        <v>SENSIBILIDADE ALTA</v>
      </c>
    </row>
    <row r="829" spans="1:19">
      <c r="A829" s="146">
        <v>825</v>
      </c>
      <c r="B829" s="17">
        <v>3170305</v>
      </c>
      <c r="C829" s="17" t="s">
        <v>912</v>
      </c>
      <c r="D829" s="122">
        <v>25.286844205020557</v>
      </c>
      <c r="E829" s="111">
        <f t="shared" si="97"/>
        <v>0.52885151235897077</v>
      </c>
      <c r="F829" s="147">
        <v>49.27616926503341</v>
      </c>
      <c r="G829" s="111">
        <f t="shared" si="98"/>
        <v>0.61278808123919493</v>
      </c>
      <c r="H829" s="149">
        <v>66.728763040238448</v>
      </c>
      <c r="I829" s="111">
        <f t="shared" si="99"/>
        <v>0.49962215116843112</v>
      </c>
      <c r="J829" s="150">
        <v>6.61</v>
      </c>
      <c r="K829" s="111">
        <f t="shared" si="100"/>
        <v>7.2438356164383572E-2</v>
      </c>
      <c r="L829" s="112">
        <v>15.07</v>
      </c>
      <c r="M829" s="111">
        <f t="shared" si="101"/>
        <v>0.80184740804049826</v>
      </c>
      <c r="N829" s="148">
        <v>0.31</v>
      </c>
      <c r="O829" s="111">
        <f t="shared" si="102"/>
        <v>0.16536750928525226</v>
      </c>
      <c r="P829" s="24"/>
      <c r="Q829" s="24">
        <f t="shared" si="96"/>
        <v>0.44681916970945523</v>
      </c>
      <c r="R829" s="24"/>
      <c r="S829" s="30" t="str">
        <f t="shared" si="103"/>
        <v>SENSIBILIDADE ALTA</v>
      </c>
    </row>
    <row r="830" spans="1:19">
      <c r="A830" s="146">
        <v>826</v>
      </c>
      <c r="B830" s="17">
        <v>3170404</v>
      </c>
      <c r="C830" s="17" t="s">
        <v>913</v>
      </c>
      <c r="D830" s="122">
        <v>32.12903163066624</v>
      </c>
      <c r="E830" s="111">
        <f t="shared" si="97"/>
        <v>0.67194968382545284</v>
      </c>
      <c r="F830" s="147">
        <v>41.252043529236914</v>
      </c>
      <c r="G830" s="111">
        <f t="shared" si="98"/>
        <v>0.22897162426593723</v>
      </c>
      <c r="H830" s="149">
        <v>78.817580438471921</v>
      </c>
      <c r="I830" s="111">
        <f t="shared" si="99"/>
        <v>0.40897194023917893</v>
      </c>
      <c r="J830" s="150">
        <v>10.26</v>
      </c>
      <c r="K830" s="111">
        <f t="shared" si="100"/>
        <v>0.11243835616438357</v>
      </c>
      <c r="L830" s="112">
        <v>33.9</v>
      </c>
      <c r="M830" s="111">
        <f t="shared" si="101"/>
        <v>0.5542552841786923</v>
      </c>
      <c r="N830" s="148">
        <v>3.1755333333333335</v>
      </c>
      <c r="O830" s="111">
        <f t="shared" si="102"/>
        <v>1</v>
      </c>
      <c r="P830" s="24"/>
      <c r="Q830" s="24">
        <f t="shared" si="96"/>
        <v>0.49609781477894083</v>
      </c>
      <c r="R830" s="24"/>
      <c r="S830" s="30" t="str">
        <f t="shared" si="103"/>
        <v>SENSIBILIDADE ALTA</v>
      </c>
    </row>
    <row r="831" spans="1:19">
      <c r="A831" s="146">
        <v>827</v>
      </c>
      <c r="B831" s="17">
        <v>3170438</v>
      </c>
      <c r="C831" s="17" t="s">
        <v>914</v>
      </c>
      <c r="D831" s="122">
        <v>51.591428959357842</v>
      </c>
      <c r="E831" s="111">
        <f t="shared" si="97"/>
        <v>1</v>
      </c>
      <c r="F831" s="147">
        <v>45.102505694760822</v>
      </c>
      <c r="G831" s="111">
        <f t="shared" si="98"/>
        <v>0.41315003755874269</v>
      </c>
      <c r="H831" s="149">
        <v>62.539184952978054</v>
      </c>
      <c r="I831" s="111">
        <f t="shared" si="99"/>
        <v>0.53103846963893975</v>
      </c>
      <c r="J831" s="150">
        <v>3.34</v>
      </c>
      <c r="K831" s="111">
        <f t="shared" si="100"/>
        <v>3.6602739726027393E-2</v>
      </c>
      <c r="L831" s="112">
        <v>10.7</v>
      </c>
      <c r="M831" s="111">
        <f t="shared" si="101"/>
        <v>0.85930771506525094</v>
      </c>
      <c r="N831" s="148">
        <v>1.1949000000000001</v>
      </c>
      <c r="O831" s="111">
        <f t="shared" si="102"/>
        <v>0.63741173175789656</v>
      </c>
      <c r="P831" s="24"/>
      <c r="Q831" s="24">
        <f t="shared" si="96"/>
        <v>0.57958511562447623</v>
      </c>
      <c r="R831" s="24"/>
      <c r="S831" s="30" t="str">
        <f t="shared" si="103"/>
        <v>SENSIBILIDADE ALTA</v>
      </c>
    </row>
    <row r="832" spans="1:19">
      <c r="A832" s="146">
        <v>828</v>
      </c>
      <c r="B832" s="17">
        <v>3170479</v>
      </c>
      <c r="C832" s="17" t="s">
        <v>915</v>
      </c>
      <c r="D832" s="122">
        <v>35.719339380371579</v>
      </c>
      <c r="E832" s="111">
        <f t="shared" si="97"/>
        <v>0.74703772833868709</v>
      </c>
      <c r="F832" s="147">
        <v>49.680656934306569</v>
      </c>
      <c r="G832" s="111">
        <f t="shared" si="98"/>
        <v>0.63213586182259385</v>
      </c>
      <c r="H832" s="149">
        <v>60.146252285191956</v>
      </c>
      <c r="I832" s="111">
        <f t="shared" si="99"/>
        <v>0.54898231343510839</v>
      </c>
      <c r="J832" s="150">
        <v>5.49</v>
      </c>
      <c r="K832" s="111">
        <f t="shared" si="100"/>
        <v>6.0164383561643837E-2</v>
      </c>
      <c r="L832" s="112">
        <v>40.85</v>
      </c>
      <c r="M832" s="111">
        <f t="shared" si="101"/>
        <v>0.46287104302948612</v>
      </c>
      <c r="N832" s="148">
        <v>5.2435</v>
      </c>
      <c r="O832" s="111">
        <f t="shared" si="102"/>
        <v>1</v>
      </c>
      <c r="P832" s="24"/>
      <c r="Q832" s="24">
        <f t="shared" si="96"/>
        <v>0.57519855503125317</v>
      </c>
      <c r="R832" s="24"/>
      <c r="S832" s="30" t="str">
        <f t="shared" si="103"/>
        <v>SENSIBILIDADE ALTA</v>
      </c>
    </row>
    <row r="833" spans="1:19">
      <c r="A833" s="146">
        <v>829</v>
      </c>
      <c r="B833" s="17">
        <v>3170503</v>
      </c>
      <c r="C833" s="17" t="s">
        <v>916</v>
      </c>
      <c r="D833" s="122">
        <v>15.619125378570647</v>
      </c>
      <c r="E833" s="111">
        <f t="shared" si="97"/>
        <v>0.32665990311837539</v>
      </c>
      <c r="F833" s="147">
        <v>43.693938570263661</v>
      </c>
      <c r="G833" s="111">
        <f t="shared" si="98"/>
        <v>0.34577431826739419</v>
      </c>
      <c r="H833" s="149">
        <v>80.537735849056602</v>
      </c>
      <c r="I833" s="111">
        <f t="shared" si="99"/>
        <v>0.3960730399031227</v>
      </c>
      <c r="J833" s="150">
        <v>76.37</v>
      </c>
      <c r="K833" s="111">
        <f t="shared" si="100"/>
        <v>0.83693150684931517</v>
      </c>
      <c r="L833" s="112">
        <v>16.62</v>
      </c>
      <c r="M833" s="111">
        <f t="shared" si="101"/>
        <v>0.78146674994247389</v>
      </c>
      <c r="N833" s="148">
        <v>0.13819999999999999</v>
      </c>
      <c r="O833" s="111">
        <f t="shared" si="102"/>
        <v>7.3721902526522137E-2</v>
      </c>
      <c r="P833" s="24"/>
      <c r="Q833" s="24">
        <f t="shared" si="96"/>
        <v>0.46010457010120059</v>
      </c>
      <c r="R833" s="24"/>
      <c r="S833" s="30" t="str">
        <f t="shared" si="103"/>
        <v>SENSIBILIDADE ALTA</v>
      </c>
    </row>
    <row r="834" spans="1:19">
      <c r="A834" s="146">
        <v>830</v>
      </c>
      <c r="B834" s="17">
        <v>3170529</v>
      </c>
      <c r="C834" s="17" t="s">
        <v>917</v>
      </c>
      <c r="D834" s="122">
        <v>22.534295318215779</v>
      </c>
      <c r="E834" s="111">
        <f t="shared" si="97"/>
        <v>0.47128443796145897</v>
      </c>
      <c r="F834" s="147">
        <v>49.815561465214032</v>
      </c>
      <c r="G834" s="111">
        <f t="shared" si="98"/>
        <v>0.63858872420130153</v>
      </c>
      <c r="H834" s="149">
        <v>15.372732993878369</v>
      </c>
      <c r="I834" s="111">
        <f t="shared" si="99"/>
        <v>0.88472474663586309</v>
      </c>
      <c r="J834" s="150">
        <v>8.42</v>
      </c>
      <c r="K834" s="111">
        <f t="shared" si="100"/>
        <v>9.2273972602739729E-2</v>
      </c>
      <c r="L834" s="112">
        <v>56.73</v>
      </c>
      <c r="M834" s="111">
        <f t="shared" si="101"/>
        <v>0.25406791361230729</v>
      </c>
      <c r="N834" s="148">
        <v>3.5057499999999999</v>
      </c>
      <c r="O834" s="111">
        <f t="shared" si="102"/>
        <v>1</v>
      </c>
      <c r="P834" s="24"/>
      <c r="Q834" s="24">
        <f t="shared" si="96"/>
        <v>0.55682329916894513</v>
      </c>
      <c r="R834" s="24"/>
      <c r="S834" s="30" t="str">
        <f t="shared" si="103"/>
        <v>SENSIBILIDADE ALTA</v>
      </c>
    </row>
    <row r="835" spans="1:19">
      <c r="A835" s="146">
        <v>831</v>
      </c>
      <c r="B835" s="17">
        <v>3170578</v>
      </c>
      <c r="C835" s="17" t="s">
        <v>918</v>
      </c>
      <c r="D835" s="122">
        <v>4.9067393220516999</v>
      </c>
      <c r="E835" s="111">
        <f t="shared" si="97"/>
        <v>0.10262002210236509</v>
      </c>
      <c r="F835" s="147">
        <v>51.428571428571431</v>
      </c>
      <c r="G835" s="111">
        <f t="shared" si="98"/>
        <v>0.71574351832878258</v>
      </c>
      <c r="H835" s="149">
        <v>84.636678200692046</v>
      </c>
      <c r="I835" s="111">
        <f t="shared" si="99"/>
        <v>0.36533637009314646</v>
      </c>
      <c r="J835" s="150">
        <v>49.54</v>
      </c>
      <c r="K835" s="111">
        <f t="shared" si="100"/>
        <v>0.54290410958904112</v>
      </c>
      <c r="L835" s="112">
        <v>15.27</v>
      </c>
      <c r="M835" s="111">
        <f t="shared" si="101"/>
        <v>0.79921764570526932</v>
      </c>
      <c r="N835" s="148">
        <v>0.28039999999999998</v>
      </c>
      <c r="O835" s="111">
        <f t="shared" si="102"/>
        <v>0.14957757936640237</v>
      </c>
      <c r="P835" s="24"/>
      <c r="Q835" s="24">
        <f t="shared" si="96"/>
        <v>0.4458998741975011</v>
      </c>
      <c r="R835" s="24"/>
      <c r="S835" s="30" t="str">
        <f t="shared" si="103"/>
        <v>SENSIBILIDADE ALTA</v>
      </c>
    </row>
    <row r="836" spans="1:19">
      <c r="A836" s="146">
        <v>832</v>
      </c>
      <c r="B836" s="17">
        <v>3170602</v>
      </c>
      <c r="C836" s="17" t="s">
        <v>919</v>
      </c>
      <c r="D836" s="122">
        <v>38.759171640385183</v>
      </c>
      <c r="E836" s="111">
        <f t="shared" si="97"/>
        <v>0.81061307506805869</v>
      </c>
      <c r="F836" s="147">
        <v>50</v>
      </c>
      <c r="G836" s="111">
        <f t="shared" si="98"/>
        <v>0.64741093702320252</v>
      </c>
      <c r="H836" s="149">
        <v>72.659870250231691</v>
      </c>
      <c r="I836" s="111">
        <f t="shared" si="99"/>
        <v>0.45514665766743212</v>
      </c>
      <c r="J836" s="150">
        <v>5.26</v>
      </c>
      <c r="K836" s="111">
        <f t="shared" si="100"/>
        <v>5.7643835616438356E-2</v>
      </c>
      <c r="L836" s="112">
        <v>23.55</v>
      </c>
      <c r="M836" s="111">
        <f t="shared" si="101"/>
        <v>0.69034548502679072</v>
      </c>
      <c r="N836" s="148">
        <v>0.59960000000000002</v>
      </c>
      <c r="O836" s="111">
        <f t="shared" si="102"/>
        <v>0.31985276957237824</v>
      </c>
      <c r="P836" s="24"/>
      <c r="Q836" s="24">
        <f t="shared" si="96"/>
        <v>0.49683545999571682</v>
      </c>
      <c r="R836" s="24"/>
      <c r="S836" s="30" t="str">
        <f t="shared" si="103"/>
        <v>SENSIBILIDADE ALTA</v>
      </c>
    </row>
    <row r="837" spans="1:19">
      <c r="A837" s="146">
        <v>833</v>
      </c>
      <c r="B837" s="17">
        <v>3170651</v>
      </c>
      <c r="C837" s="17" t="s">
        <v>920</v>
      </c>
      <c r="D837" s="122">
        <v>22.41607156042005</v>
      </c>
      <c r="E837" s="111">
        <f t="shared" si="97"/>
        <v>0.46881189482400337</v>
      </c>
      <c r="F837" s="147">
        <v>45.904221802142409</v>
      </c>
      <c r="G837" s="111">
        <f t="shared" si="98"/>
        <v>0.45149836932289444</v>
      </c>
      <c r="H837" s="149">
        <v>0.12950571983595943</v>
      </c>
      <c r="I837" s="111">
        <f t="shared" si="99"/>
        <v>0.99902887764510451</v>
      </c>
      <c r="J837" s="150">
        <v>9.43</v>
      </c>
      <c r="K837" s="111">
        <f t="shared" si="100"/>
        <v>0.10334246575342465</v>
      </c>
      <c r="L837" s="112">
        <v>65.66</v>
      </c>
      <c r="M837" s="111">
        <f t="shared" si="101"/>
        <v>0.13664902534433454</v>
      </c>
      <c r="N837" s="148">
        <v>1.01</v>
      </c>
      <c r="O837" s="111">
        <f t="shared" si="102"/>
        <v>0.5387780141229187</v>
      </c>
      <c r="P837" s="24"/>
      <c r="Q837" s="24">
        <f t="shared" ref="Q837:Q857" si="104">(E837+G837+I837+K837+M837+O837)/N$2</f>
        <v>0.44968477450211336</v>
      </c>
      <c r="R837" s="24"/>
      <c r="S837" s="30" t="str">
        <f t="shared" si="103"/>
        <v>SENSIBILIDADE ALTA</v>
      </c>
    </row>
    <row r="838" spans="1:19">
      <c r="A838" s="146">
        <v>834</v>
      </c>
      <c r="B838" s="17">
        <v>3170701</v>
      </c>
      <c r="C838" s="17" t="s">
        <v>921</v>
      </c>
      <c r="D838" s="122">
        <v>1.1793763470307532</v>
      </c>
      <c r="E838" s="111">
        <f t="shared" ref="E838:E857" si="105">IF(((D838-$E$860)/($D$860-$E$860))&gt;1,1,IF(((D838-$E$860)/($D$860-$E$860))&lt;0,0,(D838-$E$860)/($D$860-$E$860)))</f>
        <v>2.4665591313437884E-2</v>
      </c>
      <c r="F838" s="147">
        <v>41.831979901802377</v>
      </c>
      <c r="G838" s="111">
        <f t="shared" ref="G838:G857" si="106">IF(((F838-$G$860)/($F$860-$G$860))&gt;1,1,IF(((F838-$G$860)/($F$860-$G$860))&lt;0,0,(F838-$G$860)/($F$860-$G$860)))</f>
        <v>0.25671160879721205</v>
      </c>
      <c r="H838" s="149">
        <v>96.270893329522892</v>
      </c>
      <c r="I838" s="111">
        <f t="shared" ref="I838:I857" si="107">IF((1-(H838-$I$860)/($H$860-$I$860))&gt;1,1,IF((1-(H838-$I$860)/($H$860-$I$860))&lt;0,0,1-(H838-$I$860)/($H$860-$I$860)))</f>
        <v>0.27809507752643692</v>
      </c>
      <c r="J838" s="150">
        <v>345.14</v>
      </c>
      <c r="K838" s="111">
        <f t="shared" ref="K838:K857" si="108">IF(((J838-$K$860)/($J$860-$K$860))&gt;1,1,IF(((J838-$K$860)/($J$860-$K$860))&lt;0,0,(J838-$K$860)/($J$860-$K$860)))</f>
        <v>1</v>
      </c>
      <c r="L838" s="112">
        <v>13.38</v>
      </c>
      <c r="M838" s="111">
        <f t="shared" ref="M838:M857" si="109">IF((1-(L838-$M$860)/($L$860-$M$860))&gt;1,1,IF((1-(L838-$M$860)/($L$860-$M$860))&lt;0,0,1-(L838-$M$860)/($L$860-$M$860)))</f>
        <v>0.82406889977318298</v>
      </c>
      <c r="N838" s="148">
        <v>0.14230000000000001</v>
      </c>
      <c r="O838" s="111">
        <f t="shared" ref="O838:O857" si="110">IF(((N838-$O$860)/($N$860-$O$860))&gt;1,1,IF(((N838-$O$860)/($N$860-$O$860))&lt;0,0,(N838-$O$860)/($N$860-$O$860)))</f>
        <v>7.5909021197714185E-2</v>
      </c>
      <c r="P838" s="24"/>
      <c r="Q838" s="24">
        <f t="shared" si="104"/>
        <v>0.40990836643466394</v>
      </c>
      <c r="R838" s="24"/>
      <c r="S838" s="30" t="str">
        <f t="shared" ref="S838:S857" si="111">IF(AND(Q838&gt;$V$5,Q838&lt;$W$5)," SENSIBILIDADE RELATIVAMENTE BAIXA",IF(AND(Q838&gt;$V$6,Q838&lt;$W$6),"SENSIBILIDADE MODERADA",IF(AND(Q838&gt;$V$7,Q838&lt;$W$7),"SENSIBILIDADE ALTA",IF(AND(Q838&gt;$V$8,Q838&lt;$W$8),"SENSIBILIDADE MUITO ALTA","SENSIBILIDADE EXTREMA"))))</f>
        <v>SENSIBILIDADE ALTA</v>
      </c>
    </row>
    <row r="839" spans="1:19">
      <c r="A839" s="146">
        <v>835</v>
      </c>
      <c r="B839" s="17">
        <v>3170750</v>
      </c>
      <c r="C839" s="17" t="s">
        <v>922</v>
      </c>
      <c r="D839" s="122">
        <v>50.16310192466247</v>
      </c>
      <c r="E839" s="111">
        <f t="shared" si="105"/>
        <v>1</v>
      </c>
      <c r="F839" s="147">
        <v>41.698920350376859</v>
      </c>
      <c r="G839" s="111">
        <f t="shared" si="106"/>
        <v>0.25034699696582435</v>
      </c>
      <c r="H839" s="149">
        <v>86.683885779882345</v>
      </c>
      <c r="I839" s="111">
        <f t="shared" si="107"/>
        <v>0.34998500918197217</v>
      </c>
      <c r="J839" s="150">
        <v>10.7</v>
      </c>
      <c r="K839" s="111">
        <f t="shared" si="108"/>
        <v>0.11726027397260273</v>
      </c>
      <c r="L839" s="112">
        <v>23.59</v>
      </c>
      <c r="M839" s="111">
        <f t="shared" si="109"/>
        <v>0.68981953255974493</v>
      </c>
      <c r="N839" s="148">
        <v>1.0589</v>
      </c>
      <c r="O839" s="111">
        <f t="shared" si="110"/>
        <v>0.56486340510372135</v>
      </c>
      <c r="P839" s="24"/>
      <c r="Q839" s="24">
        <f t="shared" si="104"/>
        <v>0.49537920296397758</v>
      </c>
      <c r="R839" s="24"/>
      <c r="S839" s="30" t="str">
        <f t="shared" si="111"/>
        <v>SENSIBILIDADE ALTA</v>
      </c>
    </row>
    <row r="840" spans="1:19">
      <c r="A840" s="146">
        <v>836</v>
      </c>
      <c r="B840" s="17">
        <v>3170800</v>
      </c>
      <c r="C840" s="17" t="s">
        <v>923</v>
      </c>
      <c r="D840" s="122">
        <v>9.8359052491801844</v>
      </c>
      <c r="E840" s="111">
        <f t="shared" si="105"/>
        <v>0.20570907639853711</v>
      </c>
      <c r="F840" s="147">
        <v>40.577762848505209</v>
      </c>
      <c r="G840" s="111">
        <f t="shared" si="106"/>
        <v>0.19671888665872048</v>
      </c>
      <c r="H840" s="149">
        <v>51.081673779042205</v>
      </c>
      <c r="I840" s="111">
        <f t="shared" si="107"/>
        <v>0.6169547152423619</v>
      </c>
      <c r="J840" s="150">
        <v>15.2</v>
      </c>
      <c r="K840" s="111">
        <f t="shared" si="108"/>
        <v>0.16657534246575342</v>
      </c>
      <c r="L840" s="112">
        <v>28.26</v>
      </c>
      <c r="M840" s="111">
        <f t="shared" si="109"/>
        <v>0.62841458203214873</v>
      </c>
      <c r="N840" s="148">
        <v>0.76315</v>
      </c>
      <c r="O840" s="111">
        <f t="shared" si="110"/>
        <v>0.4070974668098073</v>
      </c>
      <c r="P840" s="24"/>
      <c r="Q840" s="24">
        <f t="shared" si="104"/>
        <v>0.37024501160122147</v>
      </c>
      <c r="R840" s="24"/>
      <c r="S840" s="30" t="str">
        <f t="shared" si="111"/>
        <v>SENSIBILIDADE MODERADA</v>
      </c>
    </row>
    <row r="841" spans="1:19" ht="15" customHeight="1">
      <c r="A841" s="146">
        <v>837</v>
      </c>
      <c r="B841" s="17">
        <v>3170909</v>
      </c>
      <c r="C841" s="17" t="s">
        <v>924</v>
      </c>
      <c r="D841" s="122">
        <v>3.967090780483999</v>
      </c>
      <c r="E841" s="111">
        <f t="shared" si="105"/>
        <v>8.2968121364379116E-2</v>
      </c>
      <c r="F841" s="147">
        <v>51.736362903875595</v>
      </c>
      <c r="G841" s="111">
        <f t="shared" si="106"/>
        <v>0.7304660485367529</v>
      </c>
      <c r="H841" s="149">
        <v>14.24628450106157</v>
      </c>
      <c r="I841" s="111">
        <f t="shared" si="107"/>
        <v>0.89317162693117658</v>
      </c>
      <c r="J841" s="150">
        <v>23.12</v>
      </c>
      <c r="K841" s="111">
        <f t="shared" si="108"/>
        <v>0.25336986301369863</v>
      </c>
      <c r="L841" s="112">
        <v>43.06</v>
      </c>
      <c r="M841" s="111">
        <f t="shared" si="109"/>
        <v>0.43381216922520616</v>
      </c>
      <c r="N841" s="148">
        <v>5.0187500000000007</v>
      </c>
      <c r="O841" s="111">
        <f t="shared" si="110"/>
        <v>1</v>
      </c>
      <c r="P841" s="24"/>
      <c r="Q841" s="24">
        <f t="shared" si="104"/>
        <v>0.5656313048452023</v>
      </c>
      <c r="R841" s="24"/>
      <c r="S841" s="30" t="str">
        <f t="shared" si="111"/>
        <v>SENSIBILIDADE ALTA</v>
      </c>
    </row>
    <row r="842" spans="1:19" ht="15" customHeight="1">
      <c r="A842" s="146">
        <v>838</v>
      </c>
      <c r="B842" s="17">
        <v>3171006</v>
      </c>
      <c r="C842" s="17" t="s">
        <v>925</v>
      </c>
      <c r="D842" s="122">
        <v>21.438969746279806</v>
      </c>
      <c r="E842" s="111">
        <f t="shared" si="105"/>
        <v>0.44837669271071767</v>
      </c>
      <c r="F842" s="147">
        <v>40.937079765022297</v>
      </c>
      <c r="G842" s="111">
        <f t="shared" si="106"/>
        <v>0.21390602334738243</v>
      </c>
      <c r="H842" s="149">
        <v>84.961201501877355</v>
      </c>
      <c r="I842" s="111">
        <f t="shared" si="107"/>
        <v>0.36290287269345833</v>
      </c>
      <c r="J842" s="150">
        <v>10.44</v>
      </c>
      <c r="K842" s="111">
        <f t="shared" si="108"/>
        <v>0.11441095890410959</v>
      </c>
      <c r="L842" s="112">
        <v>43.24</v>
      </c>
      <c r="M842" s="111">
        <f t="shared" si="109"/>
        <v>0.43144538312350011</v>
      </c>
      <c r="N842" s="148">
        <v>2.3588</v>
      </c>
      <c r="O842" s="111">
        <f t="shared" si="110"/>
        <v>1</v>
      </c>
      <c r="P842" s="24"/>
      <c r="Q842" s="24">
        <f t="shared" si="104"/>
        <v>0.42850698846319468</v>
      </c>
      <c r="R842" s="24"/>
      <c r="S842" s="30" t="str">
        <f t="shared" si="111"/>
        <v>SENSIBILIDADE ALTA</v>
      </c>
    </row>
    <row r="843" spans="1:19">
      <c r="A843" s="146">
        <v>839</v>
      </c>
      <c r="B843" s="17">
        <v>3171030</v>
      </c>
      <c r="C843" s="17" t="s">
        <v>926</v>
      </c>
      <c r="D843" s="122">
        <v>27.997125673711924</v>
      </c>
      <c r="E843" s="111">
        <f t="shared" si="105"/>
        <v>0.58553460187440109</v>
      </c>
      <c r="F843" s="147">
        <v>47.520740883658114</v>
      </c>
      <c r="G843" s="111">
        <f t="shared" si="106"/>
        <v>0.52882101442167984</v>
      </c>
      <c r="H843" s="149">
        <v>23.514077163712198</v>
      </c>
      <c r="I843" s="111">
        <f t="shared" si="107"/>
        <v>0.82367538655942418</v>
      </c>
      <c r="J843" s="150">
        <v>4.88</v>
      </c>
      <c r="K843" s="111">
        <f t="shared" si="108"/>
        <v>5.347945205479452E-2</v>
      </c>
      <c r="L843" s="112">
        <v>34.47</v>
      </c>
      <c r="M843" s="111">
        <f t="shared" si="109"/>
        <v>0.54676046152328983</v>
      </c>
      <c r="N843" s="148">
        <v>8.2695000000000007</v>
      </c>
      <c r="O843" s="111">
        <f t="shared" si="110"/>
        <v>1</v>
      </c>
      <c r="P843" s="24"/>
      <c r="Q843" s="24">
        <f t="shared" si="104"/>
        <v>0.58971181940559825</v>
      </c>
      <c r="R843" s="24"/>
      <c r="S843" s="30" t="str">
        <f t="shared" si="111"/>
        <v>SENSIBILIDADE ALTA</v>
      </c>
    </row>
    <row r="844" spans="1:19">
      <c r="A844" s="146">
        <v>840</v>
      </c>
      <c r="B844" s="17">
        <v>3171071</v>
      </c>
      <c r="C844" s="17" t="s">
        <v>927</v>
      </c>
      <c r="D844" s="122">
        <v>39.073044472479815</v>
      </c>
      <c r="E844" s="111">
        <f t="shared" si="105"/>
        <v>0.81717744192205632</v>
      </c>
      <c r="F844" s="147">
        <v>43.741326672217596</v>
      </c>
      <c r="G844" s="111">
        <f t="shared" si="106"/>
        <v>0.34804102419817323</v>
      </c>
      <c r="H844" s="149">
        <v>62.960818374831121</v>
      </c>
      <c r="I844" s="111">
        <f t="shared" si="107"/>
        <v>0.52787677421690549</v>
      </c>
      <c r="J844" s="150">
        <v>8.1999999999999993</v>
      </c>
      <c r="K844" s="111">
        <f t="shared" si="108"/>
        <v>8.9863013698630131E-2</v>
      </c>
      <c r="L844" s="112">
        <v>55.04</v>
      </c>
      <c r="M844" s="111">
        <f t="shared" si="109"/>
        <v>0.27628940534499191</v>
      </c>
      <c r="N844" s="148">
        <v>0.56440000000000001</v>
      </c>
      <c r="O844" s="111">
        <f t="shared" si="110"/>
        <v>0.30107555561482702</v>
      </c>
      <c r="P844" s="24"/>
      <c r="Q844" s="24">
        <f t="shared" si="104"/>
        <v>0.39338720249926401</v>
      </c>
      <c r="R844" s="24"/>
      <c r="S844" s="30" t="str">
        <f t="shared" si="111"/>
        <v>SENSIBILIDADE MODERADA</v>
      </c>
    </row>
    <row r="845" spans="1:19" ht="15" customHeight="1">
      <c r="A845" s="146">
        <v>841</v>
      </c>
      <c r="B845" s="17">
        <v>3171105</v>
      </c>
      <c r="C845" s="17" t="s">
        <v>928</v>
      </c>
      <c r="D845" s="122">
        <v>57.246382494989248</v>
      </c>
      <c r="E845" s="111">
        <f t="shared" si="105"/>
        <v>1</v>
      </c>
      <c r="F845" s="147">
        <v>52.853260869565219</v>
      </c>
      <c r="G845" s="111">
        <f t="shared" si="106"/>
        <v>0.78389041327211917</v>
      </c>
      <c r="H845" s="149">
        <v>56.229844620345936</v>
      </c>
      <c r="I845" s="111">
        <f t="shared" si="107"/>
        <v>0.57835021347098059</v>
      </c>
      <c r="J845" s="150">
        <v>3.31</v>
      </c>
      <c r="K845" s="111">
        <f t="shared" si="108"/>
        <v>3.6273972602739728E-2</v>
      </c>
      <c r="L845" s="112">
        <v>24.47</v>
      </c>
      <c r="M845" s="111">
        <f t="shared" si="109"/>
        <v>0.6782485782847375</v>
      </c>
      <c r="N845" s="148">
        <v>0.82330000000000003</v>
      </c>
      <c r="O845" s="111">
        <f t="shared" si="110"/>
        <v>0.43918409804692965</v>
      </c>
      <c r="P845" s="24"/>
      <c r="Q845" s="24">
        <f t="shared" si="104"/>
        <v>0.58599121261291776</v>
      </c>
      <c r="R845" s="24"/>
      <c r="S845" s="30" t="str">
        <f t="shared" si="111"/>
        <v>SENSIBILIDADE ALTA</v>
      </c>
    </row>
    <row r="846" spans="1:19" ht="15" customHeight="1">
      <c r="A846" s="146">
        <v>842</v>
      </c>
      <c r="B846" s="17">
        <v>3171154</v>
      </c>
      <c r="C846" s="17" t="s">
        <v>929</v>
      </c>
      <c r="D846" s="122">
        <v>23.275933832729194</v>
      </c>
      <c r="E846" s="111">
        <f t="shared" si="105"/>
        <v>0.48679513778798011</v>
      </c>
      <c r="F846" s="147">
        <v>48.468304519259931</v>
      </c>
      <c r="G846" s="111">
        <f t="shared" si="106"/>
        <v>0.57414564284206038</v>
      </c>
      <c r="H846" s="149">
        <v>36.476832006531943</v>
      </c>
      <c r="I846" s="111">
        <f t="shared" si="107"/>
        <v>0.72647179566909359</v>
      </c>
      <c r="J846" s="150">
        <v>42.51</v>
      </c>
      <c r="K846" s="111">
        <f t="shared" si="108"/>
        <v>0.46586301369863009</v>
      </c>
      <c r="L846" s="112">
        <v>23.43</v>
      </c>
      <c r="M846" s="111">
        <f t="shared" si="109"/>
        <v>0.69192334242792808</v>
      </c>
      <c r="N846" s="148">
        <v>0.13819999999999999</v>
      </c>
      <c r="O846" s="111">
        <f t="shared" si="110"/>
        <v>7.3721902526522137E-2</v>
      </c>
      <c r="P846" s="24"/>
      <c r="Q846" s="24">
        <f t="shared" si="104"/>
        <v>0.50315347249203579</v>
      </c>
      <c r="R846" s="24"/>
      <c r="S846" s="30" t="str">
        <f t="shared" si="111"/>
        <v>SENSIBILIDADE ALTA</v>
      </c>
    </row>
    <row r="847" spans="1:19" ht="15" customHeight="1">
      <c r="A847" s="146">
        <v>843</v>
      </c>
      <c r="B847" s="17">
        <v>3171204</v>
      </c>
      <c r="C847" s="17" t="s">
        <v>930</v>
      </c>
      <c r="D847" s="122">
        <v>3.2401663406666247E-2</v>
      </c>
      <c r="E847" s="111">
        <f t="shared" si="105"/>
        <v>6.7765153123218024E-4</v>
      </c>
      <c r="F847" s="147">
        <v>39.3249081875135</v>
      </c>
      <c r="G847" s="111">
        <f t="shared" si="106"/>
        <v>0.13679133156831691</v>
      </c>
      <c r="H847" s="149">
        <v>94.24430930164182</v>
      </c>
      <c r="I847" s="111">
        <f t="shared" si="107"/>
        <v>0.29329178896159502</v>
      </c>
      <c r="J847" s="150">
        <v>1819.34</v>
      </c>
      <c r="K847" s="111">
        <f t="shared" si="108"/>
        <v>1</v>
      </c>
      <c r="L847" s="112">
        <v>18.61</v>
      </c>
      <c r="M847" s="111">
        <f t="shared" si="109"/>
        <v>0.75530061470694587</v>
      </c>
      <c r="N847" s="148">
        <v>0.39479999999999998</v>
      </c>
      <c r="O847" s="111">
        <f t="shared" si="110"/>
        <v>0.21060352472844385</v>
      </c>
      <c r="P847" s="24"/>
      <c r="Q847" s="24">
        <f t="shared" si="104"/>
        <v>0.39944415191608895</v>
      </c>
      <c r="R847" s="24"/>
      <c r="S847" s="30" t="str">
        <f t="shared" si="111"/>
        <v>SENSIBILIDADE MODERADA</v>
      </c>
    </row>
    <row r="848" spans="1:19" ht="15" customHeight="1">
      <c r="A848" s="146">
        <v>844</v>
      </c>
      <c r="B848" s="17">
        <v>3171303</v>
      </c>
      <c r="C848" s="17" t="s">
        <v>931</v>
      </c>
      <c r="D848" s="122">
        <v>1.4487798087060648</v>
      </c>
      <c r="E848" s="111">
        <f t="shared" si="105"/>
        <v>3.0299921441253638E-2</v>
      </c>
      <c r="F848" s="147">
        <v>40.512451311587384</v>
      </c>
      <c r="G848" s="111">
        <f t="shared" si="106"/>
        <v>0.19359485252407971</v>
      </c>
      <c r="H848" s="149">
        <v>88.347507523223868</v>
      </c>
      <c r="I848" s="111">
        <f t="shared" si="107"/>
        <v>0.33751003690201731</v>
      </c>
      <c r="J848" s="150">
        <v>255.26</v>
      </c>
      <c r="K848" s="111">
        <f t="shared" si="108"/>
        <v>1</v>
      </c>
      <c r="L848" s="112">
        <v>26.07</v>
      </c>
      <c r="M848" s="111">
        <f t="shared" si="109"/>
        <v>0.65721047960290591</v>
      </c>
      <c r="N848" s="148">
        <v>0.13819999999999999</v>
      </c>
      <c r="O848" s="111">
        <f t="shared" si="110"/>
        <v>7.3721902526522137E-2</v>
      </c>
      <c r="P848" s="24"/>
      <c r="Q848" s="24">
        <f t="shared" si="104"/>
        <v>0.38205619883279646</v>
      </c>
      <c r="R848" s="24"/>
      <c r="S848" s="30" t="str">
        <f t="shared" si="111"/>
        <v>SENSIBILIDADE MODERADA</v>
      </c>
    </row>
    <row r="849" spans="1:19" ht="15" customHeight="1">
      <c r="A849" s="146">
        <v>845</v>
      </c>
      <c r="B849" s="17">
        <v>3171402</v>
      </c>
      <c r="C849" s="17" t="s">
        <v>932</v>
      </c>
      <c r="D849" s="122">
        <v>21.02090514520043</v>
      </c>
      <c r="E849" s="111">
        <f t="shared" si="105"/>
        <v>0.43963324909426671</v>
      </c>
      <c r="F849" s="147">
        <v>48.39098954143202</v>
      </c>
      <c r="G849" s="111">
        <f t="shared" si="106"/>
        <v>0.57044745043606504</v>
      </c>
      <c r="H849" s="149">
        <v>47.486486486486484</v>
      </c>
      <c r="I849" s="111">
        <f t="shared" si="107"/>
        <v>0.64391388549568762</v>
      </c>
      <c r="J849" s="150">
        <v>32.83</v>
      </c>
      <c r="K849" s="111">
        <f t="shared" si="108"/>
        <v>0.35978082191780819</v>
      </c>
      <c r="L849" s="112">
        <v>15.68</v>
      </c>
      <c r="M849" s="111">
        <f t="shared" si="109"/>
        <v>0.79382663291805</v>
      </c>
      <c r="N849" s="148">
        <v>0.1026</v>
      </c>
      <c r="O849" s="111">
        <f t="shared" si="110"/>
        <v>5.4731311137635102E-2</v>
      </c>
      <c r="P849" s="24"/>
      <c r="Q849" s="24">
        <f t="shared" si="104"/>
        <v>0.47705555849991876</v>
      </c>
      <c r="R849" s="24"/>
      <c r="S849" s="30" t="str">
        <f t="shared" si="111"/>
        <v>SENSIBILIDADE ALTA</v>
      </c>
    </row>
    <row r="850" spans="1:19" ht="15" customHeight="1">
      <c r="A850" s="146">
        <v>846</v>
      </c>
      <c r="B850" s="17">
        <v>3171501</v>
      </c>
      <c r="C850" s="17" t="s">
        <v>565</v>
      </c>
      <c r="D850" s="122">
        <v>9.6565009863742048</v>
      </c>
      <c r="E850" s="111">
        <f t="shared" si="105"/>
        <v>0.20195699824519639</v>
      </c>
      <c r="F850" s="147">
        <v>48.943488943488944</v>
      </c>
      <c r="G850" s="111">
        <f t="shared" si="106"/>
        <v>0.59687504765470234</v>
      </c>
      <c r="H850" s="149">
        <v>85.483870967741936</v>
      </c>
      <c r="I850" s="111">
        <f t="shared" si="107"/>
        <v>0.35898353999398125</v>
      </c>
      <c r="J850" s="150">
        <v>17.63</v>
      </c>
      <c r="K850" s="111">
        <f t="shared" si="108"/>
        <v>0.1932054794520548</v>
      </c>
      <c r="L850" s="112">
        <v>10.15</v>
      </c>
      <c r="M850" s="111">
        <f t="shared" si="109"/>
        <v>0.86653956148713063</v>
      </c>
      <c r="N850" s="148">
        <v>0.33839999999999998</v>
      </c>
      <c r="O850" s="111">
        <f t="shared" si="110"/>
        <v>0.18051730691009471</v>
      </c>
      <c r="P850" s="24"/>
      <c r="Q850" s="24">
        <f t="shared" si="104"/>
        <v>0.39967965562385999</v>
      </c>
      <c r="R850" s="24"/>
      <c r="S850" s="30" t="str">
        <f t="shared" si="111"/>
        <v>SENSIBILIDADE MODERADA</v>
      </c>
    </row>
    <row r="851" spans="1:19">
      <c r="A851" s="146">
        <v>847</v>
      </c>
      <c r="B851" s="17">
        <v>3171600</v>
      </c>
      <c r="C851" s="17" t="s">
        <v>933</v>
      </c>
      <c r="D851" s="122">
        <v>5.5826964892139719</v>
      </c>
      <c r="E851" s="111">
        <f t="shared" si="105"/>
        <v>0.11675705585973199</v>
      </c>
      <c r="F851" s="147">
        <v>46.926536731634179</v>
      </c>
      <c r="G851" s="111">
        <f t="shared" si="106"/>
        <v>0.50039856195047772</v>
      </c>
      <c r="H851" s="149">
        <v>56.252117926126729</v>
      </c>
      <c r="I851" s="111">
        <f t="shared" si="107"/>
        <v>0.57818319300896115</v>
      </c>
      <c r="J851" s="150">
        <v>13.58</v>
      </c>
      <c r="K851" s="111">
        <f t="shared" si="108"/>
        <v>0.14882191780821918</v>
      </c>
      <c r="L851" s="112">
        <v>31.52</v>
      </c>
      <c r="M851" s="111">
        <f t="shared" si="109"/>
        <v>0.58554945596791685</v>
      </c>
      <c r="N851" s="148">
        <v>0.74893333333333345</v>
      </c>
      <c r="O851" s="111">
        <f t="shared" si="110"/>
        <v>0.3995136772710805</v>
      </c>
      <c r="P851" s="24"/>
      <c r="Q851" s="24">
        <f t="shared" si="104"/>
        <v>0.38820397697773124</v>
      </c>
      <c r="R851" s="24"/>
      <c r="S851" s="30" t="str">
        <f t="shared" si="111"/>
        <v>SENSIBILIDADE MODERADA</v>
      </c>
    </row>
    <row r="852" spans="1:19">
      <c r="A852" s="146">
        <v>848</v>
      </c>
      <c r="B852" s="17">
        <v>3171709</v>
      </c>
      <c r="C852" s="17" t="s">
        <v>934</v>
      </c>
      <c r="D852" s="122">
        <v>26.034633985628137</v>
      </c>
      <c r="E852" s="111">
        <f t="shared" si="105"/>
        <v>0.54449086036121708</v>
      </c>
      <c r="F852" s="147">
        <v>44.239856607462933</v>
      </c>
      <c r="G852" s="111">
        <f t="shared" si="106"/>
        <v>0.37188711033156552</v>
      </c>
      <c r="H852" s="149">
        <v>55.612932195779074</v>
      </c>
      <c r="I852" s="111">
        <f t="shared" si="107"/>
        <v>0.58297624425377936</v>
      </c>
      <c r="J852" s="150">
        <v>27.28</v>
      </c>
      <c r="K852" s="111">
        <f t="shared" si="108"/>
        <v>0.29895890410958903</v>
      </c>
      <c r="L852" s="112">
        <v>31.49</v>
      </c>
      <c r="M852" s="111">
        <f t="shared" si="109"/>
        <v>0.58594392031820131</v>
      </c>
      <c r="N852" s="148">
        <v>0.22439999999999999</v>
      </c>
      <c r="O852" s="111">
        <f t="shared" si="110"/>
        <v>0.11970473897938905</v>
      </c>
      <c r="P852" s="24"/>
      <c r="Q852" s="24">
        <f t="shared" si="104"/>
        <v>0.41732696305895695</v>
      </c>
      <c r="R852" s="24"/>
      <c r="S852" s="30" t="str">
        <f t="shared" si="111"/>
        <v>SENSIBILIDADE ALTA</v>
      </c>
    </row>
    <row r="853" spans="1:19">
      <c r="A853" s="146">
        <v>849</v>
      </c>
      <c r="B853" s="17">
        <v>3171808</v>
      </c>
      <c r="C853" s="17" t="s">
        <v>935</v>
      </c>
      <c r="D853" s="122">
        <v>16.063500375592259</v>
      </c>
      <c r="E853" s="111">
        <f t="shared" si="105"/>
        <v>0.33595360490749521</v>
      </c>
      <c r="F853" s="147">
        <v>49.267585206671498</v>
      </c>
      <c r="G853" s="111">
        <f t="shared" si="106"/>
        <v>0.61237748163303196</v>
      </c>
      <c r="H853" s="149">
        <v>61.74132247430677</v>
      </c>
      <c r="I853" s="111">
        <f t="shared" si="107"/>
        <v>0.53702138753748097</v>
      </c>
      <c r="J853" s="150">
        <v>23.45</v>
      </c>
      <c r="K853" s="111">
        <f t="shared" si="108"/>
        <v>0.256986301369863</v>
      </c>
      <c r="L853" s="112">
        <v>41.77</v>
      </c>
      <c r="M853" s="111">
        <f t="shared" si="109"/>
        <v>0.4507741362874329</v>
      </c>
      <c r="N853" s="148">
        <v>0.33839999999999998</v>
      </c>
      <c r="O853" s="111">
        <f t="shared" si="110"/>
        <v>0.18051730691009471</v>
      </c>
      <c r="P853" s="24"/>
      <c r="Q853" s="24">
        <f t="shared" si="104"/>
        <v>0.39560503644089984</v>
      </c>
      <c r="R853" s="24"/>
      <c r="S853" s="30" t="str">
        <f t="shared" si="111"/>
        <v>SENSIBILIDADE MODERADA</v>
      </c>
    </row>
    <row r="854" spans="1:19">
      <c r="A854" s="146">
        <v>850</v>
      </c>
      <c r="B854" s="17">
        <v>3171907</v>
      </c>
      <c r="C854" s="17" t="s">
        <v>936</v>
      </c>
      <c r="D854" s="122">
        <v>15.372429871703202</v>
      </c>
      <c r="E854" s="111">
        <f t="shared" si="105"/>
        <v>0.32150048935993147</v>
      </c>
      <c r="F854" s="147">
        <v>54.097245834750083</v>
      </c>
      <c r="G854" s="111">
        <f t="shared" si="106"/>
        <v>0.84339370591560892</v>
      </c>
      <c r="H854" s="149">
        <v>66.080843585237261</v>
      </c>
      <c r="I854" s="111">
        <f t="shared" si="107"/>
        <v>0.50448069384685779</v>
      </c>
      <c r="J854" s="150">
        <v>16.2</v>
      </c>
      <c r="K854" s="111">
        <f t="shared" si="108"/>
        <v>0.17753424657534245</v>
      </c>
      <c r="L854" s="112">
        <v>30.95</v>
      </c>
      <c r="M854" s="111">
        <f t="shared" si="109"/>
        <v>0.59304427862331943</v>
      </c>
      <c r="N854" s="148">
        <v>0.33839999999999998</v>
      </c>
      <c r="O854" s="111">
        <f t="shared" si="110"/>
        <v>0.18051730691009471</v>
      </c>
      <c r="P854" s="24"/>
      <c r="Q854" s="24">
        <f t="shared" si="104"/>
        <v>0.43674512020519246</v>
      </c>
      <c r="R854" s="24"/>
      <c r="S854" s="30" t="str">
        <f t="shared" si="111"/>
        <v>SENSIBILIDADE ALTA</v>
      </c>
    </row>
    <row r="855" spans="1:19">
      <c r="A855" s="146">
        <v>851</v>
      </c>
      <c r="B855" s="17">
        <v>3172004</v>
      </c>
      <c r="C855" s="17" t="s">
        <v>937</v>
      </c>
      <c r="D855" s="122">
        <v>1.1134180444128805</v>
      </c>
      <c r="E855" s="111">
        <f t="shared" si="105"/>
        <v>2.3286132974972423E-2</v>
      </c>
      <c r="F855" s="147">
        <v>44.823882366013557</v>
      </c>
      <c r="G855" s="111">
        <f t="shared" si="106"/>
        <v>0.399822701673065</v>
      </c>
      <c r="H855" s="149">
        <v>85.717568947906031</v>
      </c>
      <c r="I855" s="111">
        <f t="shared" si="107"/>
        <v>0.35723111289563569</v>
      </c>
      <c r="J855" s="150">
        <v>160.91999999999999</v>
      </c>
      <c r="K855" s="111">
        <f t="shared" si="108"/>
        <v>1</v>
      </c>
      <c r="L855" s="112">
        <v>8.84</v>
      </c>
      <c r="M855" s="111">
        <f t="shared" si="109"/>
        <v>0.88376450478288027</v>
      </c>
      <c r="N855" s="148">
        <v>0.1026</v>
      </c>
      <c r="O855" s="111">
        <f t="shared" si="110"/>
        <v>5.4731311137635102E-2</v>
      </c>
      <c r="P855" s="24"/>
      <c r="Q855" s="24">
        <f t="shared" si="104"/>
        <v>0.45313929391069802</v>
      </c>
      <c r="R855" s="24"/>
      <c r="S855" s="30" t="str">
        <f t="shared" si="111"/>
        <v>SENSIBILIDADE ALTA</v>
      </c>
    </row>
    <row r="856" spans="1:19">
      <c r="A856" s="146">
        <v>852</v>
      </c>
      <c r="B856" s="17">
        <v>3172103</v>
      </c>
      <c r="C856" s="17" t="s">
        <v>938</v>
      </c>
      <c r="D856" s="122">
        <v>9.7782613804409877</v>
      </c>
      <c r="E856" s="111">
        <f t="shared" si="105"/>
        <v>0.20450350693665489</v>
      </c>
      <c r="F856" s="147">
        <v>49.043303121852972</v>
      </c>
      <c r="G856" s="111">
        <f t="shared" si="106"/>
        <v>0.60164943997565901</v>
      </c>
      <c r="H856" s="149">
        <v>88.408732838172412</v>
      </c>
      <c r="I856" s="111">
        <f t="shared" si="107"/>
        <v>0.33705092766647649</v>
      </c>
      <c r="J856" s="150">
        <v>21.61</v>
      </c>
      <c r="K856" s="111">
        <f t="shared" si="108"/>
        <v>0.23682191780821918</v>
      </c>
      <c r="L856" s="112">
        <v>23.37</v>
      </c>
      <c r="M856" s="111">
        <f t="shared" si="109"/>
        <v>0.69271227112849676</v>
      </c>
      <c r="N856" s="148">
        <v>0.1026</v>
      </c>
      <c r="O856" s="111">
        <f t="shared" si="110"/>
        <v>5.4731311137635102E-2</v>
      </c>
      <c r="P856" s="24"/>
      <c r="Q856" s="24">
        <f t="shared" si="104"/>
        <v>0.35457822910885689</v>
      </c>
      <c r="R856" s="24"/>
      <c r="S856" s="30" t="str">
        <f t="shared" si="111"/>
        <v>SENSIBILIDADE MODERADA</v>
      </c>
    </row>
    <row r="857" spans="1:19">
      <c r="A857" s="146">
        <v>853</v>
      </c>
      <c r="B857" s="17">
        <v>3172202</v>
      </c>
      <c r="C857" s="17" t="s">
        <v>939</v>
      </c>
      <c r="D857" s="122">
        <v>14.888869167277264</v>
      </c>
      <c r="E857" s="111">
        <f t="shared" si="105"/>
        <v>0.31138725388540545</v>
      </c>
      <c r="F857" s="147">
        <v>46.83385579937304</v>
      </c>
      <c r="G857" s="111">
        <f t="shared" si="106"/>
        <v>0.49596537281302988</v>
      </c>
      <c r="H857" s="149">
        <v>2.9286926994906621</v>
      </c>
      <c r="I857" s="111">
        <f t="shared" si="107"/>
        <v>0.9780386614992973</v>
      </c>
      <c r="J857" s="150">
        <v>22.99</v>
      </c>
      <c r="K857" s="111">
        <f t="shared" si="108"/>
        <v>0.25194520547945204</v>
      </c>
      <c r="L857" s="112">
        <v>32.79</v>
      </c>
      <c r="M857" s="111">
        <f t="shared" si="109"/>
        <v>0.568850465139213</v>
      </c>
      <c r="N857" s="148">
        <v>0.30649999999999999</v>
      </c>
      <c r="O857" s="111">
        <f t="shared" si="110"/>
        <v>0.16350045676106392</v>
      </c>
      <c r="P857" s="24"/>
      <c r="Q857" s="24">
        <f t="shared" si="104"/>
        <v>0.46161456926291033</v>
      </c>
      <c r="R857" s="24"/>
      <c r="S857" s="30" t="str">
        <f t="shared" si="111"/>
        <v>SENSIBILIDADE ALTA</v>
      </c>
    </row>
    <row r="858" spans="1:19">
      <c r="D858"/>
      <c r="E858" s="103"/>
      <c r="F858"/>
      <c r="G858" s="103"/>
      <c r="H858"/>
      <c r="I858" s="103"/>
      <c r="J858"/>
      <c r="K858" s="103"/>
      <c r="L858" s="103"/>
      <c r="M858" s="103"/>
      <c r="N858" s="103"/>
      <c r="O858" s="103"/>
    </row>
    <row r="859" spans="1:19">
      <c r="C859" s="179" t="s">
        <v>31</v>
      </c>
      <c r="D859" s="76" t="s">
        <v>1</v>
      </c>
      <c r="E859" s="77" t="s">
        <v>2</v>
      </c>
      <c r="F859" s="76" t="s">
        <v>1</v>
      </c>
      <c r="G859" s="77" t="s">
        <v>2</v>
      </c>
      <c r="H859" s="76" t="s">
        <v>1</v>
      </c>
      <c r="I859" s="77" t="s">
        <v>2</v>
      </c>
      <c r="J859" s="76" t="s">
        <v>1</v>
      </c>
      <c r="K859" s="77" t="s">
        <v>2</v>
      </c>
      <c r="L859" s="76" t="s">
        <v>1</v>
      </c>
      <c r="M859" s="77" t="s">
        <v>2</v>
      </c>
      <c r="N859" s="76" t="s">
        <v>1</v>
      </c>
      <c r="O859" s="77" t="s">
        <v>2</v>
      </c>
      <c r="P859" s="39"/>
    </row>
    <row r="860" spans="1:19" s="28" customFormat="1">
      <c r="A860" s="146"/>
      <c r="C860" s="179"/>
      <c r="D860" s="78">
        <f>IF(D861&gt;0, D861, 0)</f>
        <v>47.814639107728411</v>
      </c>
      <c r="E860" s="80">
        <f>IF($D862&gt;0, $D862, 0)</f>
        <v>0</v>
      </c>
      <c r="F860" s="78">
        <f>IF(F$861&gt;0, F$861, 0)</f>
        <v>57.37128104590267</v>
      </c>
      <c r="G860" s="80">
        <f>IF(F862&gt;0, F862, 0)</f>
        <v>36.465127622795087</v>
      </c>
      <c r="H860" s="78">
        <f>IF(H$861&gt;0, H$861, 0)</f>
        <v>133.35674869712284</v>
      </c>
      <c r="I860" s="80">
        <f>IF(H862&gt;0, H862, 0)</f>
        <v>0</v>
      </c>
      <c r="J860" s="78">
        <f>IF(J861&gt;0, J861, 0)</f>
        <v>91.25</v>
      </c>
      <c r="K860" s="80">
        <f>IF(J862&gt;0, J862, 0)</f>
        <v>0</v>
      </c>
      <c r="L860" s="78">
        <f>IF(L861&gt;0, L861, 0)</f>
        <v>76.052499999999995</v>
      </c>
      <c r="M860" s="80">
        <f>IF(L862&gt;0, L862, 0)</f>
        <v>0</v>
      </c>
      <c r="N860" s="78">
        <f>IF(N861&gt;0, N861, 0)</f>
        <v>1.8746125000000002</v>
      </c>
      <c r="O860" s="80">
        <f>IF(N862&gt;0, N862, 0)</f>
        <v>0</v>
      </c>
      <c r="P860" s="40"/>
    </row>
    <row r="861" spans="1:19">
      <c r="C861" s="79" t="s">
        <v>70</v>
      </c>
      <c r="D861" s="182">
        <f>D864+1.5*(D864-D863)</f>
        <v>47.814639107728411</v>
      </c>
      <c r="E861" s="182"/>
      <c r="F861" s="182">
        <f>F864+1.5*(F864-F863)</f>
        <v>57.37128104590267</v>
      </c>
      <c r="G861" s="182"/>
      <c r="H861" s="181">
        <f t="shared" ref="H861" si="112">H864+1.5*(H864-H863)</f>
        <v>133.35674869712284</v>
      </c>
      <c r="I861" s="181"/>
      <c r="J861" s="182">
        <f>J864+1.5*(J864-J863)</f>
        <v>91.25</v>
      </c>
      <c r="K861" s="182"/>
      <c r="L861" s="182">
        <f t="shared" ref="L861" si="113">L864+1.5*(L864-L863)</f>
        <v>76.052499999999995</v>
      </c>
      <c r="M861" s="182"/>
      <c r="N861" s="181">
        <f>N864+1.5*(N864-N863)</f>
        <v>1.8746125000000002</v>
      </c>
      <c r="O861" s="181"/>
    </row>
    <row r="862" spans="1:19">
      <c r="C862" s="79" t="s">
        <v>69</v>
      </c>
      <c r="D862" s="181">
        <f>D863-1.5*(D864-D863)</f>
        <v>-16.65320257119436</v>
      </c>
      <c r="E862" s="181"/>
      <c r="F862" s="182">
        <f>F863-1.5*(F864-F863)</f>
        <v>36.465127622795087</v>
      </c>
      <c r="G862" s="182"/>
      <c r="H862" s="181">
        <f t="shared" ref="H862" si="114">H863-1.5*(H864-H863)</f>
        <v>-5.8191772379083702</v>
      </c>
      <c r="I862" s="181"/>
      <c r="J862" s="181">
        <f>J863-1.5*(J864-J863)</f>
        <v>-35.349999999999994</v>
      </c>
      <c r="K862" s="181"/>
      <c r="L862" s="181">
        <f t="shared" ref="L862" si="115">L863-1.5*(L864-L863)</f>
        <v>-18.167499999999997</v>
      </c>
      <c r="M862" s="181"/>
      <c r="N862" s="181">
        <f t="shared" ref="N862" si="116">N863-1.5*(N864-N863)</f>
        <v>-0.89708750000000015</v>
      </c>
      <c r="O862" s="181"/>
    </row>
    <row r="863" spans="1:19">
      <c r="C863" s="79" t="s">
        <v>67</v>
      </c>
      <c r="D863" s="183">
        <f>_xlfn.QUARTILE.EXC(D5:D857,1)</f>
        <v>7.5222380584016806</v>
      </c>
      <c r="E863" s="183"/>
      <c r="F863" s="183">
        <f t="shared" ref="F863" si="117">_xlfn.QUARTILE.EXC(F5:F857,1)</f>
        <v>44.304935156460431</v>
      </c>
      <c r="G863" s="183"/>
      <c r="H863" s="183">
        <f>_xlfn.QUARTILE.EXC(H5:H857,1)</f>
        <v>46.371794987728336</v>
      </c>
      <c r="I863" s="183"/>
      <c r="J863" s="183">
        <f>_xlfn.QUARTILE.EXC(J5:J857,1)</f>
        <v>12.125</v>
      </c>
      <c r="K863" s="183"/>
      <c r="L863" s="183">
        <f t="shared" ref="L863" si="118">_xlfn.QUARTILE.EXC(L5:L857,1)</f>
        <v>17.164999999999999</v>
      </c>
      <c r="M863" s="183"/>
      <c r="N863" s="183">
        <f t="shared" ref="N863" si="119">_xlfn.QUARTILE.EXC(N5:N857,1)</f>
        <v>0.14230000000000001</v>
      </c>
      <c r="O863" s="183"/>
    </row>
    <row r="864" spans="1:19">
      <c r="C864" s="79" t="s">
        <v>68</v>
      </c>
      <c r="D864" s="183">
        <f>_xlfn.QUARTILE.EXC(D5:D857,3)</f>
        <v>23.639198478132371</v>
      </c>
      <c r="E864" s="183"/>
      <c r="F864" s="183">
        <f t="shared" ref="F864" si="120">_xlfn.QUARTILE.EXC(F5:F857,3)</f>
        <v>49.531473512237326</v>
      </c>
      <c r="G864" s="183"/>
      <c r="H864" s="183">
        <f>_xlfn.QUARTILE.EXC(H5:H857,3)</f>
        <v>81.16577647148614</v>
      </c>
      <c r="I864" s="183"/>
      <c r="J864" s="183">
        <f>_xlfn.QUARTILE.EXC(J5:J857,3)</f>
        <v>43.774999999999999</v>
      </c>
      <c r="K864" s="183"/>
      <c r="L864" s="183">
        <f t="shared" ref="L864" si="121">_xlfn.QUARTILE.EXC(L5:L857,3)</f>
        <v>40.72</v>
      </c>
      <c r="M864" s="183"/>
      <c r="N864" s="183">
        <f t="shared" ref="N864" si="122">_xlfn.QUARTILE.EXC(N5:N857,3)</f>
        <v>0.83522500000000011</v>
      </c>
      <c r="O864" s="183"/>
    </row>
    <row r="865"/>
  </sheetData>
  <sheetProtection formatCells="0" formatColumns="0" formatRows="0" insertColumns="0" insertRows="0" insertHyperlinks="0" deleteColumns="0" deleteRows="0" sort="0" autoFilter="0" pivotTables="0"/>
  <autoFilter ref="S1:S857"/>
  <mergeCells count="44">
    <mergeCell ref="H864:I864"/>
    <mergeCell ref="J864:K864"/>
    <mergeCell ref="L864:M864"/>
    <mergeCell ref="N864:O864"/>
    <mergeCell ref="D864:E864"/>
    <mergeCell ref="F864:G864"/>
    <mergeCell ref="H863:I863"/>
    <mergeCell ref="J863:K863"/>
    <mergeCell ref="L863:M863"/>
    <mergeCell ref="N863:O863"/>
    <mergeCell ref="D863:E863"/>
    <mergeCell ref="F863:G863"/>
    <mergeCell ref="H862:I862"/>
    <mergeCell ref="J862:K862"/>
    <mergeCell ref="L862:M862"/>
    <mergeCell ref="N862:O862"/>
    <mergeCell ref="D862:E862"/>
    <mergeCell ref="F862:G862"/>
    <mergeCell ref="H861:I861"/>
    <mergeCell ref="J861:K861"/>
    <mergeCell ref="L861:M861"/>
    <mergeCell ref="N861:O861"/>
    <mergeCell ref="D861:E861"/>
    <mergeCell ref="F861:G861"/>
    <mergeCell ref="C859:C860"/>
    <mergeCell ref="J2:K2"/>
    <mergeCell ref="J3:K3"/>
    <mergeCell ref="H2:I2"/>
    <mergeCell ref="H3:I3"/>
    <mergeCell ref="A1:C4"/>
    <mergeCell ref="D1:E1"/>
    <mergeCell ref="F1:K1"/>
    <mergeCell ref="S1:S4"/>
    <mergeCell ref="D3:E3"/>
    <mergeCell ref="F3:G3"/>
    <mergeCell ref="U4:W4"/>
    <mergeCell ref="Q1:Q4"/>
    <mergeCell ref="D2:E2"/>
    <mergeCell ref="F2:G2"/>
    <mergeCell ref="L3:M3"/>
    <mergeCell ref="L2:M2"/>
    <mergeCell ref="L1:O1"/>
    <mergeCell ref="N2:O2"/>
    <mergeCell ref="N3:O3"/>
  </mergeCells>
  <conditionalFormatting sqref="E5:E857">
    <cfRule type="cellIs" dxfId="99" priority="36" operator="between">
      <formula>0.8001</formula>
      <formula>1</formula>
    </cfRule>
    <cfRule type="cellIs" dxfId="98" priority="37" operator="between">
      <formula>0.6001</formula>
      <formula>0.8</formula>
    </cfRule>
    <cfRule type="cellIs" dxfId="97" priority="38" operator="between">
      <formula>0.4001</formula>
      <formula>0.6</formula>
    </cfRule>
    <cfRule type="cellIs" dxfId="96" priority="39" operator="between">
      <formula>0.2001</formula>
      <formula>0.4</formula>
    </cfRule>
    <cfRule type="cellIs" dxfId="95" priority="40" operator="between">
      <formula>0</formula>
      <formula>0.2</formula>
    </cfRule>
  </conditionalFormatting>
  <conditionalFormatting sqref="G5:G857">
    <cfRule type="cellIs" dxfId="94" priority="41" operator="between">
      <formula>0.8001</formula>
      <formula>1</formula>
    </cfRule>
    <cfRule type="cellIs" dxfId="93" priority="42" operator="between">
      <formula>0.6001</formula>
      <formula>0.8</formula>
    </cfRule>
    <cfRule type="cellIs" dxfId="92" priority="43" operator="between">
      <formula>0.4001</formula>
      <formula>0.6</formula>
    </cfRule>
    <cfRule type="cellIs" dxfId="91" priority="44" operator="between">
      <formula>0.2001</formula>
      <formula>0.4</formula>
    </cfRule>
    <cfRule type="cellIs" dxfId="90" priority="45" operator="between">
      <formula>0</formula>
      <formula>0.2</formula>
    </cfRule>
  </conditionalFormatting>
  <conditionalFormatting sqref="I5:I857">
    <cfRule type="cellIs" dxfId="89" priority="21" operator="between">
      <formula>0.8001</formula>
      <formula>1</formula>
    </cfRule>
    <cfRule type="cellIs" dxfId="88" priority="22" operator="between">
      <formula>0.6001</formula>
      <formula>0.8</formula>
    </cfRule>
    <cfRule type="cellIs" dxfId="87" priority="23" operator="between">
      <formula>0.4001</formula>
      <formula>0.6</formula>
    </cfRule>
    <cfRule type="cellIs" dxfId="86" priority="24" operator="between">
      <formula>0.2001</formula>
      <formula>0.4</formula>
    </cfRule>
    <cfRule type="cellIs" dxfId="85" priority="25" operator="between">
      <formula>0</formula>
      <formula>0.2</formula>
    </cfRule>
  </conditionalFormatting>
  <conditionalFormatting sqref="K5:K857">
    <cfRule type="cellIs" dxfId="84" priority="16" operator="between">
      <formula>0.8001</formula>
      <formula>1</formula>
    </cfRule>
    <cfRule type="cellIs" dxfId="83" priority="17" operator="between">
      <formula>0.6001</formula>
      <formula>0.8</formula>
    </cfRule>
    <cfRule type="cellIs" dxfId="82" priority="18" operator="between">
      <formula>0.4001</formula>
      <formula>0.6</formula>
    </cfRule>
    <cfRule type="cellIs" dxfId="81" priority="19" operator="between">
      <formula>0.2001</formula>
      <formula>0.4</formula>
    </cfRule>
    <cfRule type="cellIs" dxfId="80" priority="20" operator="between">
      <formula>0</formula>
      <formula>0.2</formula>
    </cfRule>
  </conditionalFormatting>
  <conditionalFormatting sqref="M5:M857">
    <cfRule type="cellIs" dxfId="79" priority="6" operator="between">
      <formula>0.8001</formula>
      <formula>1</formula>
    </cfRule>
    <cfRule type="cellIs" dxfId="78" priority="7" operator="between">
      <formula>0.6001</formula>
      <formula>0.8</formula>
    </cfRule>
    <cfRule type="cellIs" dxfId="77" priority="8" operator="between">
      <formula>0.4001</formula>
      <formula>0.6</formula>
    </cfRule>
    <cfRule type="cellIs" dxfId="76" priority="9" operator="between">
      <formula>0.2001</formula>
      <formula>0.4</formula>
    </cfRule>
    <cfRule type="cellIs" dxfId="75" priority="10" operator="between">
      <formula>0</formula>
      <formula>0.2</formula>
    </cfRule>
  </conditionalFormatting>
  <conditionalFormatting sqref="O5:O857">
    <cfRule type="cellIs" dxfId="74" priority="1" operator="between">
      <formula>0.8001</formula>
      <formula>1</formula>
    </cfRule>
    <cfRule type="cellIs" dxfId="73" priority="2" operator="between">
      <formula>0.6001</formula>
      <formula>0.8</formula>
    </cfRule>
    <cfRule type="cellIs" dxfId="72" priority="3" operator="between">
      <formula>0.4001</formula>
      <formula>0.6</formula>
    </cfRule>
    <cfRule type="cellIs" dxfId="71" priority="4" operator="between">
      <formula>0.2001</formula>
      <formula>0.4</formula>
    </cfRule>
    <cfRule type="cellIs" dxfId="70" priority="5" operator="between">
      <formula>0</formula>
      <formula>0.2</formula>
    </cfRule>
  </conditionalFormatting>
  <conditionalFormatting sqref="Q5:Q857">
    <cfRule type="cellIs" dxfId="69" priority="196" operator="between">
      <formula>0.8001</formula>
      <formula>1</formula>
    </cfRule>
    <cfRule type="cellIs" dxfId="68" priority="197" operator="between">
      <formula>0.6001</formula>
      <formula>0.8</formula>
    </cfRule>
    <cfRule type="cellIs" dxfId="67" priority="198" operator="between">
      <formula>0.4001</formula>
      <formula>0.6</formula>
    </cfRule>
    <cfRule type="cellIs" dxfId="66" priority="199" operator="between">
      <formula>0.2001</formula>
      <formula>0.4</formula>
    </cfRule>
    <cfRule type="cellIs" dxfId="65" priority="200" operator="between">
      <formula>0</formula>
      <formula>0.2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"/>
  <sheetViews>
    <sheetView workbookViewId="0"/>
  </sheetViews>
  <sheetFormatPr baseColWidth="10" defaultColWidth="8.81640625" defaultRowHeight="14.5"/>
  <sheetData/>
  <pageMargins left="0.511811024" right="0.511811024" top="0.78740157499999996" bottom="0.78740157499999996" header="0.31496062000000002" footer="0.3149606200000000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8" tint="-0.499984740745262"/>
  </sheetPr>
  <dimension ref="A1:AL897"/>
  <sheetViews>
    <sheetView showGridLines="0" zoomScale="80" zoomScaleNormal="80" zoomScalePageLayoutView="80" workbookViewId="0">
      <pane xSplit="3" ySplit="4" topLeftCell="J635" activePane="bottomRight" state="frozen"/>
      <selection activeCell="D2" sqref="C2:R11"/>
      <selection pane="topRight" activeCell="D2" sqref="C2:R11"/>
      <selection pane="bottomLeft" activeCell="D2" sqref="C2:R11"/>
      <selection pane="bottomRight" activeCell="A641" sqref="A641:XFD641"/>
    </sheetView>
  </sheetViews>
  <sheetFormatPr baseColWidth="10" defaultColWidth="0" defaultRowHeight="14.5" zeroHeight="1"/>
  <cols>
    <col min="1" max="1" width="4.26953125" style="146" customWidth="1"/>
    <col min="2" max="2" width="10.1796875" style="28" customWidth="1"/>
    <col min="3" max="3" width="30.453125" style="17" bestFit="1" customWidth="1"/>
    <col min="4" max="4" width="14.453125" style="17" bestFit="1" customWidth="1"/>
    <col min="5" max="5" width="17.81640625" style="28" customWidth="1"/>
    <col min="6" max="6" width="14.453125" style="106" customWidth="1"/>
    <col min="7" max="7" width="16" style="28" bestFit="1" customWidth="1"/>
    <col min="8" max="8" width="17" style="28" customWidth="1"/>
    <col min="9" max="9" width="19.54296875" style="28" customWidth="1"/>
    <col min="10" max="10" width="28.453125" style="28" customWidth="1"/>
    <col min="11" max="11" width="15.81640625" style="28" customWidth="1"/>
    <col min="12" max="12" width="16.54296875" style="28" bestFit="1" customWidth="1"/>
    <col min="13" max="13" width="14.453125" style="28" bestFit="1" customWidth="1"/>
    <col min="14" max="14" width="16" style="28" customWidth="1"/>
    <col min="15" max="15" width="20.26953125" style="28" customWidth="1"/>
    <col min="16" max="16" width="0.7265625" style="35" customWidth="1"/>
    <col min="17" max="17" width="35" style="17" customWidth="1"/>
    <col min="18" max="20" width="8.81640625" style="17" hidden="1" customWidth="1"/>
    <col min="21" max="21" width="2.7265625" style="17" hidden="1" customWidth="1"/>
    <col min="22" max="22" width="8.81640625" style="17" hidden="1" customWidth="1"/>
    <col min="23" max="23" width="2.7265625" style="17" hidden="1" customWidth="1"/>
    <col min="24" max="24" width="8.81640625" style="17" hidden="1" customWidth="1"/>
    <col min="25" max="25" width="2.7265625" style="17" hidden="1" customWidth="1"/>
    <col min="26" max="26" width="8.81640625" style="17" hidden="1" customWidth="1"/>
    <col min="27" max="27" width="2.7265625" style="17" hidden="1" customWidth="1"/>
    <col min="28" max="28" width="8.81640625" style="17" hidden="1" customWidth="1"/>
    <col min="29" max="38" width="2.7265625" style="17" hidden="1" customWidth="1"/>
    <col min="39" max="16384" width="8.81640625" style="17" hidden="1"/>
  </cols>
  <sheetData>
    <row r="1" spans="1:20" ht="23.25" customHeight="1">
      <c r="A1" s="192" t="s">
        <v>0</v>
      </c>
      <c r="B1" s="192"/>
      <c r="C1" s="192"/>
      <c r="D1" s="184"/>
      <c r="E1" s="184"/>
      <c r="F1" s="184"/>
      <c r="G1" s="184"/>
      <c r="H1" s="184"/>
      <c r="I1" s="184"/>
      <c r="J1" s="98"/>
      <c r="K1" s="188"/>
      <c r="L1" s="188"/>
      <c r="M1" s="188"/>
      <c r="N1" s="188"/>
      <c r="O1" s="198" t="s">
        <v>34</v>
      </c>
      <c r="P1" s="33"/>
      <c r="Q1" s="197" t="s">
        <v>48</v>
      </c>
    </row>
    <row r="2" spans="1:20" ht="11.25" customHeight="1">
      <c r="A2" s="192"/>
      <c r="B2" s="192"/>
      <c r="C2" s="192"/>
      <c r="D2" s="188"/>
      <c r="E2" s="188"/>
      <c r="F2" s="130"/>
      <c r="G2" s="98"/>
      <c r="H2" s="98"/>
      <c r="I2" s="98"/>
      <c r="J2" s="98">
        <v>1</v>
      </c>
      <c r="K2" s="188">
        <v>2</v>
      </c>
      <c r="L2" s="188"/>
      <c r="M2" s="188">
        <v>3</v>
      </c>
      <c r="N2" s="188"/>
      <c r="O2" s="198"/>
      <c r="P2" s="33"/>
      <c r="Q2" s="197"/>
    </row>
    <row r="3" spans="1:20" ht="90" customHeight="1">
      <c r="A3" s="192"/>
      <c r="B3" s="192"/>
      <c r="C3" s="192"/>
      <c r="D3" s="187" t="s">
        <v>944</v>
      </c>
      <c r="E3" s="187"/>
      <c r="F3" s="187" t="s">
        <v>949</v>
      </c>
      <c r="G3" s="187"/>
      <c r="H3" s="187" t="s">
        <v>966</v>
      </c>
      <c r="I3" s="187"/>
      <c r="J3" s="126" t="s">
        <v>946</v>
      </c>
      <c r="K3" s="195" t="s">
        <v>948</v>
      </c>
      <c r="L3" s="195"/>
      <c r="M3" s="195" t="s">
        <v>951</v>
      </c>
      <c r="N3" s="195"/>
      <c r="O3" s="198"/>
      <c r="P3" s="33"/>
      <c r="Q3" s="197"/>
    </row>
    <row r="4" spans="1:20" ht="52.5" customHeight="1">
      <c r="A4" s="192"/>
      <c r="B4" s="192"/>
      <c r="C4" s="192"/>
      <c r="D4" s="127" t="s">
        <v>5</v>
      </c>
      <c r="E4" s="128" t="s">
        <v>98</v>
      </c>
      <c r="F4" s="129" t="s">
        <v>940</v>
      </c>
      <c r="G4" s="128" t="s">
        <v>99</v>
      </c>
      <c r="H4" s="129" t="s">
        <v>943</v>
      </c>
      <c r="I4" s="128" t="s">
        <v>99</v>
      </c>
      <c r="J4" s="95" t="s">
        <v>32</v>
      </c>
      <c r="K4" s="96" t="s">
        <v>947</v>
      </c>
      <c r="L4" s="95" t="s">
        <v>32</v>
      </c>
      <c r="M4" s="96" t="s">
        <v>42</v>
      </c>
      <c r="N4" s="95" t="s">
        <v>32</v>
      </c>
      <c r="O4" s="198"/>
      <c r="P4" s="33"/>
      <c r="Q4" s="197"/>
      <c r="R4" s="176" t="s">
        <v>17</v>
      </c>
      <c r="S4" s="176"/>
      <c r="T4" s="176"/>
    </row>
    <row r="5" spans="1:20" ht="15" customHeight="1">
      <c r="A5" s="146">
        <v>1</v>
      </c>
      <c r="B5" s="28">
        <v>3100104</v>
      </c>
      <c r="C5" s="17" t="s">
        <v>102</v>
      </c>
      <c r="D5" s="137">
        <v>0</v>
      </c>
      <c r="E5" s="133">
        <f t="shared" ref="E5:E68" si="0">IF(((D5-$E$860)/($D$860-$E$860))&gt;1,1,IF(((D5-$E$860)/($D$860-$E$860))&lt;0,0,(D5-$E$860)/($D$860-$E$860)))</f>
        <v>0</v>
      </c>
      <c r="F5" s="138">
        <v>0</v>
      </c>
      <c r="G5" s="133">
        <f>IF(((F5-$G$860)/($F$860-$G$860))&gt;1,1,IF(((F5-$G$860)/($F$860-$G$860))&lt;0,0,(F5-$G$860)/($F$860-$G$860)))</f>
        <v>0</v>
      </c>
      <c r="H5" s="139">
        <v>0</v>
      </c>
      <c r="I5" s="133">
        <f>IF(((H5-$I$860)/($H$860-$I$860))&gt;1,1,IF(((H5-$I$860)/($H$860-$I$860))&lt;0,0,(H5-$I$860)/($H$860-$I$860)))</f>
        <v>0</v>
      </c>
      <c r="J5" s="133">
        <f t="shared" ref="J5:J68" si="1">AVERAGE(E5,G5,I5)</f>
        <v>0</v>
      </c>
      <c r="K5" s="140">
        <v>77</v>
      </c>
      <c r="L5" s="133">
        <f>IF(((K5-$L$860)/($K$860-$L$860))&gt;1,1,IF(((K5-$L$860)/($K$860-$L$860))&lt;0,0,(K5-$L$860)/($K$860-$L$860)))</f>
        <v>0.625</v>
      </c>
      <c r="M5" s="140">
        <v>180</v>
      </c>
      <c r="N5" s="133">
        <f>IF(((M5-$N$860)/($M$860-$N$860))&gt;1,1,IF(((M5-$N$860)/($M$860-$N$860))&lt;0,0,(M5-$N$860)/($M$860-$N$860)))</f>
        <v>1</v>
      </c>
      <c r="O5" s="136">
        <f>(J5+N5+L5)/$M$2</f>
        <v>0.54166666666666663</v>
      </c>
      <c r="P5" s="34"/>
      <c r="Q5" s="36" t="str">
        <f t="shared" ref="Q5:Q68" si="2">IF(AND(O5&gt;$S$5,O5&lt;$T$5),"EXPOSIÇÃO RELATIVAMENTE BAIXA",IF(AND(O5&gt;$S$6,O5&lt;$T$6),"EXPOSIÇÃO MODERADA ",IF(AND(O5&gt;$S$7,O5&lt;$T$7),"EXPOSIÇÃO ALTA",IF(AND(O5&gt;$S$8,O5&lt;$T$8),"EXPOSIÇÃO MUITO ALTA","EXPOSIÇÃO EXTREMA"))))</f>
        <v>EXPOSIÇÃO ALTA</v>
      </c>
      <c r="R5" s="25"/>
      <c r="S5" s="26">
        <v>0</v>
      </c>
      <c r="T5" s="26">
        <v>0.2</v>
      </c>
    </row>
    <row r="6" spans="1:20" ht="15" customHeight="1">
      <c r="A6" s="146">
        <v>2</v>
      </c>
      <c r="B6" s="28">
        <v>3100203</v>
      </c>
      <c r="C6" s="17" t="s">
        <v>103</v>
      </c>
      <c r="D6" s="137">
        <v>6.9279857379733129E-3</v>
      </c>
      <c r="E6" s="133">
        <f t="shared" si="0"/>
        <v>5.2072210200173545E-2</v>
      </c>
      <c r="F6" s="138">
        <v>0.12943836162950484</v>
      </c>
      <c r="G6" s="133">
        <f t="shared" ref="G6:G69" si="3">IF(((F6-$G$860)/($F$860-$G$860))&gt;1,1,IF(((F6-$G$860)/($F$860-$G$860))&lt;0,0,(F6-$G$860)/($F$860-$G$860)))</f>
        <v>0.2953910705666099</v>
      </c>
      <c r="H6" s="139">
        <v>0.4</v>
      </c>
      <c r="I6" s="133">
        <f t="shared" ref="I6:I69" si="4">IF(((H6-$I$860)/($H$860-$I$860))&gt;1,1,IF(((H6-$I$860)/($H$860-$I$860))&lt;0,0,(H6-$I$860)/($H$860-$I$860)))</f>
        <v>0.26666666666666666</v>
      </c>
      <c r="J6" s="133">
        <f t="shared" si="1"/>
        <v>0.20470998247781669</v>
      </c>
      <c r="K6" s="140">
        <v>77</v>
      </c>
      <c r="L6" s="133">
        <f t="shared" ref="L6:L69" si="5">IF(((K6-$L$860)/($K$860-$L$860))&gt;1,1,IF(((K6-$L$860)/($K$860-$L$860))&lt;0,0,(K6-$L$860)/($K$860-$L$860)))</f>
        <v>0.625</v>
      </c>
      <c r="M6" s="140">
        <v>170</v>
      </c>
      <c r="N6" s="133">
        <f t="shared" ref="N6:N69" si="6">IF(((M6-$N$860)/($M$860-$N$860))&gt;1,1,IF(((M6-$N$860)/($M$860-$N$860))&lt;0,0,(M6-$N$860)/($M$860-$N$860)))</f>
        <v>0.75609756097560976</v>
      </c>
      <c r="O6" s="136">
        <f t="shared" ref="O6:O69" si="7">(J6+N6+L6)/$M$2</f>
        <v>0.52860251448447548</v>
      </c>
      <c r="P6" s="34"/>
      <c r="Q6" s="36" t="str">
        <f t="shared" si="2"/>
        <v>EXPOSIÇÃO ALTA</v>
      </c>
      <c r="R6" s="27"/>
      <c r="S6" s="26">
        <f>T5+0.000001</f>
        <v>0.20000100000000001</v>
      </c>
      <c r="T6" s="26">
        <v>0.4</v>
      </c>
    </row>
    <row r="7" spans="1:20" ht="15" customHeight="1">
      <c r="A7" s="146">
        <v>3</v>
      </c>
      <c r="B7" s="28">
        <v>3100302</v>
      </c>
      <c r="C7" s="17" t="s">
        <v>104</v>
      </c>
      <c r="D7" s="137">
        <v>5.4319494667062082E-2</v>
      </c>
      <c r="E7" s="133">
        <f t="shared" si="0"/>
        <v>0.40827684282992072</v>
      </c>
      <c r="F7" s="138">
        <v>1.5775931779754466</v>
      </c>
      <c r="G7" s="133">
        <f t="shared" si="3"/>
        <v>1</v>
      </c>
      <c r="H7" s="139">
        <v>0.8</v>
      </c>
      <c r="I7" s="133">
        <f t="shared" si="4"/>
        <v>0.53333333333333333</v>
      </c>
      <c r="J7" s="133">
        <f t="shared" si="1"/>
        <v>0.64720339205441801</v>
      </c>
      <c r="K7" s="140">
        <v>50</v>
      </c>
      <c r="L7" s="133">
        <f t="shared" si="5"/>
        <v>0.375</v>
      </c>
      <c r="M7" s="140">
        <v>164</v>
      </c>
      <c r="N7" s="133">
        <f t="shared" si="6"/>
        <v>0.6097560975609756</v>
      </c>
      <c r="O7" s="136">
        <f t="shared" si="7"/>
        <v>0.54398649653846454</v>
      </c>
      <c r="P7" s="34"/>
      <c r="Q7" s="36" t="str">
        <f t="shared" si="2"/>
        <v>EXPOSIÇÃO ALTA</v>
      </c>
      <c r="R7" s="25"/>
      <c r="S7" s="26">
        <f>T6+0.000001</f>
        <v>0.400001</v>
      </c>
      <c r="T7" s="26">
        <v>0.6</v>
      </c>
    </row>
    <row r="8" spans="1:20" ht="15" customHeight="1">
      <c r="A8" s="146">
        <v>4</v>
      </c>
      <c r="B8" s="28">
        <v>3100401</v>
      </c>
      <c r="C8" s="17" t="s">
        <v>105</v>
      </c>
      <c r="D8" s="137">
        <v>0.10472673386412545</v>
      </c>
      <c r="E8" s="133">
        <f t="shared" si="0"/>
        <v>0.78714834377613441</v>
      </c>
      <c r="F8" s="138">
        <v>2.2460987464824762</v>
      </c>
      <c r="G8" s="133">
        <f t="shared" si="3"/>
        <v>1</v>
      </c>
      <c r="H8" s="139">
        <v>0.4</v>
      </c>
      <c r="I8" s="133">
        <f t="shared" si="4"/>
        <v>0.26666666666666666</v>
      </c>
      <c r="J8" s="133">
        <f t="shared" si="1"/>
        <v>0.68460500348093367</v>
      </c>
      <c r="K8" s="140">
        <v>50</v>
      </c>
      <c r="L8" s="133">
        <f t="shared" si="5"/>
        <v>0.375</v>
      </c>
      <c r="M8" s="140">
        <v>180</v>
      </c>
      <c r="N8" s="133">
        <f t="shared" si="6"/>
        <v>1</v>
      </c>
      <c r="O8" s="136">
        <f t="shared" si="7"/>
        <v>0.68653500116031119</v>
      </c>
      <c r="P8" s="34"/>
      <c r="Q8" s="36" t="str">
        <f t="shared" si="2"/>
        <v>EXPOSIÇÃO MUITO ALTA</v>
      </c>
      <c r="R8" s="25"/>
      <c r="S8" s="26">
        <f>T7+0.000001</f>
        <v>0.60000100000000001</v>
      </c>
      <c r="T8" s="26">
        <v>0.8</v>
      </c>
    </row>
    <row r="9" spans="1:20" ht="15" customHeight="1">
      <c r="A9" s="146">
        <v>5</v>
      </c>
      <c r="B9" s="28">
        <v>3100500</v>
      </c>
      <c r="C9" s="17" t="s">
        <v>106</v>
      </c>
      <c r="D9" s="137">
        <v>0.13719396135502404</v>
      </c>
      <c r="E9" s="133">
        <f t="shared" si="0"/>
        <v>1</v>
      </c>
      <c r="F9" s="138">
        <v>0.17345657879721557</v>
      </c>
      <c r="G9" s="133">
        <f t="shared" si="3"/>
        <v>0.3958449710170906</v>
      </c>
      <c r="H9" s="139">
        <v>0.8</v>
      </c>
      <c r="I9" s="133">
        <f t="shared" si="4"/>
        <v>0.53333333333333333</v>
      </c>
      <c r="J9" s="133">
        <f t="shared" si="1"/>
        <v>0.6430594347834746</v>
      </c>
      <c r="K9" s="140">
        <v>62</v>
      </c>
      <c r="L9" s="133">
        <f t="shared" si="5"/>
        <v>0.4861111111111111</v>
      </c>
      <c r="M9" s="140">
        <v>164</v>
      </c>
      <c r="N9" s="133">
        <f t="shared" si="6"/>
        <v>0.6097560975609756</v>
      </c>
      <c r="O9" s="136">
        <f t="shared" si="7"/>
        <v>0.57964221448518716</v>
      </c>
      <c r="P9" s="34"/>
      <c r="Q9" s="36" t="str">
        <f t="shared" si="2"/>
        <v>EXPOSIÇÃO ALTA</v>
      </c>
      <c r="R9" s="25"/>
      <c r="S9" s="26">
        <f>T8+0.000001</f>
        <v>0.80000100000000007</v>
      </c>
      <c r="T9" s="26">
        <v>1</v>
      </c>
    </row>
    <row r="10" spans="1:20" ht="15" customHeight="1">
      <c r="A10" s="146">
        <v>6</v>
      </c>
      <c r="B10" s="28">
        <v>3100609</v>
      </c>
      <c r="C10" s="17" t="s">
        <v>107</v>
      </c>
      <c r="D10" s="137">
        <v>8.3493024683258341E-3</v>
      </c>
      <c r="E10" s="133">
        <f t="shared" si="0"/>
        <v>6.275512820017376E-2</v>
      </c>
      <c r="F10" s="138">
        <v>2.548379389981684E-2</v>
      </c>
      <c r="G10" s="133">
        <f t="shared" si="3"/>
        <v>5.8156523826471553E-2</v>
      </c>
      <c r="H10" s="139">
        <v>0.6</v>
      </c>
      <c r="I10" s="133">
        <f t="shared" si="4"/>
        <v>0.39999999999999997</v>
      </c>
      <c r="J10" s="133">
        <f t="shared" si="1"/>
        <v>0.17363721734221507</v>
      </c>
      <c r="K10" s="140">
        <v>50</v>
      </c>
      <c r="L10" s="133">
        <f t="shared" si="5"/>
        <v>0.375</v>
      </c>
      <c r="M10" s="140">
        <v>157</v>
      </c>
      <c r="N10" s="133">
        <f t="shared" si="6"/>
        <v>0.43902439024390244</v>
      </c>
      <c r="O10" s="136">
        <f t="shared" si="7"/>
        <v>0.3292205358620392</v>
      </c>
      <c r="P10" s="34"/>
      <c r="Q10" s="36" t="str">
        <f t="shared" si="2"/>
        <v xml:space="preserve">EXPOSIÇÃO MODERADA </v>
      </c>
    </row>
    <row r="11" spans="1:20">
      <c r="A11" s="146">
        <v>7</v>
      </c>
      <c r="B11" s="28">
        <v>3100708</v>
      </c>
      <c r="C11" s="17" t="s">
        <v>108</v>
      </c>
      <c r="D11" s="137">
        <v>0</v>
      </c>
      <c r="E11" s="133">
        <f t="shared" si="0"/>
        <v>0</v>
      </c>
      <c r="F11" s="138">
        <v>0</v>
      </c>
      <c r="G11" s="133">
        <f t="shared" si="3"/>
        <v>0</v>
      </c>
      <c r="H11" s="139">
        <v>0</v>
      </c>
      <c r="I11" s="133">
        <f t="shared" si="4"/>
        <v>0</v>
      </c>
      <c r="J11" s="133">
        <f t="shared" si="1"/>
        <v>0</v>
      </c>
      <c r="K11" s="140">
        <v>62</v>
      </c>
      <c r="L11" s="133">
        <f t="shared" si="5"/>
        <v>0.4861111111111111</v>
      </c>
      <c r="M11" s="140">
        <v>170</v>
      </c>
      <c r="N11" s="133">
        <f t="shared" si="6"/>
        <v>0.75609756097560976</v>
      </c>
      <c r="O11" s="136">
        <f t="shared" si="7"/>
        <v>0.41406955736224033</v>
      </c>
      <c r="P11" s="34"/>
      <c r="Q11" s="36" t="str">
        <f t="shared" si="2"/>
        <v>EXPOSIÇÃO ALTA</v>
      </c>
    </row>
    <row r="12" spans="1:20">
      <c r="A12" s="146">
        <v>8</v>
      </c>
      <c r="B12" s="28">
        <v>3100807</v>
      </c>
      <c r="C12" s="17" t="s">
        <v>109</v>
      </c>
      <c r="D12" s="137">
        <v>0</v>
      </c>
      <c r="E12" s="133">
        <f t="shared" si="0"/>
        <v>0</v>
      </c>
      <c r="F12" s="138">
        <v>0</v>
      </c>
      <c r="G12" s="133">
        <f t="shared" si="3"/>
        <v>0</v>
      </c>
      <c r="H12" s="139">
        <v>0</v>
      </c>
      <c r="I12" s="133">
        <f t="shared" si="4"/>
        <v>0</v>
      </c>
      <c r="J12" s="133">
        <f t="shared" si="1"/>
        <v>0</v>
      </c>
      <c r="K12" s="140">
        <v>50</v>
      </c>
      <c r="L12" s="133">
        <f t="shared" si="5"/>
        <v>0.375</v>
      </c>
      <c r="M12" s="140">
        <v>170</v>
      </c>
      <c r="N12" s="133">
        <f t="shared" si="6"/>
        <v>0.75609756097560976</v>
      </c>
      <c r="O12" s="136">
        <f t="shared" si="7"/>
        <v>0.37703252032520324</v>
      </c>
      <c r="P12" s="34"/>
      <c r="Q12" s="36" t="str">
        <f t="shared" si="2"/>
        <v xml:space="preserve">EXPOSIÇÃO MODERADA </v>
      </c>
    </row>
    <row r="13" spans="1:20">
      <c r="A13" s="146">
        <v>9</v>
      </c>
      <c r="B13" s="28">
        <v>3100906</v>
      </c>
      <c r="C13" s="17" t="s">
        <v>110</v>
      </c>
      <c r="D13" s="137">
        <v>1.3908231665492731E-3</v>
      </c>
      <c r="E13" s="133">
        <f t="shared" si="0"/>
        <v>1.0453721906911885E-2</v>
      </c>
      <c r="F13" s="138">
        <v>1.4702843782284811</v>
      </c>
      <c r="G13" s="133">
        <f t="shared" si="3"/>
        <v>1</v>
      </c>
      <c r="H13" s="139">
        <v>0.6</v>
      </c>
      <c r="I13" s="133">
        <f t="shared" si="4"/>
        <v>0.39999999999999997</v>
      </c>
      <c r="J13" s="133">
        <f t="shared" si="1"/>
        <v>0.47015124063563724</v>
      </c>
      <c r="K13" s="140">
        <v>37</v>
      </c>
      <c r="L13" s="133">
        <f t="shared" si="5"/>
        <v>0.25462962962962965</v>
      </c>
      <c r="M13" s="140">
        <v>149</v>
      </c>
      <c r="N13" s="133">
        <f t="shared" si="6"/>
        <v>0.24390243902439024</v>
      </c>
      <c r="O13" s="136">
        <f t="shared" si="7"/>
        <v>0.32289443642988569</v>
      </c>
      <c r="P13" s="34"/>
      <c r="Q13" s="36" t="str">
        <f t="shared" si="2"/>
        <v xml:space="preserve">EXPOSIÇÃO MODERADA </v>
      </c>
    </row>
    <row r="14" spans="1:20">
      <c r="A14" s="146">
        <v>10</v>
      </c>
      <c r="B14" s="28">
        <v>3101003</v>
      </c>
      <c r="C14" s="17" t="s">
        <v>111</v>
      </c>
      <c r="D14" s="137">
        <v>0.35242128572336429</v>
      </c>
      <c r="E14" s="133">
        <f t="shared" si="0"/>
        <v>1</v>
      </c>
      <c r="F14" s="138">
        <v>0.74121587912479514</v>
      </c>
      <c r="G14" s="133">
        <f t="shared" si="3"/>
        <v>1</v>
      </c>
      <c r="H14" s="139">
        <v>1</v>
      </c>
      <c r="I14" s="133">
        <f t="shared" si="4"/>
        <v>0.66666666666666663</v>
      </c>
      <c r="J14" s="133">
        <f t="shared" si="1"/>
        <v>0.88888888888888884</v>
      </c>
      <c r="K14" s="140">
        <v>77</v>
      </c>
      <c r="L14" s="133">
        <f t="shared" si="5"/>
        <v>0.625</v>
      </c>
      <c r="M14" s="140">
        <v>149</v>
      </c>
      <c r="N14" s="133">
        <f t="shared" si="6"/>
        <v>0.24390243902439024</v>
      </c>
      <c r="O14" s="136">
        <f t="shared" si="7"/>
        <v>0.58593044263775973</v>
      </c>
      <c r="P14" s="34"/>
      <c r="Q14" s="36" t="str">
        <f t="shared" si="2"/>
        <v>EXPOSIÇÃO ALTA</v>
      </c>
    </row>
    <row r="15" spans="1:20">
      <c r="A15" s="146">
        <v>11</v>
      </c>
      <c r="B15" s="28">
        <v>3101102</v>
      </c>
      <c r="C15" s="17" t="s">
        <v>112</v>
      </c>
      <c r="D15" s="137">
        <v>1.7318525017682537E-2</v>
      </c>
      <c r="E15" s="133">
        <f t="shared" si="0"/>
        <v>0.13016970721154264</v>
      </c>
      <c r="F15" s="138">
        <v>2.2240856093275836</v>
      </c>
      <c r="G15" s="133">
        <f t="shared" si="3"/>
        <v>1</v>
      </c>
      <c r="H15" s="139">
        <v>0.6</v>
      </c>
      <c r="I15" s="133">
        <f t="shared" si="4"/>
        <v>0.39999999999999997</v>
      </c>
      <c r="J15" s="133">
        <f t="shared" si="1"/>
        <v>0.51005656907051422</v>
      </c>
      <c r="K15" s="140">
        <v>50</v>
      </c>
      <c r="L15" s="133">
        <f t="shared" si="5"/>
        <v>0.375</v>
      </c>
      <c r="M15" s="140">
        <v>157</v>
      </c>
      <c r="N15" s="133">
        <f t="shared" si="6"/>
        <v>0.43902439024390244</v>
      </c>
      <c r="O15" s="136">
        <f t="shared" si="7"/>
        <v>0.44136031977147222</v>
      </c>
      <c r="P15" s="34"/>
      <c r="Q15" s="36" t="str">
        <f t="shared" si="2"/>
        <v>EXPOSIÇÃO ALTA</v>
      </c>
    </row>
    <row r="16" spans="1:20">
      <c r="A16" s="146">
        <v>12</v>
      </c>
      <c r="B16" s="28">
        <v>3101201</v>
      </c>
      <c r="C16" s="17" t="s">
        <v>113</v>
      </c>
      <c r="D16" s="137">
        <v>0</v>
      </c>
      <c r="E16" s="133">
        <f t="shared" si="0"/>
        <v>0</v>
      </c>
      <c r="F16" s="138">
        <v>0</v>
      </c>
      <c r="G16" s="133">
        <f t="shared" si="3"/>
        <v>0</v>
      </c>
      <c r="H16" s="139">
        <v>0</v>
      </c>
      <c r="I16" s="133">
        <f t="shared" si="4"/>
        <v>0</v>
      </c>
      <c r="J16" s="133">
        <f t="shared" si="1"/>
        <v>0</v>
      </c>
      <c r="K16" s="140">
        <v>37</v>
      </c>
      <c r="L16" s="133">
        <f t="shared" si="5"/>
        <v>0.25462962962962965</v>
      </c>
      <c r="M16" s="140">
        <v>157</v>
      </c>
      <c r="N16" s="133">
        <f t="shared" si="6"/>
        <v>0.43902439024390244</v>
      </c>
      <c r="O16" s="136">
        <f t="shared" si="7"/>
        <v>0.23121800662451072</v>
      </c>
      <c r="P16" s="34"/>
      <c r="Q16" s="36" t="str">
        <f t="shared" si="2"/>
        <v xml:space="preserve">EXPOSIÇÃO MODERADA </v>
      </c>
    </row>
    <row r="17" spans="1:17">
      <c r="A17" s="146">
        <v>13</v>
      </c>
      <c r="B17" s="28">
        <v>3101300</v>
      </c>
      <c r="C17" s="17" t="s">
        <v>114</v>
      </c>
      <c r="D17" s="137">
        <v>0</v>
      </c>
      <c r="E17" s="133">
        <f t="shared" si="0"/>
        <v>0</v>
      </c>
      <c r="F17" s="138">
        <v>7.3019350127783858E-3</v>
      </c>
      <c r="G17" s="133">
        <f t="shared" si="3"/>
        <v>1.6663733791735191E-2</v>
      </c>
      <c r="H17" s="139">
        <v>0.2</v>
      </c>
      <c r="I17" s="133">
        <f t="shared" si="4"/>
        <v>0.13333333333333333</v>
      </c>
      <c r="J17" s="133">
        <f t="shared" si="1"/>
        <v>4.9999022375022843E-2</v>
      </c>
      <c r="K17" s="140">
        <v>37</v>
      </c>
      <c r="L17" s="133">
        <f t="shared" si="5"/>
        <v>0.25462962962962965</v>
      </c>
      <c r="M17" s="140">
        <v>157</v>
      </c>
      <c r="N17" s="133">
        <f t="shared" si="6"/>
        <v>0.43902439024390244</v>
      </c>
      <c r="O17" s="136">
        <f t="shared" si="7"/>
        <v>0.24788434741618501</v>
      </c>
      <c r="P17" s="34"/>
      <c r="Q17" s="36" t="str">
        <f t="shared" si="2"/>
        <v xml:space="preserve">EXPOSIÇÃO MODERADA </v>
      </c>
    </row>
    <row r="18" spans="1:17">
      <c r="A18" s="146">
        <v>14</v>
      </c>
      <c r="B18" s="28">
        <v>3101409</v>
      </c>
      <c r="C18" s="17" t="s">
        <v>115</v>
      </c>
      <c r="D18" s="137">
        <v>0</v>
      </c>
      <c r="E18" s="133">
        <f t="shared" si="0"/>
        <v>0</v>
      </c>
      <c r="F18" s="138">
        <v>0</v>
      </c>
      <c r="G18" s="133">
        <f t="shared" si="3"/>
        <v>0</v>
      </c>
      <c r="H18" s="139">
        <v>0</v>
      </c>
      <c r="I18" s="133">
        <f t="shared" si="4"/>
        <v>0</v>
      </c>
      <c r="J18" s="133">
        <f t="shared" si="1"/>
        <v>0</v>
      </c>
      <c r="K18" s="140">
        <v>50</v>
      </c>
      <c r="L18" s="133">
        <f t="shared" si="5"/>
        <v>0.375</v>
      </c>
      <c r="M18" s="140">
        <v>139</v>
      </c>
      <c r="N18" s="133">
        <f t="shared" si="6"/>
        <v>0</v>
      </c>
      <c r="O18" s="136">
        <f t="shared" si="7"/>
        <v>0.125</v>
      </c>
      <c r="P18" s="34"/>
      <c r="Q18" s="36" t="str">
        <f t="shared" si="2"/>
        <v>EXPOSIÇÃO RELATIVAMENTE BAIXA</v>
      </c>
    </row>
    <row r="19" spans="1:17">
      <c r="A19" s="146">
        <v>15</v>
      </c>
      <c r="B19" s="28">
        <v>3101508</v>
      </c>
      <c r="C19" s="17" t="s">
        <v>116</v>
      </c>
      <c r="D19" s="137">
        <v>9.0513136070072384E-4</v>
      </c>
      <c r="E19" s="133">
        <f t="shared" si="0"/>
        <v>6.8031592811801985E-3</v>
      </c>
      <c r="F19" s="138">
        <v>1.3129390139828005E-3</v>
      </c>
      <c r="G19" s="133">
        <f t="shared" si="3"/>
        <v>2.9962559479789074E-3</v>
      </c>
      <c r="H19" s="139">
        <v>0.4</v>
      </c>
      <c r="I19" s="133">
        <f t="shared" si="4"/>
        <v>0.26666666666666666</v>
      </c>
      <c r="J19" s="133">
        <f t="shared" si="1"/>
        <v>9.2155360631941921E-2</v>
      </c>
      <c r="K19" s="140">
        <v>50</v>
      </c>
      <c r="L19" s="133">
        <f t="shared" si="5"/>
        <v>0.375</v>
      </c>
      <c r="M19" s="140">
        <v>157</v>
      </c>
      <c r="N19" s="133">
        <f t="shared" si="6"/>
        <v>0.43902439024390244</v>
      </c>
      <c r="O19" s="136">
        <f t="shared" si="7"/>
        <v>0.30205991695861478</v>
      </c>
      <c r="P19" s="34"/>
      <c r="Q19" s="36" t="str">
        <f t="shared" si="2"/>
        <v xml:space="preserve">EXPOSIÇÃO MODERADA </v>
      </c>
    </row>
    <row r="20" spans="1:17">
      <c r="A20" s="146">
        <v>16</v>
      </c>
      <c r="B20" s="28">
        <v>3101607</v>
      </c>
      <c r="C20" s="17" t="s">
        <v>117</v>
      </c>
      <c r="D20" s="137">
        <v>1.4343635060265713E-3</v>
      </c>
      <c r="E20" s="133">
        <f t="shared" si="0"/>
        <v>1.0780980333126838E-2</v>
      </c>
      <c r="F20" s="138">
        <v>1.0187449062754685E-3</v>
      </c>
      <c r="G20" s="133">
        <f t="shared" si="3"/>
        <v>2.3248760623249131E-3</v>
      </c>
      <c r="H20" s="139">
        <v>0.2</v>
      </c>
      <c r="I20" s="133">
        <f t="shared" si="4"/>
        <v>0.13333333333333333</v>
      </c>
      <c r="J20" s="133">
        <f t="shared" si="1"/>
        <v>4.8813063242928362E-2</v>
      </c>
      <c r="K20" s="140">
        <v>50</v>
      </c>
      <c r="L20" s="133">
        <f t="shared" si="5"/>
        <v>0.375</v>
      </c>
      <c r="M20" s="140">
        <v>157</v>
      </c>
      <c r="N20" s="133">
        <f t="shared" si="6"/>
        <v>0.43902439024390244</v>
      </c>
      <c r="O20" s="136">
        <f t="shared" si="7"/>
        <v>0.28761248449561028</v>
      </c>
      <c r="P20" s="34"/>
      <c r="Q20" s="36" t="str">
        <f t="shared" si="2"/>
        <v xml:space="preserve">EXPOSIÇÃO MODERADA </v>
      </c>
    </row>
    <row r="21" spans="1:17">
      <c r="A21" s="146">
        <v>17</v>
      </c>
      <c r="B21" s="28">
        <v>3101631</v>
      </c>
      <c r="C21" s="17" t="s">
        <v>118</v>
      </c>
      <c r="D21" s="137">
        <v>0</v>
      </c>
      <c r="E21" s="133">
        <f t="shared" si="0"/>
        <v>0</v>
      </c>
      <c r="F21" s="138">
        <v>0</v>
      </c>
      <c r="G21" s="133">
        <f t="shared" si="3"/>
        <v>0</v>
      </c>
      <c r="H21" s="139">
        <v>0</v>
      </c>
      <c r="I21" s="133">
        <f t="shared" si="4"/>
        <v>0</v>
      </c>
      <c r="J21" s="133">
        <f t="shared" si="1"/>
        <v>0</v>
      </c>
      <c r="K21" s="140">
        <v>50</v>
      </c>
      <c r="L21" s="133">
        <f t="shared" si="5"/>
        <v>0.375</v>
      </c>
      <c r="M21" s="140">
        <v>170</v>
      </c>
      <c r="N21" s="133">
        <f t="shared" si="6"/>
        <v>0.75609756097560976</v>
      </c>
      <c r="O21" s="136">
        <f t="shared" si="7"/>
        <v>0.37703252032520324</v>
      </c>
      <c r="P21" s="34"/>
      <c r="Q21" s="36" t="str">
        <f t="shared" si="2"/>
        <v xml:space="preserve">EXPOSIÇÃO MODERADA </v>
      </c>
    </row>
    <row r="22" spans="1:17">
      <c r="A22" s="146">
        <v>18</v>
      </c>
      <c r="B22" s="28">
        <v>3101706</v>
      </c>
      <c r="C22" s="17" t="s">
        <v>119</v>
      </c>
      <c r="D22" s="137">
        <v>5.9737009735328458E-2</v>
      </c>
      <c r="E22" s="133">
        <f t="shared" si="0"/>
        <v>0.4489960351127702</v>
      </c>
      <c r="F22" s="138">
        <v>0.43988416217295778</v>
      </c>
      <c r="G22" s="133">
        <f t="shared" si="3"/>
        <v>1</v>
      </c>
      <c r="H22" s="139">
        <v>2.6</v>
      </c>
      <c r="I22" s="133">
        <f t="shared" si="4"/>
        <v>1</v>
      </c>
      <c r="J22" s="133">
        <f t="shared" si="1"/>
        <v>0.81633201170425673</v>
      </c>
      <c r="K22" s="140">
        <v>37</v>
      </c>
      <c r="L22" s="133">
        <f t="shared" si="5"/>
        <v>0.25462962962962965</v>
      </c>
      <c r="M22" s="140">
        <v>149</v>
      </c>
      <c r="N22" s="133">
        <f t="shared" si="6"/>
        <v>0.24390243902439024</v>
      </c>
      <c r="O22" s="136">
        <f t="shared" si="7"/>
        <v>0.43828802678609219</v>
      </c>
      <c r="P22" s="34"/>
      <c r="Q22" s="36" t="str">
        <f t="shared" si="2"/>
        <v>EXPOSIÇÃO ALTA</v>
      </c>
    </row>
    <row r="23" spans="1:17">
      <c r="A23" s="146">
        <v>19</v>
      </c>
      <c r="B23" s="28">
        <v>3101805</v>
      </c>
      <c r="C23" s="17" t="s">
        <v>120</v>
      </c>
      <c r="D23" s="137">
        <v>0.24313675163168547</v>
      </c>
      <c r="E23" s="133">
        <f t="shared" si="0"/>
        <v>1</v>
      </c>
      <c r="F23" s="138">
        <v>0.87668030391583862</v>
      </c>
      <c r="G23" s="133">
        <f t="shared" si="3"/>
        <v>1</v>
      </c>
      <c r="H23" s="139">
        <v>0.2</v>
      </c>
      <c r="I23" s="133">
        <f t="shared" si="4"/>
        <v>0.13333333333333333</v>
      </c>
      <c r="J23" s="133">
        <f t="shared" si="1"/>
        <v>0.71111111111111114</v>
      </c>
      <c r="K23" s="140">
        <v>62</v>
      </c>
      <c r="L23" s="133">
        <f t="shared" si="5"/>
        <v>0.4861111111111111</v>
      </c>
      <c r="M23" s="140">
        <v>164</v>
      </c>
      <c r="N23" s="133">
        <f t="shared" si="6"/>
        <v>0.6097560975609756</v>
      </c>
      <c r="O23" s="136">
        <f t="shared" si="7"/>
        <v>0.60232610659439934</v>
      </c>
      <c r="P23" s="34"/>
      <c r="Q23" s="36" t="str">
        <f t="shared" si="2"/>
        <v>EXPOSIÇÃO MUITO ALTA</v>
      </c>
    </row>
    <row r="24" spans="1:17">
      <c r="A24" s="146">
        <v>20</v>
      </c>
      <c r="B24" s="28">
        <v>3101904</v>
      </c>
      <c r="C24" s="17" t="s">
        <v>121</v>
      </c>
      <c r="D24" s="137">
        <v>0</v>
      </c>
      <c r="E24" s="133">
        <f t="shared" si="0"/>
        <v>0</v>
      </c>
      <c r="F24" s="138">
        <v>0</v>
      </c>
      <c r="G24" s="133">
        <f t="shared" si="3"/>
        <v>0</v>
      </c>
      <c r="H24" s="139">
        <v>0</v>
      </c>
      <c r="I24" s="133">
        <f t="shared" si="4"/>
        <v>0</v>
      </c>
      <c r="J24" s="133">
        <f t="shared" si="1"/>
        <v>0</v>
      </c>
      <c r="K24" s="140">
        <v>50</v>
      </c>
      <c r="L24" s="133">
        <f t="shared" si="5"/>
        <v>0.375</v>
      </c>
      <c r="M24" s="140">
        <v>164</v>
      </c>
      <c r="N24" s="133">
        <f t="shared" si="6"/>
        <v>0.6097560975609756</v>
      </c>
      <c r="O24" s="136">
        <f t="shared" si="7"/>
        <v>0.3282520325203252</v>
      </c>
      <c r="P24" s="34"/>
      <c r="Q24" s="36" t="str">
        <f t="shared" si="2"/>
        <v xml:space="preserve">EXPOSIÇÃO MODERADA </v>
      </c>
    </row>
    <row r="25" spans="1:17">
      <c r="A25" s="146">
        <v>21</v>
      </c>
      <c r="B25" s="28">
        <v>3102001</v>
      </c>
      <c r="C25" s="17" t="s">
        <v>122</v>
      </c>
      <c r="D25" s="137">
        <v>0</v>
      </c>
      <c r="E25" s="133">
        <f t="shared" si="0"/>
        <v>0</v>
      </c>
      <c r="F25" s="138">
        <v>0</v>
      </c>
      <c r="G25" s="133">
        <f t="shared" si="3"/>
        <v>0</v>
      </c>
      <c r="H25" s="139">
        <v>0</v>
      </c>
      <c r="I25" s="133">
        <f t="shared" si="4"/>
        <v>0</v>
      </c>
      <c r="J25" s="133">
        <f t="shared" si="1"/>
        <v>0</v>
      </c>
      <c r="K25" s="140">
        <v>50</v>
      </c>
      <c r="L25" s="133">
        <f t="shared" si="5"/>
        <v>0.375</v>
      </c>
      <c r="M25" s="140">
        <v>157</v>
      </c>
      <c r="N25" s="133">
        <f t="shared" si="6"/>
        <v>0.43902439024390244</v>
      </c>
      <c r="O25" s="136">
        <f t="shared" si="7"/>
        <v>0.27134146341463411</v>
      </c>
      <c r="P25" s="34"/>
      <c r="Q25" s="36" t="str">
        <f t="shared" si="2"/>
        <v xml:space="preserve">EXPOSIÇÃO MODERADA </v>
      </c>
    </row>
    <row r="26" spans="1:17">
      <c r="A26" s="146">
        <v>22</v>
      </c>
      <c r="B26" s="28">
        <v>3102050</v>
      </c>
      <c r="C26" s="17" t="s">
        <v>123</v>
      </c>
      <c r="D26" s="137">
        <v>0.25743627064719982</v>
      </c>
      <c r="E26" s="133">
        <f t="shared" si="0"/>
        <v>1</v>
      </c>
      <c r="F26" s="138">
        <v>0.93184979137691248</v>
      </c>
      <c r="G26" s="133">
        <f t="shared" si="3"/>
        <v>1</v>
      </c>
      <c r="H26" s="139">
        <v>0.2</v>
      </c>
      <c r="I26" s="133">
        <f t="shared" si="4"/>
        <v>0.13333333333333333</v>
      </c>
      <c r="J26" s="133">
        <f t="shared" si="1"/>
        <v>0.71111111111111114</v>
      </c>
      <c r="K26" s="140">
        <v>50</v>
      </c>
      <c r="L26" s="133">
        <f t="shared" si="5"/>
        <v>0.375</v>
      </c>
      <c r="M26" s="140">
        <v>157</v>
      </c>
      <c r="N26" s="133">
        <f t="shared" si="6"/>
        <v>0.43902439024390244</v>
      </c>
      <c r="O26" s="136">
        <f t="shared" si="7"/>
        <v>0.50837850045167121</v>
      </c>
      <c r="P26" s="34"/>
      <c r="Q26" s="36" t="str">
        <f t="shared" si="2"/>
        <v>EXPOSIÇÃO ALTA</v>
      </c>
    </row>
    <row r="27" spans="1:17">
      <c r="A27" s="146">
        <v>23</v>
      </c>
      <c r="B27" s="28">
        <v>3102100</v>
      </c>
      <c r="C27" s="17" t="s">
        <v>125</v>
      </c>
      <c r="D27" s="137">
        <v>9.437531243085967E-2</v>
      </c>
      <c r="E27" s="133">
        <f t="shared" si="0"/>
        <v>0.70934486479534764</v>
      </c>
      <c r="F27" s="138">
        <v>0.45001844337882702</v>
      </c>
      <c r="G27" s="133">
        <f t="shared" si="3"/>
        <v>1</v>
      </c>
      <c r="H27" s="139">
        <v>0.8</v>
      </c>
      <c r="I27" s="133">
        <f t="shared" si="4"/>
        <v>0.53333333333333333</v>
      </c>
      <c r="J27" s="133">
        <f t="shared" si="1"/>
        <v>0.74755939937622695</v>
      </c>
      <c r="K27" s="140">
        <v>50</v>
      </c>
      <c r="L27" s="133">
        <f t="shared" si="5"/>
        <v>0.375</v>
      </c>
      <c r="M27" s="140">
        <v>170</v>
      </c>
      <c r="N27" s="133">
        <f t="shared" si="6"/>
        <v>0.75609756097560976</v>
      </c>
      <c r="O27" s="136">
        <f t="shared" si="7"/>
        <v>0.6262189867839455</v>
      </c>
      <c r="P27" s="34"/>
      <c r="Q27" s="36" t="str">
        <f t="shared" si="2"/>
        <v>EXPOSIÇÃO MUITO ALTA</v>
      </c>
    </row>
    <row r="28" spans="1:17">
      <c r="A28" s="146">
        <v>24</v>
      </c>
      <c r="B28" s="28">
        <v>3102209</v>
      </c>
      <c r="C28" s="17" t="s">
        <v>126</v>
      </c>
      <c r="D28" s="137">
        <v>0</v>
      </c>
      <c r="E28" s="133">
        <f t="shared" si="0"/>
        <v>0</v>
      </c>
      <c r="F28" s="138">
        <v>0</v>
      </c>
      <c r="G28" s="133">
        <f t="shared" si="3"/>
        <v>0</v>
      </c>
      <c r="H28" s="139">
        <v>0.2</v>
      </c>
      <c r="I28" s="133">
        <f t="shared" si="4"/>
        <v>0.13333333333333333</v>
      </c>
      <c r="J28" s="133">
        <f t="shared" si="1"/>
        <v>4.4444444444444446E-2</v>
      </c>
      <c r="K28" s="140">
        <v>50</v>
      </c>
      <c r="L28" s="133">
        <f t="shared" si="5"/>
        <v>0.375</v>
      </c>
      <c r="M28" s="140">
        <v>157</v>
      </c>
      <c r="N28" s="133">
        <f t="shared" si="6"/>
        <v>0.43902439024390244</v>
      </c>
      <c r="O28" s="136">
        <f t="shared" si="7"/>
        <v>0.28615627822944895</v>
      </c>
      <c r="P28" s="34"/>
      <c r="Q28" s="36" t="str">
        <f t="shared" si="2"/>
        <v xml:space="preserve">EXPOSIÇÃO MODERADA </v>
      </c>
    </row>
    <row r="29" spans="1:17">
      <c r="A29" s="146">
        <v>25</v>
      </c>
      <c r="B29" s="28">
        <v>3102308</v>
      </c>
      <c r="C29" s="17" t="s">
        <v>127</v>
      </c>
      <c r="D29" s="137">
        <v>6.2109036583158196E-3</v>
      </c>
      <c r="E29" s="133">
        <f t="shared" si="0"/>
        <v>4.6682469199692517E-2</v>
      </c>
      <c r="F29" s="141">
        <v>1.330314934416406</v>
      </c>
      <c r="G29" s="133">
        <f t="shared" si="3"/>
        <v>1</v>
      </c>
      <c r="H29" s="139">
        <v>0.6</v>
      </c>
      <c r="I29" s="133">
        <f t="shared" si="4"/>
        <v>0.39999999999999997</v>
      </c>
      <c r="J29" s="133">
        <f t="shared" si="1"/>
        <v>0.48222748973323082</v>
      </c>
      <c r="K29" s="140">
        <v>50</v>
      </c>
      <c r="L29" s="133">
        <f t="shared" si="5"/>
        <v>0.375</v>
      </c>
      <c r="M29" s="140">
        <v>180</v>
      </c>
      <c r="N29" s="133">
        <f t="shared" si="6"/>
        <v>1</v>
      </c>
      <c r="O29" s="136">
        <f t="shared" si="7"/>
        <v>0.6190758299110769</v>
      </c>
      <c r="P29" s="34"/>
      <c r="Q29" s="36" t="str">
        <f t="shared" si="2"/>
        <v>EXPOSIÇÃO MUITO ALTA</v>
      </c>
    </row>
    <row r="30" spans="1:17">
      <c r="A30" s="146">
        <v>26</v>
      </c>
      <c r="B30" s="28">
        <v>3102407</v>
      </c>
      <c r="C30" s="17" t="s">
        <v>128</v>
      </c>
      <c r="D30" s="137">
        <v>6.0905139181811764E-2</v>
      </c>
      <c r="E30" s="133">
        <f t="shared" si="0"/>
        <v>0.45777594378736358</v>
      </c>
      <c r="F30" s="141">
        <v>2.4055809477988934E-2</v>
      </c>
      <c r="G30" s="133">
        <f t="shared" si="3"/>
        <v>5.4897722943905089E-2</v>
      </c>
      <c r="H30" s="139">
        <v>0.2</v>
      </c>
      <c r="I30" s="133">
        <f t="shared" si="4"/>
        <v>0.13333333333333333</v>
      </c>
      <c r="J30" s="133">
        <f t="shared" si="1"/>
        <v>0.21533566668820067</v>
      </c>
      <c r="K30" s="140">
        <v>77</v>
      </c>
      <c r="L30" s="133">
        <f t="shared" si="5"/>
        <v>0.625</v>
      </c>
      <c r="M30" s="140">
        <v>170</v>
      </c>
      <c r="N30" s="133">
        <f t="shared" si="6"/>
        <v>0.75609756097560976</v>
      </c>
      <c r="O30" s="136">
        <f t="shared" si="7"/>
        <v>0.53214440922127015</v>
      </c>
      <c r="P30" s="34"/>
      <c r="Q30" s="36" t="str">
        <f t="shared" si="2"/>
        <v>EXPOSIÇÃO ALTA</v>
      </c>
    </row>
    <row r="31" spans="1:17">
      <c r="A31" s="146">
        <v>27</v>
      </c>
      <c r="B31" s="28">
        <v>3102506</v>
      </c>
      <c r="C31" s="17" t="s">
        <v>975</v>
      </c>
      <c r="D31" s="137">
        <v>0</v>
      </c>
      <c r="E31" s="133">
        <f t="shared" si="0"/>
        <v>0</v>
      </c>
      <c r="F31" s="141">
        <v>0.11074197120708748</v>
      </c>
      <c r="G31" s="133">
        <f t="shared" si="3"/>
        <v>0.25272406896767824</v>
      </c>
      <c r="H31" s="139">
        <v>0.2</v>
      </c>
      <c r="I31" s="133">
        <f t="shared" si="4"/>
        <v>0.13333333333333333</v>
      </c>
      <c r="J31" s="133">
        <f t="shared" si="1"/>
        <v>0.12868580076700387</v>
      </c>
      <c r="K31" s="140">
        <v>50</v>
      </c>
      <c r="L31" s="133">
        <f t="shared" si="5"/>
        <v>0.375</v>
      </c>
      <c r="M31" s="140">
        <v>170</v>
      </c>
      <c r="N31" s="133">
        <f t="shared" si="6"/>
        <v>0.75609756097560976</v>
      </c>
      <c r="O31" s="136">
        <f t="shared" si="7"/>
        <v>0.41992778724753793</v>
      </c>
      <c r="P31" s="34"/>
      <c r="Q31" s="36" t="str">
        <f t="shared" si="2"/>
        <v>EXPOSIÇÃO ALTA</v>
      </c>
    </row>
    <row r="32" spans="1:17">
      <c r="A32" s="146">
        <v>28</v>
      </c>
      <c r="B32" s="28">
        <v>3102605</v>
      </c>
      <c r="C32" s="17" t="s">
        <v>129</v>
      </c>
      <c r="D32" s="137">
        <v>0</v>
      </c>
      <c r="E32" s="133">
        <f t="shared" si="0"/>
        <v>0</v>
      </c>
      <c r="F32" s="141">
        <v>0</v>
      </c>
      <c r="G32" s="133">
        <f t="shared" si="3"/>
        <v>0</v>
      </c>
      <c r="H32" s="139">
        <v>0</v>
      </c>
      <c r="I32" s="133">
        <f t="shared" si="4"/>
        <v>0</v>
      </c>
      <c r="J32" s="133">
        <f t="shared" si="1"/>
        <v>0</v>
      </c>
      <c r="K32" s="140">
        <v>50</v>
      </c>
      <c r="L32" s="133">
        <f t="shared" si="5"/>
        <v>0.375</v>
      </c>
      <c r="M32" s="140">
        <v>139</v>
      </c>
      <c r="N32" s="133">
        <f t="shared" si="6"/>
        <v>0</v>
      </c>
      <c r="O32" s="136">
        <f t="shared" si="7"/>
        <v>0.125</v>
      </c>
      <c r="P32" s="34"/>
      <c r="Q32" s="36" t="str">
        <f t="shared" si="2"/>
        <v>EXPOSIÇÃO RELATIVAMENTE BAIXA</v>
      </c>
    </row>
    <row r="33" spans="1:17">
      <c r="A33" s="146">
        <v>29</v>
      </c>
      <c r="B33" s="28">
        <v>3102704</v>
      </c>
      <c r="C33" s="17" t="s">
        <v>205</v>
      </c>
      <c r="D33" s="137">
        <v>0.10421399245332326</v>
      </c>
      <c r="E33" s="133">
        <f t="shared" si="0"/>
        <v>0.7832944705824757</v>
      </c>
      <c r="F33" s="141">
        <v>0.6322978629654108</v>
      </c>
      <c r="G33" s="133">
        <f t="shared" si="3"/>
        <v>1</v>
      </c>
      <c r="H33" s="139">
        <v>2.2000000000000002</v>
      </c>
      <c r="I33" s="133">
        <f t="shared" si="4"/>
        <v>1</v>
      </c>
      <c r="J33" s="133">
        <f t="shared" si="1"/>
        <v>0.9277648235274919</v>
      </c>
      <c r="K33" s="140">
        <v>62</v>
      </c>
      <c r="L33" s="133">
        <f t="shared" si="5"/>
        <v>0.4861111111111111</v>
      </c>
      <c r="M33" s="140">
        <v>149</v>
      </c>
      <c r="N33" s="133">
        <f t="shared" si="6"/>
        <v>0.24390243902439024</v>
      </c>
      <c r="O33" s="136">
        <f t="shared" si="7"/>
        <v>0.5525927912209978</v>
      </c>
      <c r="P33" s="34"/>
      <c r="Q33" s="36" t="str">
        <f t="shared" si="2"/>
        <v>EXPOSIÇÃO ALTA</v>
      </c>
    </row>
    <row r="34" spans="1:17">
      <c r="A34" s="146">
        <v>30</v>
      </c>
      <c r="B34" s="28">
        <v>3102803</v>
      </c>
      <c r="C34" s="17" t="s">
        <v>130</v>
      </c>
      <c r="D34" s="137">
        <v>0</v>
      </c>
      <c r="E34" s="133">
        <f t="shared" si="0"/>
        <v>0</v>
      </c>
      <c r="F34" s="141">
        <v>0</v>
      </c>
      <c r="G34" s="133">
        <f t="shared" si="3"/>
        <v>0</v>
      </c>
      <c r="H34" s="139">
        <v>0</v>
      </c>
      <c r="I34" s="133">
        <f t="shared" si="4"/>
        <v>0</v>
      </c>
      <c r="J34" s="133">
        <f t="shared" si="1"/>
        <v>0</v>
      </c>
      <c r="K34" s="140">
        <v>37</v>
      </c>
      <c r="L34" s="133">
        <f t="shared" si="5"/>
        <v>0.25462962962962965</v>
      </c>
      <c r="M34" s="140">
        <v>164</v>
      </c>
      <c r="N34" s="133">
        <f t="shared" si="6"/>
        <v>0.6097560975609756</v>
      </c>
      <c r="O34" s="136">
        <f t="shared" si="7"/>
        <v>0.28812857573020173</v>
      </c>
      <c r="P34" s="34"/>
      <c r="Q34" s="36" t="str">
        <f t="shared" si="2"/>
        <v xml:space="preserve">EXPOSIÇÃO MODERADA </v>
      </c>
    </row>
    <row r="35" spans="1:17">
      <c r="A35" s="146">
        <v>31</v>
      </c>
      <c r="B35" s="28">
        <v>3102852</v>
      </c>
      <c r="C35" s="17" t="s">
        <v>131</v>
      </c>
      <c r="D35" s="137">
        <v>1.9690003215838914E-2</v>
      </c>
      <c r="E35" s="133">
        <f t="shared" si="0"/>
        <v>0.14799424032838657</v>
      </c>
      <c r="F35" s="141">
        <v>5.9616381544841876E-2</v>
      </c>
      <c r="G35" s="133">
        <f t="shared" si="3"/>
        <v>0.13605044552591261</v>
      </c>
      <c r="H35" s="139">
        <v>0.8</v>
      </c>
      <c r="I35" s="133">
        <f t="shared" si="4"/>
        <v>0.53333333333333333</v>
      </c>
      <c r="J35" s="133">
        <f t="shared" si="1"/>
        <v>0.27245933972921083</v>
      </c>
      <c r="K35" s="140">
        <v>62</v>
      </c>
      <c r="L35" s="133">
        <f t="shared" si="5"/>
        <v>0.4861111111111111</v>
      </c>
      <c r="M35" s="140">
        <v>157</v>
      </c>
      <c r="N35" s="133">
        <f t="shared" si="6"/>
        <v>0.43902439024390244</v>
      </c>
      <c r="O35" s="136">
        <f t="shared" si="7"/>
        <v>0.39919828036140809</v>
      </c>
      <c r="P35" s="34"/>
      <c r="Q35" s="36" t="str">
        <f t="shared" si="2"/>
        <v xml:space="preserve">EXPOSIÇÃO MODERADA </v>
      </c>
    </row>
    <row r="36" spans="1:17">
      <c r="A36" s="146">
        <v>32</v>
      </c>
      <c r="B36" s="28">
        <v>3102902</v>
      </c>
      <c r="C36" s="17" t="s">
        <v>132</v>
      </c>
      <c r="D36" s="137">
        <v>2.5676289454724107E-2</v>
      </c>
      <c r="E36" s="133">
        <f t="shared" si="0"/>
        <v>0.1929884373633281</v>
      </c>
      <c r="F36" s="141">
        <v>0.20395271184911112</v>
      </c>
      <c r="G36" s="133">
        <f t="shared" si="3"/>
        <v>0.46544014571596293</v>
      </c>
      <c r="H36" s="139">
        <v>0.4</v>
      </c>
      <c r="I36" s="133">
        <f t="shared" si="4"/>
        <v>0.26666666666666666</v>
      </c>
      <c r="J36" s="133">
        <f t="shared" si="1"/>
        <v>0.30836508324865258</v>
      </c>
      <c r="K36" s="140">
        <v>37</v>
      </c>
      <c r="L36" s="133">
        <f t="shared" si="5"/>
        <v>0.25462962962962965</v>
      </c>
      <c r="M36" s="140">
        <v>164</v>
      </c>
      <c r="N36" s="133">
        <f t="shared" si="6"/>
        <v>0.6097560975609756</v>
      </c>
      <c r="O36" s="136">
        <f t="shared" si="7"/>
        <v>0.39091693681308587</v>
      </c>
      <c r="P36" s="34"/>
      <c r="Q36" s="36" t="str">
        <f t="shared" si="2"/>
        <v xml:space="preserve">EXPOSIÇÃO MODERADA </v>
      </c>
    </row>
    <row r="37" spans="1:17">
      <c r="A37" s="146">
        <v>33</v>
      </c>
      <c r="B37" s="28">
        <v>3103009</v>
      </c>
      <c r="C37" s="17" t="s">
        <v>133</v>
      </c>
      <c r="D37" s="137">
        <v>1.1010218252694885E-2</v>
      </c>
      <c r="E37" s="133">
        <f t="shared" si="0"/>
        <v>8.2755135603358537E-2</v>
      </c>
      <c r="F37" s="141">
        <v>2.0771319934818031</v>
      </c>
      <c r="G37" s="133">
        <f t="shared" si="3"/>
        <v>1</v>
      </c>
      <c r="H37" s="139">
        <v>1</v>
      </c>
      <c r="I37" s="133">
        <f t="shared" si="4"/>
        <v>0.66666666666666663</v>
      </c>
      <c r="J37" s="133">
        <f t="shared" si="1"/>
        <v>0.58314060075667495</v>
      </c>
      <c r="K37" s="140">
        <v>62</v>
      </c>
      <c r="L37" s="133">
        <f t="shared" si="5"/>
        <v>0.4861111111111111</v>
      </c>
      <c r="M37" s="140">
        <v>180</v>
      </c>
      <c r="N37" s="133">
        <f t="shared" si="6"/>
        <v>1</v>
      </c>
      <c r="O37" s="136">
        <f t="shared" si="7"/>
        <v>0.68975057062259537</v>
      </c>
      <c r="P37" s="34"/>
      <c r="Q37" s="36" t="str">
        <f t="shared" si="2"/>
        <v>EXPOSIÇÃO MUITO ALTA</v>
      </c>
    </row>
    <row r="38" spans="1:17">
      <c r="A38" s="146">
        <v>34</v>
      </c>
      <c r="B38" s="28">
        <v>3103108</v>
      </c>
      <c r="C38" s="17" t="s">
        <v>134</v>
      </c>
      <c r="D38" s="137">
        <v>0</v>
      </c>
      <c r="E38" s="133">
        <f t="shared" si="0"/>
        <v>0</v>
      </c>
      <c r="F38" s="141">
        <v>0</v>
      </c>
      <c r="G38" s="133">
        <f t="shared" si="3"/>
        <v>0</v>
      </c>
      <c r="H38" s="139">
        <v>0</v>
      </c>
      <c r="I38" s="133">
        <f t="shared" si="4"/>
        <v>0</v>
      </c>
      <c r="J38" s="133">
        <f t="shared" si="1"/>
        <v>0</v>
      </c>
      <c r="K38" s="140">
        <v>50</v>
      </c>
      <c r="L38" s="133">
        <f t="shared" si="5"/>
        <v>0.375</v>
      </c>
      <c r="M38" s="140">
        <v>157</v>
      </c>
      <c r="N38" s="133">
        <f t="shared" si="6"/>
        <v>0.43902439024390244</v>
      </c>
      <c r="O38" s="136">
        <f t="shared" si="7"/>
        <v>0.27134146341463411</v>
      </c>
      <c r="P38" s="34"/>
      <c r="Q38" s="36" t="str">
        <f t="shared" si="2"/>
        <v xml:space="preserve">EXPOSIÇÃO MODERADA </v>
      </c>
    </row>
    <row r="39" spans="1:17">
      <c r="A39" s="146">
        <v>35</v>
      </c>
      <c r="B39" s="28">
        <v>3103207</v>
      </c>
      <c r="C39" s="17" t="s">
        <v>135</v>
      </c>
      <c r="D39" s="137">
        <v>0</v>
      </c>
      <c r="E39" s="133">
        <f t="shared" si="0"/>
        <v>0</v>
      </c>
      <c r="F39" s="141">
        <v>0</v>
      </c>
      <c r="G39" s="133">
        <f t="shared" si="3"/>
        <v>0</v>
      </c>
      <c r="H39" s="139">
        <v>0</v>
      </c>
      <c r="I39" s="133">
        <f t="shared" si="4"/>
        <v>0</v>
      </c>
      <c r="J39" s="133">
        <f t="shared" si="1"/>
        <v>0</v>
      </c>
      <c r="K39" s="140">
        <v>77</v>
      </c>
      <c r="L39" s="133">
        <f t="shared" si="5"/>
        <v>0.625</v>
      </c>
      <c r="M39" s="140">
        <v>180</v>
      </c>
      <c r="N39" s="133">
        <f t="shared" si="6"/>
        <v>1</v>
      </c>
      <c r="O39" s="136">
        <f t="shared" si="7"/>
        <v>0.54166666666666663</v>
      </c>
      <c r="P39" s="34"/>
      <c r="Q39" s="36" t="str">
        <f t="shared" si="2"/>
        <v>EXPOSIÇÃO ALTA</v>
      </c>
    </row>
    <row r="40" spans="1:17">
      <c r="A40" s="146">
        <v>36</v>
      </c>
      <c r="B40" s="28">
        <v>3103306</v>
      </c>
      <c r="C40" s="17" t="s">
        <v>136</v>
      </c>
      <c r="D40" s="137">
        <v>0</v>
      </c>
      <c r="E40" s="133">
        <f t="shared" si="0"/>
        <v>0</v>
      </c>
      <c r="F40" s="141">
        <v>0</v>
      </c>
      <c r="G40" s="133">
        <f t="shared" si="3"/>
        <v>0</v>
      </c>
      <c r="H40" s="139">
        <v>0</v>
      </c>
      <c r="I40" s="133">
        <f t="shared" si="4"/>
        <v>0</v>
      </c>
      <c r="J40" s="133">
        <f t="shared" si="1"/>
        <v>0</v>
      </c>
      <c r="K40" s="140">
        <v>37</v>
      </c>
      <c r="L40" s="133">
        <f t="shared" si="5"/>
        <v>0.25462962962962965</v>
      </c>
      <c r="M40" s="140">
        <v>164</v>
      </c>
      <c r="N40" s="133">
        <f t="shared" si="6"/>
        <v>0.6097560975609756</v>
      </c>
      <c r="O40" s="136">
        <f t="shared" si="7"/>
        <v>0.28812857573020173</v>
      </c>
      <c r="P40" s="34"/>
      <c r="Q40" s="36" t="str">
        <f t="shared" si="2"/>
        <v xml:space="preserve">EXPOSIÇÃO MODERADA </v>
      </c>
    </row>
    <row r="41" spans="1:17">
      <c r="A41" s="146">
        <v>37</v>
      </c>
      <c r="B41" s="28">
        <v>3103405</v>
      </c>
      <c r="C41" s="17" t="s">
        <v>137</v>
      </c>
      <c r="D41" s="137">
        <v>3.5809841689629911E-2</v>
      </c>
      <c r="E41" s="133">
        <f t="shared" si="0"/>
        <v>0.26915436524019726</v>
      </c>
      <c r="F41" s="141">
        <v>2.9911146300694989E-2</v>
      </c>
      <c r="G41" s="133">
        <f t="shared" si="3"/>
        <v>6.8260177403410366E-2</v>
      </c>
      <c r="H41" s="139">
        <v>1.6</v>
      </c>
      <c r="I41" s="133">
        <f t="shared" si="4"/>
        <v>1</v>
      </c>
      <c r="J41" s="133">
        <f t="shared" si="1"/>
        <v>0.44580484754786925</v>
      </c>
      <c r="K41" s="140">
        <v>77</v>
      </c>
      <c r="L41" s="133">
        <f t="shared" si="5"/>
        <v>0.625</v>
      </c>
      <c r="M41" s="140">
        <v>149</v>
      </c>
      <c r="N41" s="133">
        <f t="shared" si="6"/>
        <v>0.24390243902439024</v>
      </c>
      <c r="O41" s="136">
        <f t="shared" si="7"/>
        <v>0.43823576219075316</v>
      </c>
      <c r="P41" s="34"/>
      <c r="Q41" s="36" t="str">
        <f t="shared" si="2"/>
        <v>EXPOSIÇÃO ALTA</v>
      </c>
    </row>
    <row r="42" spans="1:17">
      <c r="A42" s="146">
        <v>38</v>
      </c>
      <c r="B42" s="28">
        <v>3103504</v>
      </c>
      <c r="C42" s="17" t="s">
        <v>138</v>
      </c>
      <c r="D42" s="137">
        <v>0</v>
      </c>
      <c r="E42" s="133">
        <f t="shared" si="0"/>
        <v>0</v>
      </c>
      <c r="F42" s="141">
        <v>0</v>
      </c>
      <c r="G42" s="133">
        <f t="shared" si="3"/>
        <v>0</v>
      </c>
      <c r="H42" s="139">
        <v>0</v>
      </c>
      <c r="I42" s="133">
        <f t="shared" si="4"/>
        <v>0</v>
      </c>
      <c r="J42" s="133">
        <f t="shared" si="1"/>
        <v>0</v>
      </c>
      <c r="K42" s="140">
        <v>77</v>
      </c>
      <c r="L42" s="133">
        <f t="shared" si="5"/>
        <v>0.625</v>
      </c>
      <c r="M42" s="140">
        <v>170</v>
      </c>
      <c r="N42" s="133">
        <f t="shared" si="6"/>
        <v>0.75609756097560976</v>
      </c>
      <c r="O42" s="136">
        <f t="shared" si="7"/>
        <v>0.46036585365853661</v>
      </c>
      <c r="P42" s="34"/>
      <c r="Q42" s="36" t="str">
        <f t="shared" si="2"/>
        <v>EXPOSIÇÃO ALTA</v>
      </c>
    </row>
    <row r="43" spans="1:17">
      <c r="A43" s="146">
        <v>39</v>
      </c>
      <c r="B43" s="28">
        <v>3103603</v>
      </c>
      <c r="C43" s="17" t="s">
        <v>139</v>
      </c>
      <c r="D43" s="137">
        <v>7.9058701797613037E-3</v>
      </c>
      <c r="E43" s="133">
        <f t="shared" si="0"/>
        <v>5.9422197069395902E-2</v>
      </c>
      <c r="F43" s="141">
        <v>0</v>
      </c>
      <c r="G43" s="133">
        <f t="shared" si="3"/>
        <v>0</v>
      </c>
      <c r="H43" s="139">
        <v>0.2</v>
      </c>
      <c r="I43" s="133">
        <f t="shared" si="4"/>
        <v>0.13333333333333333</v>
      </c>
      <c r="J43" s="133">
        <f t="shared" si="1"/>
        <v>6.4251843467576411E-2</v>
      </c>
      <c r="K43" s="140">
        <v>37</v>
      </c>
      <c r="L43" s="133">
        <f t="shared" si="5"/>
        <v>0.25462962962962965</v>
      </c>
      <c r="M43" s="140">
        <v>157</v>
      </c>
      <c r="N43" s="133">
        <f t="shared" si="6"/>
        <v>0.43902439024390244</v>
      </c>
      <c r="O43" s="136">
        <f t="shared" si="7"/>
        <v>0.25263528778036953</v>
      </c>
      <c r="P43" s="34"/>
      <c r="Q43" s="36" t="str">
        <f t="shared" si="2"/>
        <v xml:space="preserve">EXPOSIÇÃO MODERADA </v>
      </c>
    </row>
    <row r="44" spans="1:17">
      <c r="A44" s="146">
        <v>40</v>
      </c>
      <c r="B44" s="28">
        <v>3103702</v>
      </c>
      <c r="C44" s="17" t="s">
        <v>140</v>
      </c>
      <c r="D44" s="137">
        <v>4.0884567379214358E-2</v>
      </c>
      <c r="E44" s="133">
        <f t="shared" si="0"/>
        <v>0.3072970798488398</v>
      </c>
      <c r="F44" s="141">
        <v>4.973268680840482E-2</v>
      </c>
      <c r="G44" s="133">
        <f t="shared" si="3"/>
        <v>0.11349488214736464</v>
      </c>
      <c r="H44" s="139">
        <v>0.2</v>
      </c>
      <c r="I44" s="133">
        <f t="shared" si="4"/>
        <v>0.13333333333333333</v>
      </c>
      <c r="J44" s="133">
        <f t="shared" si="1"/>
        <v>0.18470843177651261</v>
      </c>
      <c r="K44" s="140">
        <v>50</v>
      </c>
      <c r="L44" s="133">
        <f t="shared" si="5"/>
        <v>0.375</v>
      </c>
      <c r="M44" s="140">
        <v>164</v>
      </c>
      <c r="N44" s="133">
        <f t="shared" si="6"/>
        <v>0.6097560975609756</v>
      </c>
      <c r="O44" s="136">
        <f t="shared" si="7"/>
        <v>0.38982150977916269</v>
      </c>
      <c r="P44" s="34"/>
      <c r="Q44" s="36" t="str">
        <f t="shared" si="2"/>
        <v xml:space="preserve">EXPOSIÇÃO MODERADA </v>
      </c>
    </row>
    <row r="45" spans="1:17">
      <c r="A45" s="146">
        <v>41</v>
      </c>
      <c r="B45" s="28">
        <v>3103751</v>
      </c>
      <c r="C45" s="17" t="s">
        <v>141</v>
      </c>
      <c r="D45" s="137">
        <v>0</v>
      </c>
      <c r="E45" s="133">
        <f t="shared" si="0"/>
        <v>0</v>
      </c>
      <c r="F45" s="141">
        <v>0</v>
      </c>
      <c r="G45" s="133">
        <f t="shared" si="3"/>
        <v>0</v>
      </c>
      <c r="H45" s="139">
        <v>0</v>
      </c>
      <c r="I45" s="133">
        <f t="shared" si="4"/>
        <v>0</v>
      </c>
      <c r="J45" s="133">
        <f t="shared" si="1"/>
        <v>0</v>
      </c>
      <c r="K45" s="140">
        <v>77</v>
      </c>
      <c r="L45" s="133">
        <f t="shared" si="5"/>
        <v>0.625</v>
      </c>
      <c r="M45" s="140">
        <v>164</v>
      </c>
      <c r="N45" s="133">
        <f t="shared" si="6"/>
        <v>0.6097560975609756</v>
      </c>
      <c r="O45" s="136">
        <f t="shared" si="7"/>
        <v>0.41158536585365857</v>
      </c>
      <c r="P45" s="34"/>
      <c r="Q45" s="36" t="str">
        <f t="shared" si="2"/>
        <v>EXPOSIÇÃO ALTA</v>
      </c>
    </row>
    <row r="46" spans="1:17">
      <c r="A46" s="146">
        <v>42</v>
      </c>
      <c r="B46" s="28">
        <v>3103801</v>
      </c>
      <c r="C46" s="17" t="s">
        <v>142</v>
      </c>
      <c r="D46" s="137">
        <v>3.9348308910079094E-2</v>
      </c>
      <c r="E46" s="133">
        <f t="shared" si="0"/>
        <v>0.29575023536154005</v>
      </c>
      <c r="F46" s="141">
        <v>3.053435114503817E-2</v>
      </c>
      <c r="G46" s="133">
        <f t="shared" si="3"/>
        <v>6.9682392145897248E-2</v>
      </c>
      <c r="H46" s="139">
        <v>0.2</v>
      </c>
      <c r="I46" s="133">
        <f t="shared" si="4"/>
        <v>0.13333333333333333</v>
      </c>
      <c r="J46" s="133">
        <f t="shared" si="1"/>
        <v>0.16625532028025689</v>
      </c>
      <c r="K46" s="140">
        <v>77</v>
      </c>
      <c r="L46" s="133">
        <f t="shared" si="5"/>
        <v>0.625</v>
      </c>
      <c r="M46" s="140">
        <v>180</v>
      </c>
      <c r="N46" s="133">
        <f t="shared" si="6"/>
        <v>1</v>
      </c>
      <c r="O46" s="136">
        <f t="shared" si="7"/>
        <v>0.59708510676008564</v>
      </c>
      <c r="P46" s="34"/>
      <c r="Q46" s="36" t="str">
        <f t="shared" si="2"/>
        <v>EXPOSIÇÃO ALTA</v>
      </c>
    </row>
    <row r="47" spans="1:17">
      <c r="A47" s="146">
        <v>43</v>
      </c>
      <c r="B47" s="28">
        <v>3103900</v>
      </c>
      <c r="C47" s="17" t="s">
        <v>143</v>
      </c>
      <c r="D47" s="137">
        <v>0</v>
      </c>
      <c r="E47" s="133">
        <f t="shared" si="0"/>
        <v>0</v>
      </c>
      <c r="F47" s="141">
        <v>6.5430752453653224E-3</v>
      </c>
      <c r="G47" s="133">
        <f t="shared" si="3"/>
        <v>1.493194117412084E-2</v>
      </c>
      <c r="H47" s="139">
        <v>0.2</v>
      </c>
      <c r="I47" s="133">
        <f t="shared" si="4"/>
        <v>0.13333333333333333</v>
      </c>
      <c r="J47" s="133">
        <f t="shared" si="1"/>
        <v>4.942175816915139E-2</v>
      </c>
      <c r="K47" s="140">
        <v>62</v>
      </c>
      <c r="L47" s="133">
        <f t="shared" si="5"/>
        <v>0.4861111111111111</v>
      </c>
      <c r="M47" s="140">
        <v>180</v>
      </c>
      <c r="N47" s="133">
        <f t="shared" si="6"/>
        <v>1</v>
      </c>
      <c r="O47" s="136">
        <f t="shared" si="7"/>
        <v>0.51184428976008756</v>
      </c>
      <c r="P47" s="34"/>
      <c r="Q47" s="36" t="str">
        <f t="shared" si="2"/>
        <v>EXPOSIÇÃO ALTA</v>
      </c>
    </row>
    <row r="48" spans="1:17">
      <c r="A48" s="146">
        <v>44</v>
      </c>
      <c r="B48" s="28">
        <v>3104007</v>
      </c>
      <c r="C48" s="17" t="s">
        <v>144</v>
      </c>
      <c r="D48" s="137">
        <v>2.07315992855196E-4</v>
      </c>
      <c r="E48" s="133">
        <f t="shared" si="0"/>
        <v>1.5582309730579049E-3</v>
      </c>
      <c r="F48" s="141">
        <v>1.8007635237340634E-3</v>
      </c>
      <c r="G48" s="133">
        <f t="shared" si="3"/>
        <v>4.1095194532488203E-3</v>
      </c>
      <c r="H48" s="139">
        <v>0.2</v>
      </c>
      <c r="I48" s="133">
        <f t="shared" si="4"/>
        <v>0.13333333333333333</v>
      </c>
      <c r="J48" s="133">
        <f t="shared" si="1"/>
        <v>4.6333694586546681E-2</v>
      </c>
      <c r="K48" s="140">
        <v>62</v>
      </c>
      <c r="L48" s="133">
        <f t="shared" si="5"/>
        <v>0.4861111111111111</v>
      </c>
      <c r="M48" s="140">
        <v>180</v>
      </c>
      <c r="N48" s="133">
        <f t="shared" si="6"/>
        <v>1</v>
      </c>
      <c r="O48" s="136">
        <f t="shared" si="7"/>
        <v>0.51081493523255261</v>
      </c>
      <c r="P48" s="34"/>
      <c r="Q48" s="36" t="str">
        <f t="shared" si="2"/>
        <v>EXPOSIÇÃO ALTA</v>
      </c>
    </row>
    <row r="49" spans="1:17">
      <c r="A49" s="146">
        <v>45</v>
      </c>
      <c r="B49" s="28">
        <v>3104106</v>
      </c>
      <c r="C49" s="17" t="s">
        <v>145</v>
      </c>
      <c r="D49" s="137">
        <v>0</v>
      </c>
      <c r="E49" s="133">
        <f t="shared" si="0"/>
        <v>0</v>
      </c>
      <c r="F49" s="141">
        <v>0</v>
      </c>
      <c r="G49" s="133">
        <f t="shared" si="3"/>
        <v>0</v>
      </c>
      <c r="H49" s="139">
        <v>0</v>
      </c>
      <c r="I49" s="133">
        <f t="shared" si="4"/>
        <v>0</v>
      </c>
      <c r="J49" s="133">
        <f t="shared" si="1"/>
        <v>0</v>
      </c>
      <c r="K49" s="140">
        <v>50</v>
      </c>
      <c r="L49" s="133">
        <f t="shared" si="5"/>
        <v>0.375</v>
      </c>
      <c r="M49" s="140">
        <v>149</v>
      </c>
      <c r="N49" s="133">
        <f t="shared" si="6"/>
        <v>0.24390243902439024</v>
      </c>
      <c r="O49" s="136">
        <f t="shared" si="7"/>
        <v>0.20630081300813008</v>
      </c>
      <c r="P49" s="34"/>
      <c r="Q49" s="36" t="str">
        <f t="shared" si="2"/>
        <v xml:space="preserve">EXPOSIÇÃO MODERADA </v>
      </c>
    </row>
    <row r="50" spans="1:17">
      <c r="A50" s="146">
        <v>46</v>
      </c>
      <c r="B50" s="28">
        <v>3104205</v>
      </c>
      <c r="C50" s="17" t="s">
        <v>146</v>
      </c>
      <c r="D50" s="137">
        <v>0</v>
      </c>
      <c r="E50" s="133">
        <f t="shared" si="0"/>
        <v>0</v>
      </c>
      <c r="F50" s="141">
        <v>0</v>
      </c>
      <c r="G50" s="133">
        <f t="shared" si="3"/>
        <v>0</v>
      </c>
      <c r="H50" s="139">
        <v>0</v>
      </c>
      <c r="I50" s="133">
        <f t="shared" si="4"/>
        <v>0</v>
      </c>
      <c r="J50" s="133">
        <f t="shared" si="1"/>
        <v>0</v>
      </c>
      <c r="K50" s="140">
        <v>50</v>
      </c>
      <c r="L50" s="133">
        <f t="shared" si="5"/>
        <v>0.375</v>
      </c>
      <c r="M50" s="140">
        <v>180</v>
      </c>
      <c r="N50" s="133">
        <f t="shared" si="6"/>
        <v>1</v>
      </c>
      <c r="O50" s="136">
        <f t="shared" si="7"/>
        <v>0.45833333333333331</v>
      </c>
      <c r="P50" s="34"/>
      <c r="Q50" s="36" t="str">
        <f t="shared" si="2"/>
        <v>EXPOSIÇÃO ALTA</v>
      </c>
    </row>
    <row r="51" spans="1:17">
      <c r="A51" s="146">
        <v>47</v>
      </c>
      <c r="B51" s="28">
        <v>3104304</v>
      </c>
      <c r="C51" s="17" t="s">
        <v>147</v>
      </c>
      <c r="D51" s="137">
        <v>0</v>
      </c>
      <c r="E51" s="133">
        <f t="shared" si="0"/>
        <v>0</v>
      </c>
      <c r="F51" s="141">
        <v>0</v>
      </c>
      <c r="G51" s="133">
        <f t="shared" si="3"/>
        <v>0</v>
      </c>
      <c r="H51" s="139">
        <v>0</v>
      </c>
      <c r="I51" s="133">
        <f t="shared" si="4"/>
        <v>0</v>
      </c>
      <c r="J51" s="133">
        <f t="shared" si="1"/>
        <v>0</v>
      </c>
      <c r="K51" s="140">
        <v>50</v>
      </c>
      <c r="L51" s="133">
        <f t="shared" si="5"/>
        <v>0.375</v>
      </c>
      <c r="M51" s="140">
        <v>157</v>
      </c>
      <c r="N51" s="133">
        <f t="shared" si="6"/>
        <v>0.43902439024390244</v>
      </c>
      <c r="O51" s="136">
        <f t="shared" si="7"/>
        <v>0.27134146341463411</v>
      </c>
      <c r="P51" s="34"/>
      <c r="Q51" s="36" t="str">
        <f t="shared" si="2"/>
        <v xml:space="preserve">EXPOSIÇÃO MODERADA </v>
      </c>
    </row>
    <row r="52" spans="1:17">
      <c r="A52" s="146">
        <v>48</v>
      </c>
      <c r="B52" s="28">
        <v>3104403</v>
      </c>
      <c r="C52" s="17" t="s">
        <v>148</v>
      </c>
      <c r="D52" s="137">
        <v>0.12854724271831972</v>
      </c>
      <c r="E52" s="133">
        <f t="shared" si="0"/>
        <v>0.96618834054344249</v>
      </c>
      <c r="F52" s="141">
        <v>0.12653516933382955</v>
      </c>
      <c r="G52" s="133">
        <f t="shared" si="3"/>
        <v>0.28876570023988307</v>
      </c>
      <c r="H52" s="139">
        <v>0.4</v>
      </c>
      <c r="I52" s="133">
        <f t="shared" si="4"/>
        <v>0.26666666666666666</v>
      </c>
      <c r="J52" s="133">
        <f t="shared" si="1"/>
        <v>0.50720690248333067</v>
      </c>
      <c r="K52" s="140">
        <v>50</v>
      </c>
      <c r="L52" s="133">
        <f t="shared" si="5"/>
        <v>0.375</v>
      </c>
      <c r="M52" s="140">
        <v>157</v>
      </c>
      <c r="N52" s="133">
        <f t="shared" si="6"/>
        <v>0.43902439024390244</v>
      </c>
      <c r="O52" s="136">
        <f t="shared" si="7"/>
        <v>0.44041043090907772</v>
      </c>
      <c r="P52" s="34"/>
      <c r="Q52" s="36" t="str">
        <f t="shared" si="2"/>
        <v>EXPOSIÇÃO ALTA</v>
      </c>
    </row>
    <row r="53" spans="1:17">
      <c r="A53" s="146">
        <v>49</v>
      </c>
      <c r="B53" s="28">
        <v>3104452</v>
      </c>
      <c r="C53" s="17" t="s">
        <v>149</v>
      </c>
      <c r="D53" s="137">
        <v>4.2392943833107141E-2</v>
      </c>
      <c r="E53" s="133">
        <f t="shared" si="0"/>
        <v>0.31863435719593125</v>
      </c>
      <c r="F53" s="141">
        <v>0</v>
      </c>
      <c r="G53" s="133">
        <f t="shared" si="3"/>
        <v>0</v>
      </c>
      <c r="H53" s="139">
        <v>1.8</v>
      </c>
      <c r="I53" s="133">
        <f t="shared" si="4"/>
        <v>1</v>
      </c>
      <c r="J53" s="133">
        <f t="shared" si="1"/>
        <v>0.43954478573197714</v>
      </c>
      <c r="K53" s="140">
        <v>62</v>
      </c>
      <c r="L53" s="133">
        <f t="shared" si="5"/>
        <v>0.4861111111111111</v>
      </c>
      <c r="M53" s="140">
        <v>164</v>
      </c>
      <c r="N53" s="133">
        <f t="shared" si="6"/>
        <v>0.6097560975609756</v>
      </c>
      <c r="O53" s="136">
        <f t="shared" si="7"/>
        <v>0.51180399813468791</v>
      </c>
      <c r="P53" s="34"/>
      <c r="Q53" s="36" t="str">
        <f t="shared" si="2"/>
        <v>EXPOSIÇÃO ALTA</v>
      </c>
    </row>
    <row r="54" spans="1:17">
      <c r="A54" s="146">
        <v>50</v>
      </c>
      <c r="B54" s="28">
        <v>3104502</v>
      </c>
      <c r="C54" s="17" t="s">
        <v>150</v>
      </c>
      <c r="D54" s="137">
        <v>1.1176902606439451E-2</v>
      </c>
      <c r="E54" s="133">
        <f t="shared" si="0"/>
        <v>8.4007970559079201E-2</v>
      </c>
      <c r="F54" s="141">
        <v>0.12903225806451613</v>
      </c>
      <c r="G54" s="133">
        <f t="shared" si="3"/>
        <v>0.29446430229395287</v>
      </c>
      <c r="H54" s="139">
        <v>2.2000000000000002</v>
      </c>
      <c r="I54" s="133">
        <f t="shared" si="4"/>
        <v>1</v>
      </c>
      <c r="J54" s="133">
        <f t="shared" si="1"/>
        <v>0.45949075761767738</v>
      </c>
      <c r="K54" s="140">
        <v>127</v>
      </c>
      <c r="L54" s="133">
        <f t="shared" si="5"/>
        <v>1</v>
      </c>
      <c r="M54" s="140">
        <v>157</v>
      </c>
      <c r="N54" s="133">
        <f t="shared" si="6"/>
        <v>0.43902439024390244</v>
      </c>
      <c r="O54" s="136">
        <f t="shared" si="7"/>
        <v>0.63283838262052661</v>
      </c>
      <c r="P54" s="34"/>
      <c r="Q54" s="36" t="str">
        <f t="shared" si="2"/>
        <v>EXPOSIÇÃO MUITO ALTA</v>
      </c>
    </row>
    <row r="55" spans="1:17">
      <c r="A55" s="146">
        <v>51</v>
      </c>
      <c r="B55" s="28">
        <v>3104601</v>
      </c>
      <c r="C55" s="17" t="s">
        <v>151</v>
      </c>
      <c r="D55" s="137">
        <v>2.2454390880195997E-2</v>
      </c>
      <c r="E55" s="133">
        <f t="shared" si="0"/>
        <v>0.16877196432746611</v>
      </c>
      <c r="F55" s="141">
        <v>0.67517730496453898</v>
      </c>
      <c r="G55" s="133">
        <f t="shared" si="3"/>
        <v>1</v>
      </c>
      <c r="H55" s="139">
        <v>0.4</v>
      </c>
      <c r="I55" s="133">
        <f t="shared" si="4"/>
        <v>0.26666666666666666</v>
      </c>
      <c r="J55" s="133">
        <f t="shared" si="1"/>
        <v>0.4784795436647109</v>
      </c>
      <c r="K55" s="140">
        <v>50</v>
      </c>
      <c r="L55" s="133">
        <f t="shared" si="5"/>
        <v>0.375</v>
      </c>
      <c r="M55" s="140">
        <v>164</v>
      </c>
      <c r="N55" s="133">
        <f t="shared" si="6"/>
        <v>0.6097560975609756</v>
      </c>
      <c r="O55" s="136">
        <f t="shared" si="7"/>
        <v>0.48774521374189544</v>
      </c>
      <c r="P55" s="34"/>
      <c r="Q55" s="36" t="str">
        <f t="shared" si="2"/>
        <v>EXPOSIÇÃO ALTA</v>
      </c>
    </row>
    <row r="56" spans="1:17">
      <c r="A56" s="146">
        <v>52</v>
      </c>
      <c r="B56" s="28">
        <v>3104700</v>
      </c>
      <c r="C56" s="17" t="s">
        <v>152</v>
      </c>
      <c r="D56" s="137">
        <v>8.1004237083442204E-2</v>
      </c>
      <c r="E56" s="133">
        <f t="shared" si="0"/>
        <v>0.60884502654124018</v>
      </c>
      <c r="F56" s="141">
        <v>0.28448464512364141</v>
      </c>
      <c r="G56" s="133">
        <f t="shared" si="3"/>
        <v>0.64922193718248777</v>
      </c>
      <c r="H56" s="139">
        <v>0.8</v>
      </c>
      <c r="I56" s="133">
        <f t="shared" si="4"/>
        <v>0.53333333333333333</v>
      </c>
      <c r="J56" s="133">
        <f t="shared" si="1"/>
        <v>0.59713343235235372</v>
      </c>
      <c r="K56" s="140">
        <v>37</v>
      </c>
      <c r="L56" s="133">
        <f t="shared" si="5"/>
        <v>0.25462962962962965</v>
      </c>
      <c r="M56" s="140">
        <v>149</v>
      </c>
      <c r="N56" s="133">
        <f t="shared" si="6"/>
        <v>0.24390243902439024</v>
      </c>
      <c r="O56" s="136">
        <f t="shared" si="7"/>
        <v>0.36522183366879118</v>
      </c>
      <c r="P56" s="34"/>
      <c r="Q56" s="36" t="str">
        <f t="shared" si="2"/>
        <v xml:space="preserve">EXPOSIÇÃO MODERADA </v>
      </c>
    </row>
    <row r="57" spans="1:17">
      <c r="A57" s="146">
        <v>53</v>
      </c>
      <c r="B57" s="28">
        <v>3104809</v>
      </c>
      <c r="C57" s="17" t="s">
        <v>153</v>
      </c>
      <c r="D57" s="137">
        <v>2.5641373614797302E-2</v>
      </c>
      <c r="E57" s="133">
        <f t="shared" si="0"/>
        <v>0.19272600250495089</v>
      </c>
      <c r="F57" s="141">
        <v>0.318936877076412</v>
      </c>
      <c r="G57" s="133">
        <f t="shared" si="3"/>
        <v>0.72784531862691348</v>
      </c>
      <c r="H57" s="139">
        <v>1.6</v>
      </c>
      <c r="I57" s="133">
        <f t="shared" si="4"/>
        <v>1</v>
      </c>
      <c r="J57" s="133">
        <f t="shared" si="1"/>
        <v>0.64019044037728812</v>
      </c>
      <c r="K57" s="140">
        <v>99</v>
      </c>
      <c r="L57" s="133">
        <f t="shared" si="5"/>
        <v>0.82870370370370372</v>
      </c>
      <c r="M57" s="140">
        <v>157</v>
      </c>
      <c r="N57" s="133">
        <f t="shared" si="6"/>
        <v>0.43902439024390244</v>
      </c>
      <c r="O57" s="136">
        <f t="shared" si="7"/>
        <v>0.63597284477496474</v>
      </c>
      <c r="P57" s="34"/>
      <c r="Q57" s="36" t="str">
        <f t="shared" si="2"/>
        <v>EXPOSIÇÃO MUITO ALTA</v>
      </c>
    </row>
    <row r="58" spans="1:17">
      <c r="A58" s="146">
        <v>54</v>
      </c>
      <c r="B58" s="28">
        <v>3104908</v>
      </c>
      <c r="C58" s="17" t="s">
        <v>154</v>
      </c>
      <c r="D58" s="137">
        <v>0</v>
      </c>
      <c r="E58" s="133">
        <f t="shared" si="0"/>
        <v>0</v>
      </c>
      <c r="F58" s="141">
        <v>5.4863663795468257E-3</v>
      </c>
      <c r="G58" s="133">
        <f t="shared" si="3"/>
        <v>1.2520427622637486E-2</v>
      </c>
      <c r="H58" s="139">
        <v>0.4</v>
      </c>
      <c r="I58" s="133">
        <f t="shared" si="4"/>
        <v>0.26666666666666666</v>
      </c>
      <c r="J58" s="133">
        <f t="shared" si="1"/>
        <v>9.3062364763101382E-2</v>
      </c>
      <c r="K58" s="140">
        <v>37</v>
      </c>
      <c r="L58" s="133">
        <f t="shared" si="5"/>
        <v>0.25462962962962965</v>
      </c>
      <c r="M58" s="140">
        <v>157</v>
      </c>
      <c r="N58" s="133">
        <f t="shared" si="6"/>
        <v>0.43902439024390244</v>
      </c>
      <c r="O58" s="136">
        <f t="shared" si="7"/>
        <v>0.26223879487887786</v>
      </c>
      <c r="P58" s="34"/>
      <c r="Q58" s="36" t="str">
        <f t="shared" si="2"/>
        <v xml:space="preserve">EXPOSIÇÃO MODERADA </v>
      </c>
    </row>
    <row r="59" spans="1:17">
      <c r="A59" s="146">
        <v>55</v>
      </c>
      <c r="B59" s="28">
        <v>3105004</v>
      </c>
      <c r="C59" s="17" t="s">
        <v>155</v>
      </c>
      <c r="D59" s="137">
        <v>2.1612027734342572E-2</v>
      </c>
      <c r="E59" s="133">
        <f t="shared" si="0"/>
        <v>0.16244058426192473</v>
      </c>
      <c r="F59" s="141">
        <v>0.10490921318090116</v>
      </c>
      <c r="G59" s="133">
        <f t="shared" si="3"/>
        <v>0.23941314154229257</v>
      </c>
      <c r="H59" s="139">
        <v>0.6</v>
      </c>
      <c r="I59" s="133">
        <f t="shared" si="4"/>
        <v>0.39999999999999997</v>
      </c>
      <c r="J59" s="133">
        <f t="shared" si="1"/>
        <v>0.26728457526807242</v>
      </c>
      <c r="K59" s="140">
        <v>77</v>
      </c>
      <c r="L59" s="133">
        <f t="shared" si="5"/>
        <v>0.625</v>
      </c>
      <c r="M59" s="140">
        <v>180</v>
      </c>
      <c r="N59" s="133">
        <f t="shared" si="6"/>
        <v>1</v>
      </c>
      <c r="O59" s="136">
        <f t="shared" si="7"/>
        <v>0.63076152508935746</v>
      </c>
      <c r="P59" s="34"/>
      <c r="Q59" s="36" t="str">
        <f t="shared" si="2"/>
        <v>EXPOSIÇÃO MUITO ALTA</v>
      </c>
    </row>
    <row r="60" spans="1:17">
      <c r="A60" s="146">
        <v>56</v>
      </c>
      <c r="B60" s="28">
        <v>3105103</v>
      </c>
      <c r="C60" s="17" t="s">
        <v>156</v>
      </c>
      <c r="D60" s="137">
        <v>8.0608143912329761E-2</v>
      </c>
      <c r="E60" s="133">
        <f t="shared" si="0"/>
        <v>0.60586790625763898</v>
      </c>
      <c r="F60" s="141">
        <v>1.70590242238144E-2</v>
      </c>
      <c r="G60" s="133">
        <f t="shared" si="3"/>
        <v>3.8930370910578896E-2</v>
      </c>
      <c r="H60" s="139">
        <v>0.2</v>
      </c>
      <c r="I60" s="133">
        <f t="shared" si="4"/>
        <v>0.13333333333333333</v>
      </c>
      <c r="J60" s="133">
        <f t="shared" si="1"/>
        <v>0.25937720350051707</v>
      </c>
      <c r="K60" s="140">
        <v>50</v>
      </c>
      <c r="L60" s="133">
        <f t="shared" si="5"/>
        <v>0.375</v>
      </c>
      <c r="M60" s="140">
        <v>180</v>
      </c>
      <c r="N60" s="133">
        <f t="shared" si="6"/>
        <v>1</v>
      </c>
      <c r="O60" s="136">
        <f t="shared" si="7"/>
        <v>0.54479240116683902</v>
      </c>
      <c r="P60" s="34"/>
      <c r="Q60" s="36" t="str">
        <f t="shared" si="2"/>
        <v>EXPOSIÇÃO ALTA</v>
      </c>
    </row>
    <row r="61" spans="1:17">
      <c r="A61" s="146">
        <v>57</v>
      </c>
      <c r="B61" s="28">
        <v>3105202</v>
      </c>
      <c r="C61" s="17" t="s">
        <v>157</v>
      </c>
      <c r="D61" s="137">
        <v>6.3636263370767138E-2</v>
      </c>
      <c r="E61" s="133">
        <f t="shared" si="0"/>
        <v>0.47830365245029538</v>
      </c>
      <c r="F61" s="141">
        <v>0.173692014403728</v>
      </c>
      <c r="G61" s="133">
        <f t="shared" si="3"/>
        <v>0.39638225822454359</v>
      </c>
      <c r="H61" s="139">
        <v>2</v>
      </c>
      <c r="I61" s="133">
        <f t="shared" si="4"/>
        <v>1</v>
      </c>
      <c r="J61" s="133">
        <f t="shared" si="1"/>
        <v>0.62489530355827971</v>
      </c>
      <c r="K61" s="140">
        <v>37</v>
      </c>
      <c r="L61" s="133">
        <f t="shared" si="5"/>
        <v>0.25462962962962965</v>
      </c>
      <c r="M61" s="140">
        <v>149</v>
      </c>
      <c r="N61" s="133">
        <f t="shared" si="6"/>
        <v>0.24390243902439024</v>
      </c>
      <c r="O61" s="136">
        <f t="shared" si="7"/>
        <v>0.3744757907374332</v>
      </c>
      <c r="P61" s="34"/>
      <c r="Q61" s="36" t="str">
        <f t="shared" si="2"/>
        <v xml:space="preserve">EXPOSIÇÃO MODERADA </v>
      </c>
    </row>
    <row r="62" spans="1:17">
      <c r="A62" s="146">
        <v>58</v>
      </c>
      <c r="B62" s="28">
        <v>3105301</v>
      </c>
      <c r="C62" s="17" t="s">
        <v>158</v>
      </c>
      <c r="D62" s="137">
        <v>8.4773762562065452E-2</v>
      </c>
      <c r="E62" s="133">
        <f t="shared" si="0"/>
        <v>0.63717757953740162</v>
      </c>
      <c r="F62" s="141">
        <v>1.3463480309660047</v>
      </c>
      <c r="G62" s="133">
        <f t="shared" si="3"/>
        <v>1</v>
      </c>
      <c r="H62" s="139">
        <v>0.2</v>
      </c>
      <c r="I62" s="133">
        <f t="shared" si="4"/>
        <v>0.13333333333333333</v>
      </c>
      <c r="J62" s="133">
        <f t="shared" si="1"/>
        <v>0.59017030429024497</v>
      </c>
      <c r="K62" s="140">
        <v>50</v>
      </c>
      <c r="L62" s="133">
        <f t="shared" si="5"/>
        <v>0.375</v>
      </c>
      <c r="M62" s="140">
        <v>149</v>
      </c>
      <c r="N62" s="133">
        <f t="shared" si="6"/>
        <v>0.24390243902439024</v>
      </c>
      <c r="O62" s="136">
        <f t="shared" si="7"/>
        <v>0.40302424777154505</v>
      </c>
      <c r="P62" s="34"/>
      <c r="Q62" s="36" t="str">
        <f t="shared" si="2"/>
        <v>EXPOSIÇÃO ALTA</v>
      </c>
    </row>
    <row r="63" spans="1:17">
      <c r="A63" s="146">
        <v>59</v>
      </c>
      <c r="B63" s="28">
        <v>3105400</v>
      </c>
      <c r="C63" s="17" t="s">
        <v>159</v>
      </c>
      <c r="D63" s="137">
        <v>1.3222559645908759E-2</v>
      </c>
      <c r="E63" s="133">
        <f t="shared" si="0"/>
        <v>9.938356274207813E-2</v>
      </c>
      <c r="F63" s="141">
        <v>0.50193931097421851</v>
      </c>
      <c r="G63" s="133">
        <f t="shared" si="3"/>
        <v>1</v>
      </c>
      <c r="H63" s="139">
        <v>0.4</v>
      </c>
      <c r="I63" s="133">
        <f t="shared" si="4"/>
        <v>0.26666666666666666</v>
      </c>
      <c r="J63" s="133">
        <f t="shared" si="1"/>
        <v>0.45535007646958153</v>
      </c>
      <c r="K63" s="140">
        <v>50</v>
      </c>
      <c r="L63" s="133">
        <f t="shared" si="5"/>
        <v>0.375</v>
      </c>
      <c r="M63" s="140">
        <v>180</v>
      </c>
      <c r="N63" s="133">
        <f t="shared" si="6"/>
        <v>1</v>
      </c>
      <c r="O63" s="136">
        <f t="shared" si="7"/>
        <v>0.6101166921565272</v>
      </c>
      <c r="P63" s="34"/>
      <c r="Q63" s="36" t="str">
        <f t="shared" si="2"/>
        <v>EXPOSIÇÃO MUITO ALTA</v>
      </c>
    </row>
    <row r="64" spans="1:17">
      <c r="A64" s="146">
        <v>60</v>
      </c>
      <c r="B64" s="28">
        <v>3105509</v>
      </c>
      <c r="C64" s="17" t="s">
        <v>976</v>
      </c>
      <c r="D64" s="137">
        <v>2.2316309547396648E-2</v>
      </c>
      <c r="E64" s="133">
        <f t="shared" si="0"/>
        <v>0.16773411574373745</v>
      </c>
      <c r="F64" s="141">
        <v>0.46342937739270601</v>
      </c>
      <c r="G64" s="133">
        <f t="shared" si="3"/>
        <v>1</v>
      </c>
      <c r="H64" s="139">
        <v>0.8</v>
      </c>
      <c r="I64" s="133">
        <f t="shared" si="4"/>
        <v>0.53333333333333333</v>
      </c>
      <c r="J64" s="133">
        <f t="shared" si="1"/>
        <v>0.56702248302569025</v>
      </c>
      <c r="K64" s="140">
        <v>50</v>
      </c>
      <c r="L64" s="133">
        <f t="shared" si="5"/>
        <v>0.375</v>
      </c>
      <c r="M64" s="140">
        <v>157</v>
      </c>
      <c r="N64" s="133">
        <f t="shared" si="6"/>
        <v>0.43902439024390244</v>
      </c>
      <c r="O64" s="136">
        <f t="shared" si="7"/>
        <v>0.4603489577565309</v>
      </c>
      <c r="P64" s="34"/>
      <c r="Q64" s="36" t="str">
        <f t="shared" si="2"/>
        <v>EXPOSIÇÃO ALTA</v>
      </c>
    </row>
    <row r="65" spans="1:17">
      <c r="A65" s="146">
        <v>61</v>
      </c>
      <c r="B65" s="28">
        <v>3105608</v>
      </c>
      <c r="C65" s="17" t="s">
        <v>160</v>
      </c>
      <c r="D65" s="137">
        <v>3.4398223677380293E-4</v>
      </c>
      <c r="E65" s="133">
        <f t="shared" si="0"/>
        <v>2.5854434486251147E-3</v>
      </c>
      <c r="F65" s="141">
        <v>4.4197651899293644E-2</v>
      </c>
      <c r="G65" s="133">
        <f t="shared" si="3"/>
        <v>0.1008633881540629</v>
      </c>
      <c r="H65" s="139">
        <v>1.2</v>
      </c>
      <c r="I65" s="133">
        <f t="shared" si="4"/>
        <v>0.79999999999999993</v>
      </c>
      <c r="J65" s="133">
        <f t="shared" si="1"/>
        <v>0.30114961053422934</v>
      </c>
      <c r="K65" s="140">
        <v>37</v>
      </c>
      <c r="L65" s="133">
        <f t="shared" si="5"/>
        <v>0.25462962962962965</v>
      </c>
      <c r="M65" s="140">
        <v>170</v>
      </c>
      <c r="N65" s="133">
        <f t="shared" si="6"/>
        <v>0.75609756097560976</v>
      </c>
      <c r="O65" s="136">
        <f t="shared" si="7"/>
        <v>0.4372922670464896</v>
      </c>
      <c r="P65" s="34"/>
      <c r="Q65" s="36" t="str">
        <f t="shared" si="2"/>
        <v>EXPOSIÇÃO ALTA</v>
      </c>
    </row>
    <row r="66" spans="1:17">
      <c r="A66" s="146">
        <v>62</v>
      </c>
      <c r="B66" s="28">
        <v>3105707</v>
      </c>
      <c r="C66" s="17" t="s">
        <v>161</v>
      </c>
      <c r="D66" s="137">
        <v>0.22214774441067123</v>
      </c>
      <c r="E66" s="133">
        <f t="shared" si="0"/>
        <v>1</v>
      </c>
      <c r="F66" s="141">
        <v>1.425035360678925</v>
      </c>
      <c r="G66" s="133">
        <f t="shared" si="3"/>
        <v>1</v>
      </c>
      <c r="H66" s="139">
        <v>0.6</v>
      </c>
      <c r="I66" s="133">
        <f t="shared" si="4"/>
        <v>0.39999999999999997</v>
      </c>
      <c r="J66" s="133">
        <f t="shared" si="1"/>
        <v>0.79999999999999993</v>
      </c>
      <c r="K66" s="140">
        <v>50</v>
      </c>
      <c r="L66" s="133">
        <f t="shared" si="5"/>
        <v>0.375</v>
      </c>
      <c r="M66" s="140">
        <v>180</v>
      </c>
      <c r="N66" s="133">
        <f t="shared" si="6"/>
        <v>1</v>
      </c>
      <c r="O66" s="136">
        <f t="shared" si="7"/>
        <v>0.72499999999999998</v>
      </c>
      <c r="P66" s="34"/>
      <c r="Q66" s="36" t="str">
        <f t="shared" si="2"/>
        <v>EXPOSIÇÃO MUITO ALTA</v>
      </c>
    </row>
    <row r="67" spans="1:17">
      <c r="A67" s="146">
        <v>63</v>
      </c>
      <c r="B67" s="28">
        <v>3105905</v>
      </c>
      <c r="C67" s="17" t="s">
        <v>162</v>
      </c>
      <c r="D67" s="137">
        <v>0</v>
      </c>
      <c r="E67" s="133">
        <f t="shared" si="0"/>
        <v>0</v>
      </c>
      <c r="F67" s="141">
        <v>0</v>
      </c>
      <c r="G67" s="133">
        <f t="shared" si="3"/>
        <v>0</v>
      </c>
      <c r="H67" s="139">
        <v>0</v>
      </c>
      <c r="I67" s="133">
        <f t="shared" si="4"/>
        <v>0</v>
      </c>
      <c r="J67" s="133">
        <f t="shared" si="1"/>
        <v>0</v>
      </c>
      <c r="K67" s="140">
        <v>50</v>
      </c>
      <c r="L67" s="133">
        <f t="shared" si="5"/>
        <v>0.375</v>
      </c>
      <c r="M67" s="140">
        <v>170</v>
      </c>
      <c r="N67" s="133">
        <f t="shared" si="6"/>
        <v>0.75609756097560976</v>
      </c>
      <c r="O67" s="136">
        <f t="shared" si="7"/>
        <v>0.37703252032520324</v>
      </c>
      <c r="P67" s="34"/>
      <c r="Q67" s="36" t="str">
        <f t="shared" si="2"/>
        <v xml:space="preserve">EXPOSIÇÃO MODERADA </v>
      </c>
    </row>
    <row r="68" spans="1:17">
      <c r="A68" s="146">
        <v>64</v>
      </c>
      <c r="B68" s="28">
        <v>3106002</v>
      </c>
      <c r="C68" s="17" t="s">
        <v>163</v>
      </c>
      <c r="D68" s="137">
        <v>2.2290273174841255E-2</v>
      </c>
      <c r="E68" s="133">
        <f t="shared" si="0"/>
        <v>0.16753842084541753</v>
      </c>
      <c r="F68" s="141">
        <v>0.33257896290465411</v>
      </c>
      <c r="G68" s="133">
        <f t="shared" si="3"/>
        <v>0.75897790008758192</v>
      </c>
      <c r="H68" s="139">
        <v>0.6</v>
      </c>
      <c r="I68" s="133">
        <f t="shared" si="4"/>
        <v>0.39999999999999997</v>
      </c>
      <c r="J68" s="133">
        <f t="shared" si="1"/>
        <v>0.44217210697766646</v>
      </c>
      <c r="K68" s="140">
        <v>50</v>
      </c>
      <c r="L68" s="133">
        <f t="shared" si="5"/>
        <v>0.375</v>
      </c>
      <c r="M68" s="140">
        <v>180</v>
      </c>
      <c r="N68" s="133">
        <f t="shared" si="6"/>
        <v>1</v>
      </c>
      <c r="O68" s="136">
        <f t="shared" si="7"/>
        <v>0.60572403565922217</v>
      </c>
      <c r="P68" s="34"/>
      <c r="Q68" s="36" t="str">
        <f t="shared" si="2"/>
        <v>EXPOSIÇÃO MUITO ALTA</v>
      </c>
    </row>
    <row r="69" spans="1:17">
      <c r="A69" s="146">
        <v>65</v>
      </c>
      <c r="B69" s="28">
        <v>3106101</v>
      </c>
      <c r="C69" s="17" t="s">
        <v>164</v>
      </c>
      <c r="D69" s="137">
        <v>0</v>
      </c>
      <c r="E69" s="133">
        <f t="shared" ref="E69:E132" si="8">IF(((D69-$E$860)/($D$860-$E$860))&gt;1,1,IF(((D69-$E$860)/($D$860-$E$860))&lt;0,0,(D69-$E$860)/($D$860-$E$860)))</f>
        <v>0</v>
      </c>
      <c r="F69" s="141">
        <v>1.2334258402713539E-2</v>
      </c>
      <c r="G69" s="133">
        <f t="shared" si="3"/>
        <v>2.8147990660229848E-2</v>
      </c>
      <c r="H69" s="139">
        <v>0.2</v>
      </c>
      <c r="I69" s="133">
        <f t="shared" si="4"/>
        <v>0.13333333333333333</v>
      </c>
      <c r="J69" s="133">
        <f t="shared" ref="J69:J132" si="9">AVERAGE(E69,G69,I69)</f>
        <v>5.3827107997854395E-2</v>
      </c>
      <c r="K69" s="140">
        <v>37</v>
      </c>
      <c r="L69" s="133">
        <f t="shared" si="5"/>
        <v>0.25462962962962965</v>
      </c>
      <c r="M69" s="140">
        <v>164</v>
      </c>
      <c r="N69" s="133">
        <f t="shared" si="6"/>
        <v>0.6097560975609756</v>
      </c>
      <c r="O69" s="136">
        <f t="shared" si="7"/>
        <v>0.3060709450628199</v>
      </c>
      <c r="P69" s="34"/>
      <c r="Q69" s="36" t="str">
        <f t="shared" ref="Q69:Q132" si="10">IF(AND(O69&gt;$S$5,O69&lt;$T$5),"EXPOSIÇÃO RELATIVAMENTE BAIXA",IF(AND(O69&gt;$S$6,O69&lt;$T$6),"EXPOSIÇÃO MODERADA ",IF(AND(O69&gt;$S$7,O69&lt;$T$7),"EXPOSIÇÃO ALTA",IF(AND(O69&gt;$S$8,O69&lt;$T$8),"EXPOSIÇÃO MUITO ALTA","EXPOSIÇÃO EXTREMA"))))</f>
        <v xml:space="preserve">EXPOSIÇÃO MODERADA </v>
      </c>
    </row>
    <row r="70" spans="1:17">
      <c r="A70" s="146">
        <v>66</v>
      </c>
      <c r="B70" s="28">
        <v>3106200</v>
      </c>
      <c r="C70" s="17" t="s">
        <v>165</v>
      </c>
      <c r="D70" s="137">
        <v>0</v>
      </c>
      <c r="E70" s="133">
        <f t="shared" si="8"/>
        <v>0</v>
      </c>
      <c r="F70" s="141">
        <v>1.0406779322943609E-4</v>
      </c>
      <c r="G70" s="133">
        <f t="shared" ref="G70:G133" si="11">IF(((F70-$G$860)/($F$860-$G$860))&gt;1,1,IF(((F70-$G$860)/($F$860-$G$860))&lt;0,0,(F70-$G$860)/($F$860-$G$860)))</f>
        <v>2.3749293846547369E-4</v>
      </c>
      <c r="H70" s="139">
        <v>0.4</v>
      </c>
      <c r="I70" s="133">
        <f t="shared" ref="I70:I133" si="12">IF(((H70-$I$860)/($H$860-$I$860))&gt;1,1,IF(((H70-$I$860)/($H$860-$I$860))&lt;0,0,(H70-$I$860)/($H$860-$I$860)))</f>
        <v>0.26666666666666666</v>
      </c>
      <c r="J70" s="133">
        <f t="shared" si="9"/>
        <v>8.8968053201710709E-2</v>
      </c>
      <c r="K70" s="140">
        <v>77</v>
      </c>
      <c r="L70" s="133">
        <f t="shared" ref="L70:L133" si="13">IF(((K70-$L$860)/($K$860-$L$860))&gt;1,1,IF(((K70-$L$860)/($K$860-$L$860))&lt;0,0,(K70-$L$860)/($K$860-$L$860)))</f>
        <v>0.625</v>
      </c>
      <c r="M70" s="140">
        <v>180</v>
      </c>
      <c r="N70" s="133">
        <f t="shared" ref="N70:N133" si="14">IF(((M70-$N$860)/($M$860-$N$860))&gt;1,1,IF(((M70-$N$860)/($M$860-$N$860))&lt;0,0,(M70-$N$860)/($M$860-$N$860)))</f>
        <v>1</v>
      </c>
      <c r="O70" s="136">
        <f t="shared" ref="O70:O133" si="15">(J70+N70+L70)/$M$2</f>
        <v>0.57132268440057021</v>
      </c>
      <c r="P70" s="34"/>
      <c r="Q70" s="36" t="str">
        <f t="shared" si="10"/>
        <v>EXPOSIÇÃO ALTA</v>
      </c>
    </row>
    <row r="71" spans="1:17">
      <c r="A71" s="146">
        <v>67</v>
      </c>
      <c r="B71" s="28">
        <v>3106309</v>
      </c>
      <c r="C71" s="17" t="s">
        <v>166</v>
      </c>
      <c r="D71" s="137">
        <v>5.7690811359622446E-3</v>
      </c>
      <c r="E71" s="133">
        <f t="shared" si="8"/>
        <v>4.336163741318013E-2</v>
      </c>
      <c r="F71" s="141">
        <v>5.1031078763542057E-2</v>
      </c>
      <c r="G71" s="133">
        <f t="shared" si="11"/>
        <v>0.1164579402764598</v>
      </c>
      <c r="H71" s="139">
        <v>0.2</v>
      </c>
      <c r="I71" s="133">
        <f t="shared" si="12"/>
        <v>0.13333333333333333</v>
      </c>
      <c r="J71" s="133">
        <f t="shared" si="9"/>
        <v>9.7717637007657746E-2</v>
      </c>
      <c r="K71" s="140">
        <v>62</v>
      </c>
      <c r="L71" s="133">
        <f t="shared" si="13"/>
        <v>0.4861111111111111</v>
      </c>
      <c r="M71" s="140">
        <v>164</v>
      </c>
      <c r="N71" s="133">
        <f t="shared" si="14"/>
        <v>0.6097560975609756</v>
      </c>
      <c r="O71" s="136">
        <f t="shared" si="15"/>
        <v>0.39786161522658148</v>
      </c>
      <c r="P71" s="34"/>
      <c r="Q71" s="36" t="str">
        <f t="shared" si="10"/>
        <v xml:space="preserve">EXPOSIÇÃO MODERADA </v>
      </c>
    </row>
    <row r="72" spans="1:17">
      <c r="A72" s="146">
        <v>68</v>
      </c>
      <c r="B72" s="28">
        <v>3106408</v>
      </c>
      <c r="C72" s="17" t="s">
        <v>167</v>
      </c>
      <c r="D72" s="137">
        <v>7.8061948397436604E-2</v>
      </c>
      <c r="E72" s="133">
        <f t="shared" si="8"/>
        <v>0.58673016073147077</v>
      </c>
      <c r="F72" s="141">
        <v>4.6782810685249716</v>
      </c>
      <c r="G72" s="133">
        <f t="shared" si="11"/>
        <v>1</v>
      </c>
      <c r="H72" s="139">
        <v>0.4</v>
      </c>
      <c r="I72" s="133">
        <f t="shared" si="12"/>
        <v>0.26666666666666666</v>
      </c>
      <c r="J72" s="133">
        <f t="shared" si="9"/>
        <v>0.61779894246604583</v>
      </c>
      <c r="K72" s="140">
        <v>50</v>
      </c>
      <c r="L72" s="133">
        <f t="shared" si="13"/>
        <v>0.375</v>
      </c>
      <c r="M72" s="140">
        <v>180</v>
      </c>
      <c r="N72" s="133">
        <f t="shared" si="14"/>
        <v>1</v>
      </c>
      <c r="O72" s="136">
        <f t="shared" si="15"/>
        <v>0.66426631415534854</v>
      </c>
      <c r="P72" s="34"/>
      <c r="Q72" s="36" t="str">
        <f t="shared" si="10"/>
        <v>EXPOSIÇÃO MUITO ALTA</v>
      </c>
    </row>
    <row r="73" spans="1:17">
      <c r="A73" s="146">
        <v>69</v>
      </c>
      <c r="B73" s="28">
        <v>3106507</v>
      </c>
      <c r="C73" s="17" t="s">
        <v>168</v>
      </c>
      <c r="D73" s="137">
        <v>0.10721475653236071</v>
      </c>
      <c r="E73" s="133">
        <f t="shared" si="8"/>
        <v>0.80584884984863148</v>
      </c>
      <c r="F73" s="141">
        <v>1.4252265092130713E-2</v>
      </c>
      <c r="G73" s="133">
        <f t="shared" si="11"/>
        <v>3.252507054758616E-2</v>
      </c>
      <c r="H73" s="139">
        <v>2</v>
      </c>
      <c r="I73" s="133">
        <f t="shared" si="12"/>
        <v>1</v>
      </c>
      <c r="J73" s="133">
        <f t="shared" si="9"/>
        <v>0.61279130679873928</v>
      </c>
      <c r="K73" s="140">
        <v>99</v>
      </c>
      <c r="L73" s="133">
        <f t="shared" si="13"/>
        <v>0.82870370370370372</v>
      </c>
      <c r="M73" s="140">
        <v>149</v>
      </c>
      <c r="N73" s="133">
        <f t="shared" si="14"/>
        <v>0.24390243902439024</v>
      </c>
      <c r="O73" s="136">
        <f t="shared" si="15"/>
        <v>0.56179914984227775</v>
      </c>
      <c r="P73" s="34"/>
      <c r="Q73" s="36" t="str">
        <f t="shared" si="10"/>
        <v>EXPOSIÇÃO ALTA</v>
      </c>
    </row>
    <row r="74" spans="1:17">
      <c r="A74" s="146">
        <v>70</v>
      </c>
      <c r="B74" s="28">
        <v>3106606</v>
      </c>
      <c r="C74" s="17" t="s">
        <v>170</v>
      </c>
      <c r="D74" s="137">
        <v>0.21169756956437011</v>
      </c>
      <c r="E74" s="133">
        <f t="shared" si="8"/>
        <v>1</v>
      </c>
      <c r="F74" s="141">
        <v>1.2106210621062106</v>
      </c>
      <c r="G74" s="133">
        <f t="shared" si="11"/>
        <v>1</v>
      </c>
      <c r="H74" s="139">
        <v>1.2</v>
      </c>
      <c r="I74" s="133">
        <f t="shared" si="12"/>
        <v>0.79999999999999993</v>
      </c>
      <c r="J74" s="133">
        <f t="shared" si="9"/>
        <v>0.93333333333333324</v>
      </c>
      <c r="K74" s="140">
        <v>37</v>
      </c>
      <c r="L74" s="133">
        <f t="shared" si="13"/>
        <v>0.25462962962962965</v>
      </c>
      <c r="M74" s="140">
        <v>149</v>
      </c>
      <c r="N74" s="133">
        <f t="shared" si="14"/>
        <v>0.24390243902439024</v>
      </c>
      <c r="O74" s="136">
        <f t="shared" si="15"/>
        <v>0.47728846732911778</v>
      </c>
      <c r="P74" s="34"/>
      <c r="Q74" s="36" t="str">
        <f t="shared" si="10"/>
        <v>EXPOSIÇÃO ALTA</v>
      </c>
    </row>
    <row r="75" spans="1:17">
      <c r="A75" s="146">
        <v>71</v>
      </c>
      <c r="B75" s="28">
        <v>3106655</v>
      </c>
      <c r="C75" s="17" t="s">
        <v>169</v>
      </c>
      <c r="D75" s="137">
        <v>5.3739319922781484E-2</v>
      </c>
      <c r="E75" s="133">
        <f t="shared" si="8"/>
        <v>0.40391612639954177</v>
      </c>
      <c r="F75" s="141">
        <v>0.11947431302270012</v>
      </c>
      <c r="G75" s="133">
        <f t="shared" si="11"/>
        <v>0.27265213175366004</v>
      </c>
      <c r="H75" s="139">
        <v>2</v>
      </c>
      <c r="I75" s="133">
        <f t="shared" si="12"/>
        <v>1</v>
      </c>
      <c r="J75" s="133">
        <f t="shared" si="9"/>
        <v>0.55885608605106729</v>
      </c>
      <c r="K75" s="140">
        <v>77</v>
      </c>
      <c r="L75" s="133">
        <f t="shared" si="13"/>
        <v>0.625</v>
      </c>
      <c r="M75" s="140">
        <v>139</v>
      </c>
      <c r="N75" s="133">
        <f t="shared" si="14"/>
        <v>0</v>
      </c>
      <c r="O75" s="136">
        <f t="shared" si="15"/>
        <v>0.39461869535035571</v>
      </c>
      <c r="P75" s="34"/>
      <c r="Q75" s="36" t="str">
        <f t="shared" si="10"/>
        <v xml:space="preserve">EXPOSIÇÃO MODERADA </v>
      </c>
    </row>
    <row r="76" spans="1:17">
      <c r="A76" s="146">
        <v>72</v>
      </c>
      <c r="B76" s="28">
        <v>3106705</v>
      </c>
      <c r="C76" s="17" t="s">
        <v>171</v>
      </c>
      <c r="D76" s="137">
        <v>6.2123750456812715E-4</v>
      </c>
      <c r="E76" s="133">
        <f t="shared" si="8"/>
        <v>4.669352845920567E-3</v>
      </c>
      <c r="F76" s="141">
        <v>0.94156902229161499</v>
      </c>
      <c r="G76" s="133">
        <f t="shared" si="11"/>
        <v>1</v>
      </c>
      <c r="H76" s="139">
        <v>0.6</v>
      </c>
      <c r="I76" s="133">
        <f t="shared" si="12"/>
        <v>0.39999999999999997</v>
      </c>
      <c r="J76" s="133">
        <f t="shared" si="9"/>
        <v>0.46822311761530683</v>
      </c>
      <c r="K76" s="140">
        <v>77</v>
      </c>
      <c r="L76" s="133">
        <f t="shared" si="13"/>
        <v>0.625</v>
      </c>
      <c r="M76" s="140">
        <v>180</v>
      </c>
      <c r="N76" s="133">
        <f t="shared" si="14"/>
        <v>1</v>
      </c>
      <c r="O76" s="136">
        <f t="shared" si="15"/>
        <v>0.69774103920510233</v>
      </c>
      <c r="P76" s="34"/>
      <c r="Q76" s="36" t="str">
        <f t="shared" si="10"/>
        <v>EXPOSIÇÃO MUITO ALTA</v>
      </c>
    </row>
    <row r="77" spans="1:17">
      <c r="A77" s="146">
        <v>73</v>
      </c>
      <c r="B77" s="28">
        <v>3106804</v>
      </c>
      <c r="C77" s="17" t="s">
        <v>172</v>
      </c>
      <c r="D77" s="137">
        <v>0</v>
      </c>
      <c r="E77" s="133">
        <f t="shared" si="8"/>
        <v>0</v>
      </c>
      <c r="F77" s="141">
        <v>0</v>
      </c>
      <c r="G77" s="133">
        <f t="shared" si="11"/>
        <v>0</v>
      </c>
      <c r="H77" s="139">
        <v>0</v>
      </c>
      <c r="I77" s="133">
        <f t="shared" si="12"/>
        <v>0</v>
      </c>
      <c r="J77" s="133">
        <f t="shared" si="9"/>
        <v>0</v>
      </c>
      <c r="K77" s="140">
        <v>37</v>
      </c>
      <c r="L77" s="133">
        <f t="shared" si="13"/>
        <v>0.25462962962962965</v>
      </c>
      <c r="M77" s="140">
        <v>164</v>
      </c>
      <c r="N77" s="133">
        <f t="shared" si="14"/>
        <v>0.6097560975609756</v>
      </c>
      <c r="O77" s="136">
        <f t="shared" si="15"/>
        <v>0.28812857573020173</v>
      </c>
      <c r="P77" s="34"/>
      <c r="Q77" s="36" t="str">
        <f t="shared" si="10"/>
        <v xml:space="preserve">EXPOSIÇÃO MODERADA </v>
      </c>
    </row>
    <row r="78" spans="1:17">
      <c r="A78" s="146">
        <v>74</v>
      </c>
      <c r="B78" s="28">
        <v>3106903</v>
      </c>
      <c r="C78" s="17" t="s">
        <v>173</v>
      </c>
      <c r="D78" s="137">
        <v>0</v>
      </c>
      <c r="E78" s="133">
        <f t="shared" si="8"/>
        <v>0</v>
      </c>
      <c r="F78" s="141">
        <v>0</v>
      </c>
      <c r="G78" s="133">
        <f t="shared" si="11"/>
        <v>0</v>
      </c>
      <c r="H78" s="139">
        <v>0</v>
      </c>
      <c r="I78" s="133">
        <f t="shared" si="12"/>
        <v>0</v>
      </c>
      <c r="J78" s="133">
        <f t="shared" si="9"/>
        <v>0</v>
      </c>
      <c r="K78" s="140">
        <v>37</v>
      </c>
      <c r="L78" s="133">
        <f t="shared" si="13"/>
        <v>0.25462962962962965</v>
      </c>
      <c r="M78" s="140">
        <v>164</v>
      </c>
      <c r="N78" s="133">
        <f t="shared" si="14"/>
        <v>0.6097560975609756</v>
      </c>
      <c r="O78" s="136">
        <f t="shared" si="15"/>
        <v>0.28812857573020173</v>
      </c>
      <c r="P78" s="34"/>
      <c r="Q78" s="36" t="str">
        <f t="shared" si="10"/>
        <v xml:space="preserve">EXPOSIÇÃO MODERADA </v>
      </c>
    </row>
    <row r="79" spans="1:17">
      <c r="A79" s="146">
        <v>75</v>
      </c>
      <c r="B79" s="28">
        <v>3107000</v>
      </c>
      <c r="C79" s="17" t="s">
        <v>174</v>
      </c>
      <c r="D79" s="137">
        <v>0</v>
      </c>
      <c r="E79" s="133">
        <f t="shared" si="8"/>
        <v>0</v>
      </c>
      <c r="F79" s="141">
        <v>0</v>
      </c>
      <c r="G79" s="133">
        <f t="shared" si="11"/>
        <v>0</v>
      </c>
      <c r="H79" s="139">
        <v>0.2</v>
      </c>
      <c r="I79" s="133">
        <f t="shared" si="12"/>
        <v>0.13333333333333333</v>
      </c>
      <c r="J79" s="133">
        <f t="shared" si="9"/>
        <v>4.4444444444444446E-2</v>
      </c>
      <c r="K79" s="140">
        <v>77</v>
      </c>
      <c r="L79" s="133">
        <f t="shared" si="13"/>
        <v>0.625</v>
      </c>
      <c r="M79" s="140">
        <v>170</v>
      </c>
      <c r="N79" s="133">
        <f t="shared" si="14"/>
        <v>0.75609756097560976</v>
      </c>
      <c r="O79" s="136">
        <f t="shared" si="15"/>
        <v>0.47518066847335144</v>
      </c>
      <c r="P79" s="34"/>
      <c r="Q79" s="36" t="str">
        <f t="shared" si="10"/>
        <v>EXPOSIÇÃO ALTA</v>
      </c>
    </row>
    <row r="80" spans="1:17">
      <c r="A80" s="146">
        <v>76</v>
      </c>
      <c r="B80" s="28">
        <v>3107109</v>
      </c>
      <c r="C80" s="17" t="s">
        <v>175</v>
      </c>
      <c r="D80" s="137">
        <v>0</v>
      </c>
      <c r="E80" s="133">
        <f t="shared" si="8"/>
        <v>0</v>
      </c>
      <c r="F80" s="141">
        <v>0</v>
      </c>
      <c r="G80" s="133">
        <f t="shared" si="11"/>
        <v>0</v>
      </c>
      <c r="H80" s="139">
        <v>0</v>
      </c>
      <c r="I80" s="133">
        <f t="shared" si="12"/>
        <v>0</v>
      </c>
      <c r="J80" s="133">
        <f t="shared" si="9"/>
        <v>0</v>
      </c>
      <c r="K80" s="140">
        <v>50</v>
      </c>
      <c r="L80" s="133">
        <f t="shared" si="13"/>
        <v>0.375</v>
      </c>
      <c r="M80" s="140">
        <v>170</v>
      </c>
      <c r="N80" s="133">
        <f t="shared" si="14"/>
        <v>0.75609756097560976</v>
      </c>
      <c r="O80" s="136">
        <f t="shared" si="15"/>
        <v>0.37703252032520324</v>
      </c>
      <c r="P80" s="34"/>
      <c r="Q80" s="36" t="str">
        <f t="shared" si="10"/>
        <v xml:space="preserve">EXPOSIÇÃO MODERADA </v>
      </c>
    </row>
    <row r="81" spans="1:17">
      <c r="A81" s="146">
        <v>77</v>
      </c>
      <c r="B81" s="28">
        <v>3107208</v>
      </c>
      <c r="C81" s="17" t="s">
        <v>176</v>
      </c>
      <c r="D81" s="137">
        <v>0</v>
      </c>
      <c r="E81" s="133">
        <f t="shared" si="8"/>
        <v>0</v>
      </c>
      <c r="F81" s="141">
        <v>0</v>
      </c>
      <c r="G81" s="133">
        <f t="shared" si="11"/>
        <v>0</v>
      </c>
      <c r="H81" s="139">
        <v>0</v>
      </c>
      <c r="I81" s="133">
        <f t="shared" si="12"/>
        <v>0</v>
      </c>
      <c r="J81" s="133">
        <f t="shared" si="9"/>
        <v>0</v>
      </c>
      <c r="K81" s="140">
        <v>37</v>
      </c>
      <c r="L81" s="133">
        <f t="shared" si="13"/>
        <v>0.25462962962962965</v>
      </c>
      <c r="M81" s="140">
        <v>157</v>
      </c>
      <c r="N81" s="133">
        <f t="shared" si="14"/>
        <v>0.43902439024390244</v>
      </c>
      <c r="O81" s="136">
        <f t="shared" si="15"/>
        <v>0.23121800662451072</v>
      </c>
      <c r="P81" s="34"/>
      <c r="Q81" s="36" t="str">
        <f t="shared" si="10"/>
        <v xml:space="preserve">EXPOSIÇÃO MODERADA </v>
      </c>
    </row>
    <row r="82" spans="1:17">
      <c r="A82" s="146">
        <v>78</v>
      </c>
      <c r="B82" s="28">
        <v>3107307</v>
      </c>
      <c r="C82" s="17" t="s">
        <v>177</v>
      </c>
      <c r="D82" s="137">
        <v>8.8286013506975198E-3</v>
      </c>
      <c r="E82" s="133">
        <f t="shared" si="8"/>
        <v>6.6357640257143996E-2</v>
      </c>
      <c r="F82" s="141">
        <v>0</v>
      </c>
      <c r="G82" s="133">
        <f t="shared" si="11"/>
        <v>0</v>
      </c>
      <c r="H82" s="139">
        <v>2.4</v>
      </c>
      <c r="I82" s="133">
        <f t="shared" si="12"/>
        <v>1</v>
      </c>
      <c r="J82" s="133">
        <f t="shared" si="9"/>
        <v>0.3554525467523813</v>
      </c>
      <c r="K82" s="140">
        <v>99</v>
      </c>
      <c r="L82" s="133">
        <f t="shared" si="13"/>
        <v>0.82870370370370372</v>
      </c>
      <c r="M82" s="140">
        <v>157</v>
      </c>
      <c r="N82" s="133">
        <f t="shared" si="14"/>
        <v>0.43902439024390244</v>
      </c>
      <c r="O82" s="136">
        <f t="shared" si="15"/>
        <v>0.54106021356666245</v>
      </c>
      <c r="P82" s="34"/>
      <c r="Q82" s="36" t="str">
        <f t="shared" si="10"/>
        <v>EXPOSIÇÃO ALTA</v>
      </c>
    </row>
    <row r="83" spans="1:17">
      <c r="A83" s="146">
        <v>79</v>
      </c>
      <c r="B83" s="28">
        <v>3107406</v>
      </c>
      <c r="C83" s="17" t="s">
        <v>178</v>
      </c>
      <c r="D83" s="137">
        <v>0.50940023998881145</v>
      </c>
      <c r="E83" s="133">
        <f t="shared" si="8"/>
        <v>1</v>
      </c>
      <c r="F83" s="141">
        <v>1.977050705535742E-2</v>
      </c>
      <c r="G83" s="133">
        <f t="shared" si="11"/>
        <v>4.5118241386914587E-2</v>
      </c>
      <c r="H83" s="139">
        <v>0.2</v>
      </c>
      <c r="I83" s="133">
        <f t="shared" si="12"/>
        <v>0.13333333333333333</v>
      </c>
      <c r="J83" s="133">
        <f t="shared" si="9"/>
        <v>0.39281719157341599</v>
      </c>
      <c r="K83" s="140">
        <v>77</v>
      </c>
      <c r="L83" s="133">
        <f t="shared" si="13"/>
        <v>0.625</v>
      </c>
      <c r="M83" s="140">
        <v>180</v>
      </c>
      <c r="N83" s="133">
        <f t="shared" si="14"/>
        <v>1</v>
      </c>
      <c r="O83" s="136">
        <f t="shared" si="15"/>
        <v>0.67260573052447192</v>
      </c>
      <c r="P83" s="34"/>
      <c r="Q83" s="36" t="str">
        <f t="shared" si="10"/>
        <v>EXPOSIÇÃO MUITO ALTA</v>
      </c>
    </row>
    <row r="84" spans="1:17">
      <c r="A84" s="146">
        <v>80</v>
      </c>
      <c r="B84" s="28">
        <v>3107505</v>
      </c>
      <c r="C84" s="17" t="s">
        <v>179</v>
      </c>
      <c r="D84" s="137">
        <v>0</v>
      </c>
      <c r="E84" s="133">
        <f t="shared" si="8"/>
        <v>0</v>
      </c>
      <c r="F84" s="141">
        <v>0</v>
      </c>
      <c r="G84" s="133">
        <f t="shared" si="11"/>
        <v>0</v>
      </c>
      <c r="H84" s="139">
        <v>0</v>
      </c>
      <c r="I84" s="133">
        <f t="shared" si="12"/>
        <v>0</v>
      </c>
      <c r="J84" s="133">
        <f t="shared" si="9"/>
        <v>0</v>
      </c>
      <c r="K84" s="140">
        <v>37</v>
      </c>
      <c r="L84" s="133">
        <f t="shared" si="13"/>
        <v>0.25462962962962965</v>
      </c>
      <c r="M84" s="140">
        <v>157</v>
      </c>
      <c r="N84" s="133">
        <f t="shared" si="14"/>
        <v>0.43902439024390244</v>
      </c>
      <c r="O84" s="136">
        <f t="shared" si="15"/>
        <v>0.23121800662451072</v>
      </c>
      <c r="P84" s="34"/>
      <c r="Q84" s="36" t="str">
        <f t="shared" si="10"/>
        <v xml:space="preserve">EXPOSIÇÃO MODERADA </v>
      </c>
    </row>
    <row r="85" spans="1:17">
      <c r="A85" s="146">
        <v>81</v>
      </c>
      <c r="B85" s="28">
        <v>3107604</v>
      </c>
      <c r="C85" s="17" t="s">
        <v>180</v>
      </c>
      <c r="D85" s="137">
        <v>0</v>
      </c>
      <c r="E85" s="133">
        <f t="shared" si="8"/>
        <v>0</v>
      </c>
      <c r="F85" s="141">
        <v>0</v>
      </c>
      <c r="G85" s="133">
        <f t="shared" si="11"/>
        <v>0</v>
      </c>
      <c r="H85" s="139">
        <v>0</v>
      </c>
      <c r="I85" s="133">
        <f t="shared" si="12"/>
        <v>0</v>
      </c>
      <c r="J85" s="133">
        <f t="shared" si="9"/>
        <v>0</v>
      </c>
      <c r="K85" s="140">
        <v>50</v>
      </c>
      <c r="L85" s="133">
        <f t="shared" si="13"/>
        <v>0.375</v>
      </c>
      <c r="M85" s="140">
        <v>157</v>
      </c>
      <c r="N85" s="133">
        <f t="shared" si="14"/>
        <v>0.43902439024390244</v>
      </c>
      <c r="O85" s="136">
        <f t="shared" si="15"/>
        <v>0.27134146341463411</v>
      </c>
      <c r="P85" s="34"/>
      <c r="Q85" s="36" t="str">
        <f t="shared" si="10"/>
        <v xml:space="preserve">EXPOSIÇÃO MODERADA </v>
      </c>
    </row>
    <row r="86" spans="1:17">
      <c r="A86" s="146">
        <v>82</v>
      </c>
      <c r="B86" s="28">
        <v>3107703</v>
      </c>
      <c r="C86" s="17" t="s">
        <v>181</v>
      </c>
      <c r="D86" s="137">
        <v>0</v>
      </c>
      <c r="E86" s="133">
        <f t="shared" si="8"/>
        <v>0</v>
      </c>
      <c r="F86" s="141">
        <v>0</v>
      </c>
      <c r="G86" s="133">
        <f t="shared" si="11"/>
        <v>0</v>
      </c>
      <c r="H86" s="139">
        <v>0</v>
      </c>
      <c r="I86" s="133">
        <f t="shared" si="12"/>
        <v>0</v>
      </c>
      <c r="J86" s="133">
        <f t="shared" si="9"/>
        <v>0</v>
      </c>
      <c r="K86" s="140">
        <v>62</v>
      </c>
      <c r="L86" s="133">
        <f t="shared" si="13"/>
        <v>0.4861111111111111</v>
      </c>
      <c r="M86" s="140">
        <v>180</v>
      </c>
      <c r="N86" s="133">
        <f t="shared" si="14"/>
        <v>1</v>
      </c>
      <c r="O86" s="136">
        <f t="shared" si="15"/>
        <v>0.49537037037037041</v>
      </c>
      <c r="P86" s="34"/>
      <c r="Q86" s="36" t="str">
        <f t="shared" si="10"/>
        <v>EXPOSIÇÃO ALTA</v>
      </c>
    </row>
    <row r="87" spans="1:17">
      <c r="A87" s="146">
        <v>83</v>
      </c>
      <c r="B87" s="28">
        <v>3107802</v>
      </c>
      <c r="C87" s="17" t="s">
        <v>182</v>
      </c>
      <c r="D87" s="137">
        <v>0.10713199444558398</v>
      </c>
      <c r="E87" s="133">
        <f t="shared" si="8"/>
        <v>0.80522679245096374</v>
      </c>
      <c r="F87" s="141">
        <v>1.4298530122144779</v>
      </c>
      <c r="G87" s="133">
        <f t="shared" si="11"/>
        <v>1</v>
      </c>
      <c r="H87" s="139">
        <v>0.6</v>
      </c>
      <c r="I87" s="133">
        <f t="shared" si="12"/>
        <v>0.39999999999999997</v>
      </c>
      <c r="J87" s="133">
        <f t="shared" si="9"/>
        <v>0.73507559748365459</v>
      </c>
      <c r="K87" s="140">
        <v>62</v>
      </c>
      <c r="L87" s="133">
        <f t="shared" si="13"/>
        <v>0.4861111111111111</v>
      </c>
      <c r="M87" s="140">
        <v>164</v>
      </c>
      <c r="N87" s="133">
        <f t="shared" si="14"/>
        <v>0.6097560975609756</v>
      </c>
      <c r="O87" s="136">
        <f t="shared" si="15"/>
        <v>0.61031426871858041</v>
      </c>
      <c r="P87" s="34"/>
      <c r="Q87" s="36" t="str">
        <f t="shared" si="10"/>
        <v>EXPOSIÇÃO MUITO ALTA</v>
      </c>
    </row>
    <row r="88" spans="1:17">
      <c r="A88" s="146">
        <v>84</v>
      </c>
      <c r="B88" s="28">
        <v>3107901</v>
      </c>
      <c r="C88" s="17" t="s">
        <v>183</v>
      </c>
      <c r="D88" s="137">
        <v>0</v>
      </c>
      <c r="E88" s="133">
        <f t="shared" si="8"/>
        <v>0</v>
      </c>
      <c r="F88" s="141">
        <v>0</v>
      </c>
      <c r="G88" s="133">
        <f t="shared" si="11"/>
        <v>0</v>
      </c>
      <c r="H88" s="139">
        <v>0</v>
      </c>
      <c r="I88" s="133">
        <f t="shared" si="12"/>
        <v>0</v>
      </c>
      <c r="J88" s="133">
        <f t="shared" si="9"/>
        <v>0</v>
      </c>
      <c r="K88" s="140">
        <v>37</v>
      </c>
      <c r="L88" s="133">
        <f t="shared" si="13"/>
        <v>0.25462962962962965</v>
      </c>
      <c r="M88" s="140">
        <v>139</v>
      </c>
      <c r="N88" s="133">
        <f t="shared" si="14"/>
        <v>0</v>
      </c>
      <c r="O88" s="136">
        <f t="shared" si="15"/>
        <v>8.4876543209876545E-2</v>
      </c>
      <c r="P88" s="34"/>
      <c r="Q88" s="36" t="str">
        <f t="shared" si="10"/>
        <v>EXPOSIÇÃO RELATIVAMENTE BAIXA</v>
      </c>
    </row>
    <row r="89" spans="1:17">
      <c r="A89" s="146">
        <v>85</v>
      </c>
      <c r="B89" s="28">
        <v>3108008</v>
      </c>
      <c r="C89" s="17" t="s">
        <v>184</v>
      </c>
      <c r="D89" s="137">
        <v>0</v>
      </c>
      <c r="E89" s="133">
        <f t="shared" si="8"/>
        <v>0</v>
      </c>
      <c r="F89" s="141">
        <v>0</v>
      </c>
      <c r="G89" s="133">
        <f t="shared" si="11"/>
        <v>0</v>
      </c>
      <c r="H89" s="139">
        <v>0</v>
      </c>
      <c r="I89" s="133">
        <f t="shared" si="12"/>
        <v>0</v>
      </c>
      <c r="J89" s="133">
        <f t="shared" si="9"/>
        <v>0</v>
      </c>
      <c r="K89" s="140">
        <v>50</v>
      </c>
      <c r="L89" s="133">
        <f t="shared" si="13"/>
        <v>0.375</v>
      </c>
      <c r="M89" s="140">
        <v>170</v>
      </c>
      <c r="N89" s="133">
        <f t="shared" si="14"/>
        <v>0.75609756097560976</v>
      </c>
      <c r="O89" s="136">
        <f t="shared" si="15"/>
        <v>0.37703252032520324</v>
      </c>
      <c r="P89" s="34"/>
      <c r="Q89" s="36" t="str">
        <f t="shared" si="10"/>
        <v xml:space="preserve">EXPOSIÇÃO MODERADA </v>
      </c>
    </row>
    <row r="90" spans="1:17">
      <c r="A90" s="146">
        <v>86</v>
      </c>
      <c r="B90" s="28">
        <v>3108107</v>
      </c>
      <c r="C90" s="17" t="s">
        <v>185</v>
      </c>
      <c r="D90" s="137">
        <v>0</v>
      </c>
      <c r="E90" s="133">
        <f t="shared" si="8"/>
        <v>0</v>
      </c>
      <c r="F90" s="141">
        <v>0.12994044396318355</v>
      </c>
      <c r="G90" s="133">
        <f t="shared" si="11"/>
        <v>0.29653687182823624</v>
      </c>
      <c r="H90" s="139">
        <v>0.2</v>
      </c>
      <c r="I90" s="133">
        <f t="shared" si="12"/>
        <v>0.13333333333333333</v>
      </c>
      <c r="J90" s="133">
        <f t="shared" si="9"/>
        <v>0.14329006838718986</v>
      </c>
      <c r="K90" s="140">
        <v>62</v>
      </c>
      <c r="L90" s="133">
        <f t="shared" si="13"/>
        <v>0.4861111111111111</v>
      </c>
      <c r="M90" s="140">
        <v>180</v>
      </c>
      <c r="N90" s="133">
        <f t="shared" si="14"/>
        <v>1</v>
      </c>
      <c r="O90" s="136">
        <f t="shared" si="15"/>
        <v>0.5431337264994337</v>
      </c>
      <c r="P90" s="34"/>
      <c r="Q90" s="36" t="str">
        <f t="shared" si="10"/>
        <v>EXPOSIÇÃO ALTA</v>
      </c>
    </row>
    <row r="91" spans="1:17">
      <c r="A91" s="146">
        <v>87</v>
      </c>
      <c r="B91" s="28">
        <v>3108206</v>
      </c>
      <c r="C91" s="17" t="s">
        <v>186</v>
      </c>
      <c r="D91" s="137">
        <v>3.6187615067927434E-2</v>
      </c>
      <c r="E91" s="133">
        <f t="shared" si="8"/>
        <v>0.27199379007545865</v>
      </c>
      <c r="F91" s="141">
        <v>0</v>
      </c>
      <c r="G91" s="133">
        <f t="shared" si="11"/>
        <v>0</v>
      </c>
      <c r="H91" s="139">
        <v>0.4</v>
      </c>
      <c r="I91" s="133">
        <f t="shared" si="12"/>
        <v>0.26666666666666666</v>
      </c>
      <c r="J91" s="133">
        <f t="shared" si="9"/>
        <v>0.17955348558070847</v>
      </c>
      <c r="K91" s="140">
        <v>99</v>
      </c>
      <c r="L91" s="133">
        <f t="shared" si="13"/>
        <v>0.82870370370370372</v>
      </c>
      <c r="M91" s="140">
        <v>164</v>
      </c>
      <c r="N91" s="133">
        <f t="shared" si="14"/>
        <v>0.6097560975609756</v>
      </c>
      <c r="O91" s="136">
        <f t="shared" si="15"/>
        <v>0.53933776228179597</v>
      </c>
      <c r="P91" s="34"/>
      <c r="Q91" s="36" t="str">
        <f t="shared" si="10"/>
        <v>EXPOSIÇÃO ALTA</v>
      </c>
    </row>
    <row r="92" spans="1:17">
      <c r="A92" s="146">
        <v>88</v>
      </c>
      <c r="B92" s="28">
        <v>3108255</v>
      </c>
      <c r="C92" s="17" t="s">
        <v>187</v>
      </c>
      <c r="D92" s="137">
        <v>2.1753001757129267E-2</v>
      </c>
      <c r="E92" s="133">
        <f t="shared" si="8"/>
        <v>0.16350017491712437</v>
      </c>
      <c r="F92" s="141">
        <v>0</v>
      </c>
      <c r="G92" s="133">
        <f t="shared" si="11"/>
        <v>0</v>
      </c>
      <c r="H92" s="139">
        <v>2</v>
      </c>
      <c r="I92" s="133">
        <f t="shared" si="12"/>
        <v>1</v>
      </c>
      <c r="J92" s="133">
        <f t="shared" si="9"/>
        <v>0.38783339163904146</v>
      </c>
      <c r="K92" s="140">
        <v>127</v>
      </c>
      <c r="L92" s="133">
        <f t="shared" si="13"/>
        <v>1</v>
      </c>
      <c r="M92" s="140">
        <v>149</v>
      </c>
      <c r="N92" s="133">
        <f t="shared" si="14"/>
        <v>0.24390243902439024</v>
      </c>
      <c r="O92" s="136">
        <f t="shared" si="15"/>
        <v>0.54391194355447725</v>
      </c>
      <c r="P92" s="34"/>
      <c r="Q92" s="36" t="str">
        <f t="shared" si="10"/>
        <v>EXPOSIÇÃO ALTA</v>
      </c>
    </row>
    <row r="93" spans="1:17">
      <c r="A93" s="146">
        <v>89</v>
      </c>
      <c r="B93" s="28">
        <v>3108305</v>
      </c>
      <c r="C93" s="17" t="s">
        <v>188</v>
      </c>
      <c r="D93" s="137">
        <v>0</v>
      </c>
      <c r="E93" s="133">
        <f t="shared" si="8"/>
        <v>0</v>
      </c>
      <c r="F93" s="141">
        <v>0</v>
      </c>
      <c r="G93" s="133">
        <f t="shared" si="11"/>
        <v>0</v>
      </c>
      <c r="H93" s="139">
        <v>0</v>
      </c>
      <c r="I93" s="133">
        <f t="shared" si="12"/>
        <v>0</v>
      </c>
      <c r="J93" s="133">
        <f t="shared" si="9"/>
        <v>0</v>
      </c>
      <c r="K93" s="140">
        <v>37</v>
      </c>
      <c r="L93" s="133">
        <f t="shared" si="13"/>
        <v>0.25462962962962965</v>
      </c>
      <c r="M93" s="140">
        <v>139</v>
      </c>
      <c r="N93" s="133">
        <f t="shared" si="14"/>
        <v>0</v>
      </c>
      <c r="O93" s="136">
        <f t="shared" si="15"/>
        <v>8.4876543209876545E-2</v>
      </c>
      <c r="P93" s="34"/>
      <c r="Q93" s="36" t="str">
        <f t="shared" si="10"/>
        <v>EXPOSIÇÃO RELATIVAMENTE BAIXA</v>
      </c>
    </row>
    <row r="94" spans="1:17">
      <c r="A94" s="146">
        <v>90</v>
      </c>
      <c r="B94" s="28">
        <v>3108404</v>
      </c>
      <c r="C94" s="17" t="s">
        <v>189</v>
      </c>
      <c r="D94" s="137">
        <v>0</v>
      </c>
      <c r="E94" s="133">
        <f t="shared" si="8"/>
        <v>0</v>
      </c>
      <c r="F94" s="141">
        <v>0</v>
      </c>
      <c r="G94" s="133">
        <f t="shared" si="11"/>
        <v>0</v>
      </c>
      <c r="H94" s="139">
        <v>0</v>
      </c>
      <c r="I94" s="133">
        <f t="shared" si="12"/>
        <v>0</v>
      </c>
      <c r="J94" s="133">
        <f t="shared" si="9"/>
        <v>0</v>
      </c>
      <c r="K94" s="140">
        <v>50</v>
      </c>
      <c r="L94" s="133">
        <f t="shared" si="13"/>
        <v>0.375</v>
      </c>
      <c r="M94" s="140">
        <v>149</v>
      </c>
      <c r="N94" s="133">
        <f t="shared" si="14"/>
        <v>0.24390243902439024</v>
      </c>
      <c r="O94" s="136">
        <f t="shared" si="15"/>
        <v>0.20630081300813008</v>
      </c>
      <c r="P94" s="34"/>
      <c r="Q94" s="36" t="str">
        <f t="shared" si="10"/>
        <v xml:space="preserve">EXPOSIÇÃO MODERADA </v>
      </c>
    </row>
    <row r="95" spans="1:17">
      <c r="A95" s="146">
        <v>91</v>
      </c>
      <c r="B95" s="28">
        <v>3108503</v>
      </c>
      <c r="C95" s="17" t="s">
        <v>190</v>
      </c>
      <c r="D95" s="137">
        <v>0.12619172080566737</v>
      </c>
      <c r="E95" s="133">
        <f t="shared" si="8"/>
        <v>0.94848373825270094</v>
      </c>
      <c r="F95" s="141">
        <v>0</v>
      </c>
      <c r="G95" s="133">
        <f t="shared" si="11"/>
        <v>0</v>
      </c>
      <c r="H95" s="139">
        <v>2</v>
      </c>
      <c r="I95" s="133">
        <f t="shared" si="12"/>
        <v>1</v>
      </c>
      <c r="J95" s="133">
        <f t="shared" si="9"/>
        <v>0.64949457941756694</v>
      </c>
      <c r="K95" s="140">
        <v>99</v>
      </c>
      <c r="L95" s="133">
        <f t="shared" si="13"/>
        <v>0.82870370370370372</v>
      </c>
      <c r="M95" s="140">
        <v>157</v>
      </c>
      <c r="N95" s="133">
        <f t="shared" si="14"/>
        <v>0.43902439024390244</v>
      </c>
      <c r="O95" s="136">
        <f t="shared" si="15"/>
        <v>0.63907422445505768</v>
      </c>
      <c r="P95" s="34"/>
      <c r="Q95" s="36" t="str">
        <f t="shared" si="10"/>
        <v>EXPOSIÇÃO MUITO ALTA</v>
      </c>
    </row>
    <row r="96" spans="1:17">
      <c r="A96" s="146">
        <v>92</v>
      </c>
      <c r="B96" s="28">
        <v>3108552</v>
      </c>
      <c r="C96" s="17" t="s">
        <v>192</v>
      </c>
      <c r="D96" s="137">
        <v>1.8033593621859075E-2</v>
      </c>
      <c r="E96" s="133">
        <f t="shared" si="8"/>
        <v>0.13554431450326002</v>
      </c>
      <c r="F96" s="141">
        <v>0</v>
      </c>
      <c r="G96" s="133">
        <f t="shared" si="11"/>
        <v>0</v>
      </c>
      <c r="H96" s="139">
        <v>0.4</v>
      </c>
      <c r="I96" s="133">
        <f t="shared" si="12"/>
        <v>0.26666666666666666</v>
      </c>
      <c r="J96" s="133">
        <f t="shared" si="9"/>
        <v>0.13407032705664224</v>
      </c>
      <c r="K96" s="140">
        <v>50</v>
      </c>
      <c r="L96" s="133">
        <f t="shared" si="13"/>
        <v>0.375</v>
      </c>
      <c r="M96" s="140">
        <v>170</v>
      </c>
      <c r="N96" s="133">
        <f t="shared" si="14"/>
        <v>0.75609756097560976</v>
      </c>
      <c r="O96" s="136">
        <f t="shared" si="15"/>
        <v>0.42172262934408405</v>
      </c>
      <c r="P96" s="34"/>
      <c r="Q96" s="36" t="str">
        <f t="shared" si="10"/>
        <v>EXPOSIÇÃO ALTA</v>
      </c>
    </row>
    <row r="97" spans="1:17">
      <c r="A97" s="146">
        <v>93</v>
      </c>
      <c r="B97" s="28">
        <v>3108602</v>
      </c>
      <c r="C97" s="17" t="s">
        <v>193</v>
      </c>
      <c r="D97" s="137">
        <v>3.9478438478391116E-2</v>
      </c>
      <c r="E97" s="133">
        <f t="shared" si="8"/>
        <v>0.29672831679684969</v>
      </c>
      <c r="F97" s="141">
        <v>2.7515477456069044E-2</v>
      </c>
      <c r="G97" s="133">
        <f t="shared" si="11"/>
        <v>6.2793025503244296E-2</v>
      </c>
      <c r="H97" s="139">
        <v>2</v>
      </c>
      <c r="I97" s="133">
        <f t="shared" si="12"/>
        <v>1</v>
      </c>
      <c r="J97" s="133">
        <f t="shared" si="9"/>
        <v>0.45317378076669801</v>
      </c>
      <c r="K97" s="140">
        <v>99</v>
      </c>
      <c r="L97" s="133">
        <f t="shared" si="13"/>
        <v>0.82870370370370372</v>
      </c>
      <c r="M97" s="140">
        <v>170</v>
      </c>
      <c r="N97" s="133">
        <f t="shared" si="14"/>
        <v>0.75609756097560976</v>
      </c>
      <c r="O97" s="136">
        <f t="shared" si="15"/>
        <v>0.67932501514867061</v>
      </c>
      <c r="P97" s="34"/>
      <c r="Q97" s="36" t="str">
        <f t="shared" si="10"/>
        <v>EXPOSIÇÃO MUITO ALTA</v>
      </c>
    </row>
    <row r="98" spans="1:17">
      <c r="A98" s="146">
        <v>94</v>
      </c>
      <c r="B98" s="28">
        <v>3108701</v>
      </c>
      <c r="C98" s="17" t="s">
        <v>191</v>
      </c>
      <c r="D98" s="137">
        <v>0</v>
      </c>
      <c r="E98" s="133">
        <f t="shared" si="8"/>
        <v>0</v>
      </c>
      <c r="F98" s="141">
        <v>0</v>
      </c>
      <c r="G98" s="133">
        <f t="shared" si="11"/>
        <v>0</v>
      </c>
      <c r="H98" s="139">
        <v>0</v>
      </c>
      <c r="I98" s="133">
        <f t="shared" si="12"/>
        <v>0</v>
      </c>
      <c r="J98" s="133">
        <f t="shared" si="9"/>
        <v>0</v>
      </c>
      <c r="K98" s="140">
        <v>62</v>
      </c>
      <c r="L98" s="133">
        <f t="shared" si="13"/>
        <v>0.4861111111111111</v>
      </c>
      <c r="M98" s="140">
        <v>170</v>
      </c>
      <c r="N98" s="133">
        <f t="shared" si="14"/>
        <v>0.75609756097560976</v>
      </c>
      <c r="O98" s="136">
        <f t="shared" si="15"/>
        <v>0.41406955736224033</v>
      </c>
      <c r="P98" s="34"/>
      <c r="Q98" s="36" t="str">
        <f t="shared" si="10"/>
        <v>EXPOSIÇÃO ALTA</v>
      </c>
    </row>
    <row r="99" spans="1:17">
      <c r="A99" s="146">
        <v>95</v>
      </c>
      <c r="B99" s="28">
        <v>3108800</v>
      </c>
      <c r="C99" s="17" t="s">
        <v>194</v>
      </c>
      <c r="D99" s="137">
        <v>2.6843875037256434E-2</v>
      </c>
      <c r="E99" s="133">
        <f t="shared" si="8"/>
        <v>0.20176425824111491</v>
      </c>
      <c r="F99" s="141">
        <v>0</v>
      </c>
      <c r="G99" s="133">
        <f t="shared" si="11"/>
        <v>0</v>
      </c>
      <c r="H99" s="139">
        <v>0.2</v>
      </c>
      <c r="I99" s="133">
        <f t="shared" si="12"/>
        <v>0.13333333333333333</v>
      </c>
      <c r="J99" s="133">
        <f t="shared" si="9"/>
        <v>0.11169919719148275</v>
      </c>
      <c r="K99" s="140">
        <v>37</v>
      </c>
      <c r="L99" s="133">
        <f t="shared" si="13"/>
        <v>0.25462962962962965</v>
      </c>
      <c r="M99" s="140">
        <v>139</v>
      </c>
      <c r="N99" s="133">
        <f t="shared" si="14"/>
        <v>0</v>
      </c>
      <c r="O99" s="136">
        <f t="shared" si="15"/>
        <v>0.1221096089403708</v>
      </c>
      <c r="P99" s="34"/>
      <c r="Q99" s="36" t="str">
        <f t="shared" si="10"/>
        <v>EXPOSIÇÃO RELATIVAMENTE BAIXA</v>
      </c>
    </row>
    <row r="100" spans="1:17">
      <c r="A100" s="146">
        <v>96</v>
      </c>
      <c r="B100" s="28">
        <v>3108909</v>
      </c>
      <c r="C100" s="17" t="s">
        <v>977</v>
      </c>
      <c r="D100" s="137">
        <v>2.0198755858642822E-2</v>
      </c>
      <c r="E100" s="133">
        <f t="shared" si="8"/>
        <v>0.15181813309577102</v>
      </c>
      <c r="F100" s="141">
        <v>8.4781687155574392E-3</v>
      </c>
      <c r="G100" s="133">
        <f t="shared" si="11"/>
        <v>1.9348014775567059E-2</v>
      </c>
      <c r="H100" s="139">
        <v>0.2</v>
      </c>
      <c r="I100" s="133">
        <f t="shared" si="12"/>
        <v>0.13333333333333333</v>
      </c>
      <c r="J100" s="133">
        <f t="shared" si="9"/>
        <v>0.1014998270682238</v>
      </c>
      <c r="K100" s="140">
        <v>127</v>
      </c>
      <c r="L100" s="133">
        <f t="shared" si="13"/>
        <v>1</v>
      </c>
      <c r="M100" s="140">
        <v>149</v>
      </c>
      <c r="N100" s="133">
        <f t="shared" si="14"/>
        <v>0.24390243902439024</v>
      </c>
      <c r="O100" s="136">
        <f t="shared" si="15"/>
        <v>0.44846742203087137</v>
      </c>
      <c r="P100" s="34"/>
      <c r="Q100" s="36" t="str">
        <f t="shared" si="10"/>
        <v>EXPOSIÇÃO ALTA</v>
      </c>
    </row>
    <row r="101" spans="1:17">
      <c r="A101" s="146">
        <v>97</v>
      </c>
      <c r="B101" s="28">
        <v>3109006</v>
      </c>
      <c r="C101" s="17" t="s">
        <v>195</v>
      </c>
      <c r="D101" s="137">
        <v>5.276792456830582E-2</v>
      </c>
      <c r="E101" s="133">
        <f t="shared" si="8"/>
        <v>0.39661491288686412</v>
      </c>
      <c r="F101" s="141">
        <v>0.64170846476032883</v>
      </c>
      <c r="G101" s="133">
        <f t="shared" si="11"/>
        <v>1</v>
      </c>
      <c r="H101" s="139">
        <v>0.6</v>
      </c>
      <c r="I101" s="133">
        <f t="shared" si="12"/>
        <v>0.39999999999999997</v>
      </c>
      <c r="J101" s="133">
        <f t="shared" si="9"/>
        <v>0.59887163762895468</v>
      </c>
      <c r="K101" s="140">
        <v>62</v>
      </c>
      <c r="L101" s="133">
        <f t="shared" si="13"/>
        <v>0.4861111111111111</v>
      </c>
      <c r="M101" s="140">
        <v>180</v>
      </c>
      <c r="N101" s="133">
        <f t="shared" si="14"/>
        <v>1</v>
      </c>
      <c r="O101" s="136">
        <f t="shared" si="15"/>
        <v>0.69499424958002187</v>
      </c>
      <c r="P101" s="34"/>
      <c r="Q101" s="36" t="str">
        <f t="shared" si="10"/>
        <v>EXPOSIÇÃO MUITO ALTA</v>
      </c>
    </row>
    <row r="102" spans="1:17">
      <c r="A102" s="146">
        <v>98</v>
      </c>
      <c r="B102" s="28">
        <v>3109105</v>
      </c>
      <c r="C102" s="17" t="s">
        <v>196</v>
      </c>
      <c r="D102" s="137">
        <v>0</v>
      </c>
      <c r="E102" s="133">
        <f t="shared" si="8"/>
        <v>0</v>
      </c>
      <c r="F102" s="141">
        <v>0</v>
      </c>
      <c r="G102" s="133">
        <f t="shared" si="11"/>
        <v>0</v>
      </c>
      <c r="H102" s="139">
        <v>0</v>
      </c>
      <c r="I102" s="133">
        <f t="shared" si="12"/>
        <v>0</v>
      </c>
      <c r="J102" s="133">
        <f t="shared" si="9"/>
        <v>0</v>
      </c>
      <c r="K102" s="140">
        <v>37</v>
      </c>
      <c r="L102" s="133">
        <f t="shared" si="13"/>
        <v>0.25462962962962965</v>
      </c>
      <c r="M102" s="140">
        <v>139</v>
      </c>
      <c r="N102" s="133">
        <f t="shared" si="14"/>
        <v>0</v>
      </c>
      <c r="O102" s="136">
        <f t="shared" si="15"/>
        <v>8.4876543209876545E-2</v>
      </c>
      <c r="P102" s="34"/>
      <c r="Q102" s="36" t="str">
        <f t="shared" si="10"/>
        <v>EXPOSIÇÃO RELATIVAMENTE BAIXA</v>
      </c>
    </row>
    <row r="103" spans="1:17">
      <c r="A103" s="146">
        <v>99</v>
      </c>
      <c r="B103" s="28">
        <v>3109204</v>
      </c>
      <c r="C103" s="17" t="s">
        <v>197</v>
      </c>
      <c r="D103" s="137">
        <v>1.5448813976470485E-2</v>
      </c>
      <c r="E103" s="133">
        <f t="shared" si="8"/>
        <v>0.11611656246877348</v>
      </c>
      <c r="F103" s="141">
        <v>0</v>
      </c>
      <c r="G103" s="133">
        <f t="shared" si="11"/>
        <v>0</v>
      </c>
      <c r="H103" s="139">
        <v>1.6</v>
      </c>
      <c r="I103" s="133">
        <f t="shared" si="12"/>
        <v>1</v>
      </c>
      <c r="J103" s="133">
        <f t="shared" si="9"/>
        <v>0.37203885415625781</v>
      </c>
      <c r="K103" s="140">
        <v>99</v>
      </c>
      <c r="L103" s="133">
        <f t="shared" si="13"/>
        <v>0.82870370370370372</v>
      </c>
      <c r="M103" s="140">
        <v>157</v>
      </c>
      <c r="N103" s="133">
        <f t="shared" si="14"/>
        <v>0.43902439024390244</v>
      </c>
      <c r="O103" s="136">
        <f t="shared" si="15"/>
        <v>0.54658898270128797</v>
      </c>
      <c r="P103" s="34"/>
      <c r="Q103" s="36" t="str">
        <f t="shared" si="10"/>
        <v>EXPOSIÇÃO ALTA</v>
      </c>
    </row>
    <row r="104" spans="1:17">
      <c r="A104" s="146">
        <v>100</v>
      </c>
      <c r="B104" s="28">
        <v>3109253</v>
      </c>
      <c r="C104" s="17" t="s">
        <v>198</v>
      </c>
      <c r="D104" s="137">
        <v>0.17783377623037686</v>
      </c>
      <c r="E104" s="133">
        <f t="shared" si="8"/>
        <v>1</v>
      </c>
      <c r="F104" s="141">
        <v>4.9504950495049507E-2</v>
      </c>
      <c r="G104" s="133">
        <f t="shared" si="11"/>
        <v>0.11297516548406608</v>
      </c>
      <c r="H104" s="139">
        <v>0.4</v>
      </c>
      <c r="I104" s="133">
        <f t="shared" si="12"/>
        <v>0.26666666666666666</v>
      </c>
      <c r="J104" s="133">
        <f t="shared" si="9"/>
        <v>0.45988061071691089</v>
      </c>
      <c r="K104" s="140">
        <v>62</v>
      </c>
      <c r="L104" s="133">
        <f t="shared" si="13"/>
        <v>0.4861111111111111</v>
      </c>
      <c r="M104" s="140">
        <v>164</v>
      </c>
      <c r="N104" s="133">
        <f t="shared" si="14"/>
        <v>0.6097560975609756</v>
      </c>
      <c r="O104" s="136">
        <f t="shared" si="15"/>
        <v>0.51858260646299925</v>
      </c>
      <c r="P104" s="34"/>
      <c r="Q104" s="36" t="str">
        <f t="shared" si="10"/>
        <v>EXPOSIÇÃO ALTA</v>
      </c>
    </row>
    <row r="105" spans="1:17">
      <c r="A105" s="146">
        <v>101</v>
      </c>
      <c r="B105" s="28">
        <v>3109303</v>
      </c>
      <c r="C105" s="17" t="s">
        <v>199</v>
      </c>
      <c r="D105" s="137">
        <v>0</v>
      </c>
      <c r="E105" s="133">
        <f t="shared" si="8"/>
        <v>0</v>
      </c>
      <c r="F105" s="141">
        <v>1.9284785980799059E-2</v>
      </c>
      <c r="G105" s="133">
        <f t="shared" si="11"/>
        <v>4.4009778127612538E-2</v>
      </c>
      <c r="H105" s="139">
        <v>0.4</v>
      </c>
      <c r="I105" s="133">
        <f t="shared" si="12"/>
        <v>0.26666666666666666</v>
      </c>
      <c r="J105" s="133">
        <f t="shared" si="9"/>
        <v>0.10355881493142639</v>
      </c>
      <c r="K105" s="140">
        <v>99</v>
      </c>
      <c r="L105" s="133">
        <f t="shared" si="13"/>
        <v>0.82870370370370372</v>
      </c>
      <c r="M105" s="140">
        <v>157</v>
      </c>
      <c r="N105" s="133">
        <f t="shared" si="14"/>
        <v>0.43902439024390244</v>
      </c>
      <c r="O105" s="136">
        <f t="shared" si="15"/>
        <v>0.45709563629301081</v>
      </c>
      <c r="P105" s="34"/>
      <c r="Q105" s="36" t="str">
        <f t="shared" si="10"/>
        <v>EXPOSIÇÃO ALTA</v>
      </c>
    </row>
    <row r="106" spans="1:17">
      <c r="A106" s="146">
        <v>102</v>
      </c>
      <c r="B106" s="28">
        <v>3109402</v>
      </c>
      <c r="C106" s="17" t="s">
        <v>200</v>
      </c>
      <c r="D106" s="137">
        <v>6.2064882504003814E-3</v>
      </c>
      <c r="E106" s="133">
        <f t="shared" si="8"/>
        <v>4.6649282057312592E-2</v>
      </c>
      <c r="F106" s="141">
        <v>1.6758840288252053E-3</v>
      </c>
      <c r="G106" s="133">
        <f t="shared" si="11"/>
        <v>3.8245321648703447E-3</v>
      </c>
      <c r="H106" s="139">
        <v>1.6</v>
      </c>
      <c r="I106" s="133">
        <f t="shared" si="12"/>
        <v>1</v>
      </c>
      <c r="J106" s="133">
        <f t="shared" si="9"/>
        <v>0.35015793807406098</v>
      </c>
      <c r="K106" s="140">
        <v>127</v>
      </c>
      <c r="L106" s="133">
        <f t="shared" si="13"/>
        <v>1</v>
      </c>
      <c r="M106" s="140">
        <v>164</v>
      </c>
      <c r="N106" s="133">
        <f t="shared" si="14"/>
        <v>0.6097560975609756</v>
      </c>
      <c r="O106" s="136">
        <f t="shared" si="15"/>
        <v>0.65330467854501217</v>
      </c>
      <c r="P106" s="34"/>
      <c r="Q106" s="36" t="str">
        <f t="shared" si="10"/>
        <v>EXPOSIÇÃO MUITO ALTA</v>
      </c>
    </row>
    <row r="107" spans="1:17">
      <c r="A107" s="146">
        <v>103</v>
      </c>
      <c r="B107" s="28">
        <v>3109451</v>
      </c>
      <c r="C107" s="17" t="s">
        <v>201</v>
      </c>
      <c r="D107" s="137">
        <v>0</v>
      </c>
      <c r="E107" s="133">
        <f t="shared" si="8"/>
        <v>0</v>
      </c>
      <c r="F107" s="141">
        <v>0</v>
      </c>
      <c r="G107" s="133">
        <f t="shared" si="11"/>
        <v>0</v>
      </c>
      <c r="H107" s="139">
        <v>0</v>
      </c>
      <c r="I107" s="133">
        <f t="shared" si="12"/>
        <v>0</v>
      </c>
      <c r="J107" s="133">
        <f t="shared" si="9"/>
        <v>0</v>
      </c>
      <c r="K107" s="140">
        <v>99</v>
      </c>
      <c r="L107" s="133">
        <f t="shared" si="13"/>
        <v>0.82870370370370372</v>
      </c>
      <c r="M107" s="140">
        <v>164</v>
      </c>
      <c r="N107" s="133">
        <f t="shared" si="14"/>
        <v>0.6097560975609756</v>
      </c>
      <c r="O107" s="136">
        <f t="shared" si="15"/>
        <v>0.47948660042155983</v>
      </c>
      <c r="P107" s="34"/>
      <c r="Q107" s="36" t="str">
        <f t="shared" si="10"/>
        <v>EXPOSIÇÃO ALTA</v>
      </c>
    </row>
    <row r="108" spans="1:17">
      <c r="A108" s="146">
        <v>104</v>
      </c>
      <c r="B108" s="28">
        <v>3109501</v>
      </c>
      <c r="C108" s="17" t="s">
        <v>202</v>
      </c>
      <c r="D108" s="137">
        <v>3.7202241527885746E-3</v>
      </c>
      <c r="E108" s="133">
        <f t="shared" si="8"/>
        <v>2.796199377460604E-2</v>
      </c>
      <c r="F108" s="141">
        <v>0.14938488576449913</v>
      </c>
      <c r="G108" s="133">
        <f t="shared" si="11"/>
        <v>0.34091100023926441</v>
      </c>
      <c r="H108" s="139">
        <v>0.2</v>
      </c>
      <c r="I108" s="133">
        <f t="shared" si="12"/>
        <v>0.13333333333333333</v>
      </c>
      <c r="J108" s="133">
        <f t="shared" si="9"/>
        <v>0.16740210911573461</v>
      </c>
      <c r="K108" s="140">
        <v>50</v>
      </c>
      <c r="L108" s="133">
        <f t="shared" si="13"/>
        <v>0.375</v>
      </c>
      <c r="M108" s="140">
        <v>149</v>
      </c>
      <c r="N108" s="133">
        <f t="shared" si="14"/>
        <v>0.24390243902439024</v>
      </c>
      <c r="O108" s="136">
        <f t="shared" si="15"/>
        <v>0.26210151604670828</v>
      </c>
      <c r="P108" s="34"/>
      <c r="Q108" s="36" t="str">
        <f t="shared" si="10"/>
        <v xml:space="preserve">EXPOSIÇÃO MODERADA </v>
      </c>
    </row>
    <row r="109" spans="1:17">
      <c r="A109" s="146">
        <v>105</v>
      </c>
      <c r="B109" s="28">
        <v>3109600</v>
      </c>
      <c r="C109" s="17" t="s">
        <v>203</v>
      </c>
      <c r="D109" s="137">
        <v>0</v>
      </c>
      <c r="E109" s="133">
        <f t="shared" si="8"/>
        <v>0</v>
      </c>
      <c r="F109" s="141">
        <v>0</v>
      </c>
      <c r="G109" s="133">
        <f t="shared" si="11"/>
        <v>0</v>
      </c>
      <c r="H109" s="139">
        <v>0</v>
      </c>
      <c r="I109" s="133">
        <f t="shared" si="12"/>
        <v>0</v>
      </c>
      <c r="J109" s="133">
        <f t="shared" si="9"/>
        <v>0</v>
      </c>
      <c r="K109" s="140">
        <v>77</v>
      </c>
      <c r="L109" s="133">
        <f t="shared" si="13"/>
        <v>0.625</v>
      </c>
      <c r="M109" s="140">
        <v>180</v>
      </c>
      <c r="N109" s="133">
        <f t="shared" si="14"/>
        <v>1</v>
      </c>
      <c r="O109" s="136">
        <f t="shared" si="15"/>
        <v>0.54166666666666663</v>
      </c>
      <c r="P109" s="34"/>
      <c r="Q109" s="36" t="str">
        <f t="shared" si="10"/>
        <v>EXPOSIÇÃO ALTA</v>
      </c>
    </row>
    <row r="110" spans="1:17">
      <c r="A110" s="146">
        <v>106</v>
      </c>
      <c r="B110" s="28">
        <v>3109709</v>
      </c>
      <c r="C110" s="17" t="s">
        <v>204</v>
      </c>
      <c r="D110" s="137">
        <v>0</v>
      </c>
      <c r="E110" s="133">
        <f t="shared" si="8"/>
        <v>0</v>
      </c>
      <c r="F110" s="141">
        <v>0</v>
      </c>
      <c r="G110" s="133">
        <f t="shared" si="11"/>
        <v>0</v>
      </c>
      <c r="H110" s="139">
        <v>0</v>
      </c>
      <c r="I110" s="133">
        <f t="shared" si="12"/>
        <v>0</v>
      </c>
      <c r="J110" s="133">
        <f t="shared" si="9"/>
        <v>0</v>
      </c>
      <c r="K110" s="140">
        <v>37</v>
      </c>
      <c r="L110" s="133">
        <f t="shared" si="13"/>
        <v>0.25462962962962965</v>
      </c>
      <c r="M110" s="140">
        <v>139</v>
      </c>
      <c r="N110" s="133">
        <f t="shared" si="14"/>
        <v>0</v>
      </c>
      <c r="O110" s="136">
        <f t="shared" si="15"/>
        <v>8.4876543209876545E-2</v>
      </c>
      <c r="P110" s="34"/>
      <c r="Q110" s="36" t="str">
        <f t="shared" si="10"/>
        <v>EXPOSIÇÃO RELATIVAMENTE BAIXA</v>
      </c>
    </row>
    <row r="111" spans="1:17">
      <c r="A111" s="146">
        <v>107</v>
      </c>
      <c r="B111" s="28">
        <v>3109808</v>
      </c>
      <c r="C111" s="17" t="s">
        <v>206</v>
      </c>
      <c r="D111" s="137">
        <v>0</v>
      </c>
      <c r="E111" s="133">
        <f t="shared" si="8"/>
        <v>0</v>
      </c>
      <c r="F111" s="141">
        <v>0</v>
      </c>
      <c r="G111" s="133">
        <f t="shared" si="11"/>
        <v>0</v>
      </c>
      <c r="H111" s="139">
        <v>0</v>
      </c>
      <c r="I111" s="133">
        <f t="shared" si="12"/>
        <v>0</v>
      </c>
      <c r="J111" s="133">
        <f t="shared" si="9"/>
        <v>0</v>
      </c>
      <c r="K111" s="140">
        <v>77</v>
      </c>
      <c r="L111" s="133">
        <f t="shared" si="13"/>
        <v>0.625</v>
      </c>
      <c r="M111" s="140">
        <v>164</v>
      </c>
      <c r="N111" s="133">
        <f t="shared" si="14"/>
        <v>0.6097560975609756</v>
      </c>
      <c r="O111" s="136">
        <f t="shared" si="15"/>
        <v>0.41158536585365857</v>
      </c>
      <c r="P111" s="34"/>
      <c r="Q111" s="36" t="str">
        <f t="shared" si="10"/>
        <v>EXPOSIÇÃO ALTA</v>
      </c>
    </row>
    <row r="112" spans="1:17">
      <c r="A112" s="146">
        <v>108</v>
      </c>
      <c r="B112" s="28">
        <v>3109907</v>
      </c>
      <c r="C112" s="17" t="s">
        <v>207</v>
      </c>
      <c r="D112" s="137">
        <v>0</v>
      </c>
      <c r="E112" s="133">
        <f t="shared" si="8"/>
        <v>0</v>
      </c>
      <c r="F112" s="141">
        <v>0</v>
      </c>
      <c r="G112" s="133">
        <f t="shared" si="11"/>
        <v>0</v>
      </c>
      <c r="H112" s="139">
        <v>0</v>
      </c>
      <c r="I112" s="133">
        <f t="shared" si="12"/>
        <v>0</v>
      </c>
      <c r="J112" s="133">
        <f t="shared" si="9"/>
        <v>0</v>
      </c>
      <c r="K112" s="140">
        <v>77</v>
      </c>
      <c r="L112" s="133">
        <f t="shared" si="13"/>
        <v>0.625</v>
      </c>
      <c r="M112" s="140">
        <v>180</v>
      </c>
      <c r="N112" s="133">
        <f t="shared" si="14"/>
        <v>1</v>
      </c>
      <c r="O112" s="136">
        <f t="shared" si="15"/>
        <v>0.54166666666666663</v>
      </c>
      <c r="P112" s="34"/>
      <c r="Q112" s="36" t="str">
        <f t="shared" si="10"/>
        <v>EXPOSIÇÃO ALTA</v>
      </c>
    </row>
    <row r="113" spans="1:17">
      <c r="A113" s="146">
        <v>109</v>
      </c>
      <c r="B113" s="28">
        <v>3110004</v>
      </c>
      <c r="C113" s="17" t="s">
        <v>208</v>
      </c>
      <c r="D113" s="137">
        <v>6.6301866511408611E-2</v>
      </c>
      <c r="E113" s="133">
        <f t="shared" si="8"/>
        <v>0.49833889101739015</v>
      </c>
      <c r="F113" s="141">
        <v>0.10616810813610232</v>
      </c>
      <c r="G113" s="133">
        <f t="shared" si="11"/>
        <v>0.24228606363328892</v>
      </c>
      <c r="H113" s="139">
        <v>0.4</v>
      </c>
      <c r="I113" s="133">
        <f t="shared" si="12"/>
        <v>0.26666666666666666</v>
      </c>
      <c r="J113" s="133">
        <f t="shared" si="9"/>
        <v>0.3357638737724486</v>
      </c>
      <c r="K113" s="140">
        <v>62</v>
      </c>
      <c r="L113" s="133">
        <f t="shared" si="13"/>
        <v>0.4861111111111111</v>
      </c>
      <c r="M113" s="140">
        <v>180</v>
      </c>
      <c r="N113" s="133">
        <f t="shared" si="14"/>
        <v>1</v>
      </c>
      <c r="O113" s="136">
        <f t="shared" si="15"/>
        <v>0.60729166162785331</v>
      </c>
      <c r="P113" s="34"/>
      <c r="Q113" s="36" t="str">
        <f t="shared" si="10"/>
        <v>EXPOSIÇÃO MUITO ALTA</v>
      </c>
    </row>
    <row r="114" spans="1:17">
      <c r="A114" s="146">
        <v>110</v>
      </c>
      <c r="B114" s="28">
        <v>3110103</v>
      </c>
      <c r="C114" s="17" t="s">
        <v>209</v>
      </c>
      <c r="D114" s="137">
        <v>3.9478595139979651E-2</v>
      </c>
      <c r="E114" s="133">
        <f t="shared" si="8"/>
        <v>0.29672949429857631</v>
      </c>
      <c r="F114" s="141">
        <v>3.1924528301886785</v>
      </c>
      <c r="G114" s="133">
        <f t="shared" si="11"/>
        <v>1</v>
      </c>
      <c r="H114" s="139">
        <v>0.2</v>
      </c>
      <c r="I114" s="133">
        <f t="shared" si="12"/>
        <v>0.13333333333333333</v>
      </c>
      <c r="J114" s="133">
        <f t="shared" si="9"/>
        <v>0.47668760921063652</v>
      </c>
      <c r="K114" s="140">
        <v>50</v>
      </c>
      <c r="L114" s="133">
        <f t="shared" si="13"/>
        <v>0.375</v>
      </c>
      <c r="M114" s="140">
        <v>157</v>
      </c>
      <c r="N114" s="133">
        <f t="shared" si="14"/>
        <v>0.43902439024390244</v>
      </c>
      <c r="O114" s="136">
        <f t="shared" si="15"/>
        <v>0.43023733315151302</v>
      </c>
      <c r="P114" s="34"/>
      <c r="Q114" s="36" t="str">
        <f t="shared" si="10"/>
        <v>EXPOSIÇÃO ALTA</v>
      </c>
    </row>
    <row r="115" spans="1:17">
      <c r="A115" s="146">
        <v>111</v>
      </c>
      <c r="B115" s="28">
        <v>3110202</v>
      </c>
      <c r="C115" s="17" t="s">
        <v>210</v>
      </c>
      <c r="D115" s="137">
        <v>1.1750888838389548E-2</v>
      </c>
      <c r="E115" s="133">
        <f t="shared" si="8"/>
        <v>8.8322172818227407E-2</v>
      </c>
      <c r="F115" s="141">
        <v>0.25446537802789332</v>
      </c>
      <c r="G115" s="133">
        <f t="shared" si="11"/>
        <v>0.58071501749186694</v>
      </c>
      <c r="H115" s="139">
        <v>0.4</v>
      </c>
      <c r="I115" s="133">
        <f t="shared" si="12"/>
        <v>0.26666666666666666</v>
      </c>
      <c r="J115" s="133">
        <f t="shared" si="9"/>
        <v>0.31190128565892034</v>
      </c>
      <c r="K115" s="140">
        <v>50</v>
      </c>
      <c r="L115" s="133">
        <f t="shared" si="13"/>
        <v>0.375</v>
      </c>
      <c r="M115" s="140">
        <v>164</v>
      </c>
      <c r="N115" s="133">
        <f t="shared" si="14"/>
        <v>0.6097560975609756</v>
      </c>
      <c r="O115" s="136">
        <f t="shared" si="15"/>
        <v>0.43221912773996535</v>
      </c>
      <c r="P115" s="34"/>
      <c r="Q115" s="36" t="str">
        <f t="shared" si="10"/>
        <v>EXPOSIÇÃO ALTA</v>
      </c>
    </row>
    <row r="116" spans="1:17">
      <c r="A116" s="146">
        <v>112</v>
      </c>
      <c r="B116" s="28">
        <v>3110301</v>
      </c>
      <c r="C116" s="17" t="s">
        <v>211</v>
      </c>
      <c r="D116" s="137">
        <v>9.3288268327693796E-3</v>
      </c>
      <c r="E116" s="133">
        <f t="shared" si="8"/>
        <v>7.0117441075895237E-2</v>
      </c>
      <c r="F116" s="141">
        <v>2.4007908487501763E-2</v>
      </c>
      <c r="G116" s="133">
        <f t="shared" si="11"/>
        <v>5.4788408172896888E-2</v>
      </c>
      <c r="H116" s="139">
        <v>0.4</v>
      </c>
      <c r="I116" s="133">
        <f t="shared" si="12"/>
        <v>0.26666666666666666</v>
      </c>
      <c r="J116" s="133">
        <f t="shared" si="9"/>
        <v>0.13052417197181959</v>
      </c>
      <c r="K116" s="140">
        <v>50</v>
      </c>
      <c r="L116" s="133">
        <f t="shared" si="13"/>
        <v>0.375</v>
      </c>
      <c r="M116" s="140">
        <v>139</v>
      </c>
      <c r="N116" s="133">
        <f t="shared" si="14"/>
        <v>0</v>
      </c>
      <c r="O116" s="136">
        <f t="shared" si="15"/>
        <v>0.16850805732393984</v>
      </c>
      <c r="P116" s="34"/>
      <c r="Q116" s="36" t="str">
        <f t="shared" si="10"/>
        <v>EXPOSIÇÃO RELATIVAMENTE BAIXA</v>
      </c>
    </row>
    <row r="117" spans="1:17">
      <c r="A117" s="146">
        <v>113</v>
      </c>
      <c r="B117" s="28">
        <v>3110400</v>
      </c>
      <c r="C117" s="17" t="s">
        <v>212</v>
      </c>
      <c r="D117" s="137">
        <v>0</v>
      </c>
      <c r="E117" s="133">
        <f t="shared" si="8"/>
        <v>0</v>
      </c>
      <c r="F117" s="141">
        <v>0</v>
      </c>
      <c r="G117" s="133">
        <f t="shared" si="11"/>
        <v>0</v>
      </c>
      <c r="H117" s="139">
        <v>0</v>
      </c>
      <c r="I117" s="133">
        <f t="shared" si="12"/>
        <v>0</v>
      </c>
      <c r="J117" s="133">
        <f t="shared" si="9"/>
        <v>0</v>
      </c>
      <c r="K117" s="140">
        <v>62</v>
      </c>
      <c r="L117" s="133">
        <f t="shared" si="13"/>
        <v>0.4861111111111111</v>
      </c>
      <c r="M117" s="140">
        <v>180</v>
      </c>
      <c r="N117" s="133">
        <f t="shared" si="14"/>
        <v>1</v>
      </c>
      <c r="O117" s="136">
        <f t="shared" si="15"/>
        <v>0.49537037037037041</v>
      </c>
      <c r="P117" s="34"/>
      <c r="Q117" s="36" t="str">
        <f t="shared" si="10"/>
        <v>EXPOSIÇÃO ALTA</v>
      </c>
    </row>
    <row r="118" spans="1:17">
      <c r="A118" s="146">
        <v>114</v>
      </c>
      <c r="B118" s="28">
        <v>3110509</v>
      </c>
      <c r="C118" s="17" t="s">
        <v>213</v>
      </c>
      <c r="D118" s="137">
        <v>3.448197486822408E-3</v>
      </c>
      <c r="E118" s="133">
        <f t="shared" si="8"/>
        <v>2.5917383657613157E-2</v>
      </c>
      <c r="F118" s="141">
        <v>0.17740753596359288</v>
      </c>
      <c r="G118" s="133">
        <f t="shared" si="11"/>
        <v>0.40486144381886763</v>
      </c>
      <c r="H118" s="139">
        <v>0.4</v>
      </c>
      <c r="I118" s="133">
        <f t="shared" si="12"/>
        <v>0.26666666666666666</v>
      </c>
      <c r="J118" s="133">
        <f t="shared" si="9"/>
        <v>0.23248183138104914</v>
      </c>
      <c r="K118" s="140">
        <v>37</v>
      </c>
      <c r="L118" s="133">
        <f t="shared" si="13"/>
        <v>0.25462962962962965</v>
      </c>
      <c r="M118" s="140">
        <v>139</v>
      </c>
      <c r="N118" s="133">
        <f t="shared" si="14"/>
        <v>0</v>
      </c>
      <c r="O118" s="136">
        <f t="shared" si="15"/>
        <v>0.1623704870035596</v>
      </c>
      <c r="P118" s="34"/>
      <c r="Q118" s="36" t="str">
        <f t="shared" si="10"/>
        <v>EXPOSIÇÃO RELATIVAMENTE BAIXA</v>
      </c>
    </row>
    <row r="119" spans="1:17">
      <c r="A119" s="146">
        <v>115</v>
      </c>
      <c r="B119" s="28">
        <v>3110608</v>
      </c>
      <c r="C119" s="17" t="s">
        <v>214</v>
      </c>
      <c r="D119" s="137">
        <v>1.6079591568469133E-4</v>
      </c>
      <c r="E119" s="133">
        <f t="shared" si="8"/>
        <v>1.2085762063523005E-3</v>
      </c>
      <c r="F119" s="141">
        <v>0</v>
      </c>
      <c r="G119" s="133">
        <f t="shared" si="11"/>
        <v>0</v>
      </c>
      <c r="H119" s="139">
        <v>0.4</v>
      </c>
      <c r="I119" s="133">
        <f t="shared" si="12"/>
        <v>0.26666666666666666</v>
      </c>
      <c r="J119" s="133">
        <f t="shared" si="9"/>
        <v>8.9291747624339654E-2</v>
      </c>
      <c r="K119" s="140">
        <v>37</v>
      </c>
      <c r="L119" s="133">
        <f t="shared" si="13"/>
        <v>0.25462962962962965</v>
      </c>
      <c r="M119" s="140">
        <v>139</v>
      </c>
      <c r="N119" s="133">
        <f t="shared" si="14"/>
        <v>0</v>
      </c>
      <c r="O119" s="136">
        <f t="shared" si="15"/>
        <v>0.11464045908465643</v>
      </c>
      <c r="P119" s="34"/>
      <c r="Q119" s="36" t="str">
        <f t="shared" si="10"/>
        <v>EXPOSIÇÃO RELATIVAMENTE BAIXA</v>
      </c>
    </row>
    <row r="120" spans="1:17">
      <c r="A120" s="146">
        <v>116</v>
      </c>
      <c r="B120" s="28">
        <v>3110707</v>
      </c>
      <c r="C120" s="17" t="s">
        <v>215</v>
      </c>
      <c r="D120" s="137">
        <v>0.1941422871411021</v>
      </c>
      <c r="E120" s="133">
        <f t="shared" si="8"/>
        <v>1</v>
      </c>
      <c r="F120" s="141">
        <v>9.8047226080562128E-2</v>
      </c>
      <c r="G120" s="133">
        <f t="shared" si="11"/>
        <v>0.22375341215244393</v>
      </c>
      <c r="H120" s="139">
        <v>0.2</v>
      </c>
      <c r="I120" s="133">
        <f t="shared" si="12"/>
        <v>0.13333333333333333</v>
      </c>
      <c r="J120" s="133">
        <f t="shared" si="9"/>
        <v>0.45236224849525913</v>
      </c>
      <c r="K120" s="140">
        <v>50</v>
      </c>
      <c r="L120" s="133">
        <f t="shared" si="13"/>
        <v>0.375</v>
      </c>
      <c r="M120" s="140">
        <v>157</v>
      </c>
      <c r="N120" s="133">
        <f t="shared" si="14"/>
        <v>0.43902439024390244</v>
      </c>
      <c r="O120" s="136">
        <f t="shared" si="15"/>
        <v>0.42212887957972051</v>
      </c>
      <c r="P120" s="34"/>
      <c r="Q120" s="36" t="str">
        <f t="shared" si="10"/>
        <v>EXPOSIÇÃO ALTA</v>
      </c>
    </row>
    <row r="121" spans="1:17">
      <c r="A121" s="146">
        <v>117</v>
      </c>
      <c r="B121" s="28">
        <v>3110806</v>
      </c>
      <c r="C121" s="17" t="s">
        <v>216</v>
      </c>
      <c r="D121" s="137">
        <v>2.3255638220896548</v>
      </c>
      <c r="E121" s="133">
        <f t="shared" si="8"/>
        <v>1</v>
      </c>
      <c r="F121" s="141">
        <v>1.3689253935660506E-2</v>
      </c>
      <c r="G121" s="133">
        <f t="shared" si="11"/>
        <v>3.12402237204399E-2</v>
      </c>
      <c r="H121" s="139">
        <v>0.4</v>
      </c>
      <c r="I121" s="133">
        <f t="shared" si="12"/>
        <v>0.26666666666666666</v>
      </c>
      <c r="J121" s="133">
        <f t="shared" si="9"/>
        <v>0.4326356301290355</v>
      </c>
      <c r="K121" s="140">
        <v>50</v>
      </c>
      <c r="L121" s="133">
        <f t="shared" si="13"/>
        <v>0.375</v>
      </c>
      <c r="M121" s="140">
        <v>157</v>
      </c>
      <c r="N121" s="133">
        <f t="shared" si="14"/>
        <v>0.43902439024390244</v>
      </c>
      <c r="O121" s="136">
        <f t="shared" si="15"/>
        <v>0.41555334012431261</v>
      </c>
      <c r="P121" s="34"/>
      <c r="Q121" s="36" t="str">
        <f t="shared" si="10"/>
        <v>EXPOSIÇÃO ALTA</v>
      </c>
    </row>
    <row r="122" spans="1:17">
      <c r="A122" s="146">
        <v>118</v>
      </c>
      <c r="B122" s="28">
        <v>3110905</v>
      </c>
      <c r="C122" s="17" t="s">
        <v>217</v>
      </c>
      <c r="D122" s="137">
        <v>1.4776867885443936E-3</v>
      </c>
      <c r="E122" s="133">
        <f t="shared" si="8"/>
        <v>1.1106607313197599E-2</v>
      </c>
      <c r="F122" s="141">
        <v>1.8984938615365144E-2</v>
      </c>
      <c r="G122" s="133">
        <f t="shared" si="11"/>
        <v>4.3325496951869408E-2</v>
      </c>
      <c r="H122" s="139">
        <v>0.2</v>
      </c>
      <c r="I122" s="133">
        <f t="shared" si="12"/>
        <v>0.13333333333333333</v>
      </c>
      <c r="J122" s="133">
        <f t="shared" si="9"/>
        <v>6.2588479199466779E-2</v>
      </c>
      <c r="K122" s="140">
        <v>50</v>
      </c>
      <c r="L122" s="133">
        <f t="shared" si="13"/>
        <v>0.375</v>
      </c>
      <c r="M122" s="140">
        <v>157</v>
      </c>
      <c r="N122" s="133">
        <f t="shared" si="14"/>
        <v>0.43902439024390244</v>
      </c>
      <c r="O122" s="136">
        <f t="shared" si="15"/>
        <v>0.2922042898144564</v>
      </c>
      <c r="P122" s="34"/>
      <c r="Q122" s="36" t="str">
        <f t="shared" si="10"/>
        <v xml:space="preserve">EXPOSIÇÃO MODERADA </v>
      </c>
    </row>
    <row r="123" spans="1:17">
      <c r="A123" s="146">
        <v>119</v>
      </c>
      <c r="B123" s="28">
        <v>3111002</v>
      </c>
      <c r="C123" s="17" t="s">
        <v>218</v>
      </c>
      <c r="D123" s="137">
        <v>4.7071049103388531E-3</v>
      </c>
      <c r="E123" s="133">
        <f t="shared" si="8"/>
        <v>3.5379598861174498E-2</v>
      </c>
      <c r="F123" s="141">
        <v>0.12915129151291513</v>
      </c>
      <c r="G123" s="133">
        <f t="shared" si="11"/>
        <v>0.29473594832927941</v>
      </c>
      <c r="H123" s="139">
        <v>0.4</v>
      </c>
      <c r="I123" s="133">
        <f t="shared" si="12"/>
        <v>0.26666666666666666</v>
      </c>
      <c r="J123" s="133">
        <f t="shared" si="9"/>
        <v>0.19892740461904021</v>
      </c>
      <c r="K123" s="140">
        <v>50</v>
      </c>
      <c r="L123" s="133">
        <f t="shared" si="13"/>
        <v>0.375</v>
      </c>
      <c r="M123" s="140">
        <v>149</v>
      </c>
      <c r="N123" s="133">
        <f t="shared" si="14"/>
        <v>0.24390243902439024</v>
      </c>
      <c r="O123" s="136">
        <f t="shared" si="15"/>
        <v>0.27260994788114351</v>
      </c>
      <c r="P123" s="34"/>
      <c r="Q123" s="36" t="str">
        <f t="shared" si="10"/>
        <v xml:space="preserve">EXPOSIÇÃO MODERADA </v>
      </c>
    </row>
    <row r="124" spans="1:17">
      <c r="A124" s="146">
        <v>120</v>
      </c>
      <c r="B124" s="28">
        <v>3111101</v>
      </c>
      <c r="C124" s="17" t="s">
        <v>219</v>
      </c>
      <c r="D124" s="137">
        <v>0</v>
      </c>
      <c r="E124" s="133">
        <f t="shared" si="8"/>
        <v>0</v>
      </c>
      <c r="F124" s="141">
        <v>0</v>
      </c>
      <c r="G124" s="133">
        <f t="shared" si="11"/>
        <v>0</v>
      </c>
      <c r="H124" s="139">
        <v>0</v>
      </c>
      <c r="I124" s="133">
        <f t="shared" si="12"/>
        <v>0</v>
      </c>
      <c r="J124" s="133">
        <f t="shared" si="9"/>
        <v>0</v>
      </c>
      <c r="K124" s="140">
        <v>62</v>
      </c>
      <c r="L124" s="133">
        <f t="shared" si="13"/>
        <v>0.4861111111111111</v>
      </c>
      <c r="M124" s="140">
        <v>164</v>
      </c>
      <c r="N124" s="133">
        <f t="shared" si="14"/>
        <v>0.6097560975609756</v>
      </c>
      <c r="O124" s="136">
        <f t="shared" si="15"/>
        <v>0.36528906955736223</v>
      </c>
      <c r="P124" s="34"/>
      <c r="Q124" s="36" t="str">
        <f t="shared" si="10"/>
        <v xml:space="preserve">EXPOSIÇÃO MODERADA </v>
      </c>
    </row>
    <row r="125" spans="1:17">
      <c r="A125" s="146">
        <v>121</v>
      </c>
      <c r="B125" s="28">
        <v>3111150</v>
      </c>
      <c r="C125" s="17" t="s">
        <v>220</v>
      </c>
      <c r="D125" s="137">
        <v>0.15934517602646237</v>
      </c>
      <c r="E125" s="133">
        <f t="shared" si="8"/>
        <v>1</v>
      </c>
      <c r="F125" s="141">
        <v>5.3951982735365531E-3</v>
      </c>
      <c r="G125" s="133">
        <f t="shared" si="11"/>
        <v>1.2312373038997222E-2</v>
      </c>
      <c r="H125" s="139">
        <v>1.6</v>
      </c>
      <c r="I125" s="133">
        <f t="shared" si="12"/>
        <v>1</v>
      </c>
      <c r="J125" s="133">
        <f t="shared" si="9"/>
        <v>0.67077079101299908</v>
      </c>
      <c r="K125" s="140">
        <v>127</v>
      </c>
      <c r="L125" s="133">
        <f t="shared" si="13"/>
        <v>1</v>
      </c>
      <c r="M125" s="140">
        <v>157</v>
      </c>
      <c r="N125" s="133">
        <f t="shared" si="14"/>
        <v>0.43902439024390244</v>
      </c>
      <c r="O125" s="136">
        <f t="shared" si="15"/>
        <v>0.70326506041896719</v>
      </c>
      <c r="P125" s="34"/>
      <c r="Q125" s="36" t="str">
        <f t="shared" si="10"/>
        <v>EXPOSIÇÃO MUITO ALTA</v>
      </c>
    </row>
    <row r="126" spans="1:17">
      <c r="A126" s="146">
        <v>122</v>
      </c>
      <c r="B126" s="28">
        <v>3111200</v>
      </c>
      <c r="C126" s="17" t="s">
        <v>221</v>
      </c>
      <c r="D126" s="137">
        <v>0</v>
      </c>
      <c r="E126" s="133">
        <f t="shared" si="8"/>
        <v>0</v>
      </c>
      <c r="F126" s="141">
        <v>6.5398449672046007E-3</v>
      </c>
      <c r="G126" s="133">
        <f t="shared" si="11"/>
        <v>1.4924569361683545E-2</v>
      </c>
      <c r="H126" s="139">
        <v>0.2</v>
      </c>
      <c r="I126" s="133">
        <f t="shared" si="12"/>
        <v>0.13333333333333333</v>
      </c>
      <c r="J126" s="133">
        <f t="shared" si="9"/>
        <v>4.9419300898338958E-2</v>
      </c>
      <c r="K126" s="140">
        <v>50</v>
      </c>
      <c r="L126" s="133">
        <f t="shared" si="13"/>
        <v>0.375</v>
      </c>
      <c r="M126" s="140">
        <v>170</v>
      </c>
      <c r="N126" s="133">
        <f t="shared" si="14"/>
        <v>0.75609756097560976</v>
      </c>
      <c r="O126" s="136">
        <f t="shared" si="15"/>
        <v>0.39350562062464961</v>
      </c>
      <c r="P126" s="34"/>
      <c r="Q126" s="36" t="str">
        <f t="shared" si="10"/>
        <v xml:space="preserve">EXPOSIÇÃO MODERADA </v>
      </c>
    </row>
    <row r="127" spans="1:17">
      <c r="A127" s="146">
        <v>123</v>
      </c>
      <c r="B127" s="28">
        <v>3111309</v>
      </c>
      <c r="C127" s="17" t="s">
        <v>222</v>
      </c>
      <c r="D127" s="137">
        <v>0</v>
      </c>
      <c r="E127" s="133">
        <f t="shared" si="8"/>
        <v>0</v>
      </c>
      <c r="F127" s="141">
        <v>0</v>
      </c>
      <c r="G127" s="133">
        <f t="shared" si="11"/>
        <v>0</v>
      </c>
      <c r="H127" s="139">
        <v>0</v>
      </c>
      <c r="I127" s="133">
        <f t="shared" si="12"/>
        <v>0</v>
      </c>
      <c r="J127" s="133">
        <f t="shared" si="9"/>
        <v>0</v>
      </c>
      <c r="K127" s="140">
        <v>50</v>
      </c>
      <c r="L127" s="133">
        <f t="shared" si="13"/>
        <v>0.375</v>
      </c>
      <c r="M127" s="140">
        <v>164</v>
      </c>
      <c r="N127" s="133">
        <f t="shared" si="14"/>
        <v>0.6097560975609756</v>
      </c>
      <c r="O127" s="136">
        <f t="shared" si="15"/>
        <v>0.3282520325203252</v>
      </c>
      <c r="P127" s="34"/>
      <c r="Q127" s="36" t="str">
        <f t="shared" si="10"/>
        <v xml:space="preserve">EXPOSIÇÃO MODERADA </v>
      </c>
    </row>
    <row r="128" spans="1:17">
      <c r="A128" s="146">
        <v>124</v>
      </c>
      <c r="B128" s="28">
        <v>3111408</v>
      </c>
      <c r="C128" s="17" t="s">
        <v>223</v>
      </c>
      <c r="D128" s="137">
        <v>0</v>
      </c>
      <c r="E128" s="133">
        <f t="shared" si="8"/>
        <v>0</v>
      </c>
      <c r="F128" s="141">
        <v>0</v>
      </c>
      <c r="G128" s="133">
        <f t="shared" si="11"/>
        <v>0</v>
      </c>
      <c r="H128" s="139">
        <v>0</v>
      </c>
      <c r="I128" s="133">
        <f t="shared" si="12"/>
        <v>0</v>
      </c>
      <c r="J128" s="133">
        <f t="shared" si="9"/>
        <v>0</v>
      </c>
      <c r="K128" s="140">
        <v>62</v>
      </c>
      <c r="L128" s="133">
        <f t="shared" si="13"/>
        <v>0.4861111111111111</v>
      </c>
      <c r="M128" s="140">
        <v>170</v>
      </c>
      <c r="N128" s="133">
        <f t="shared" si="14"/>
        <v>0.75609756097560976</v>
      </c>
      <c r="O128" s="136">
        <f t="shared" si="15"/>
        <v>0.41406955736224033</v>
      </c>
      <c r="P128" s="34"/>
      <c r="Q128" s="36" t="str">
        <f t="shared" si="10"/>
        <v>EXPOSIÇÃO ALTA</v>
      </c>
    </row>
    <row r="129" spans="1:17">
      <c r="A129" s="146">
        <v>125</v>
      </c>
      <c r="B129" s="28">
        <v>3111507</v>
      </c>
      <c r="C129" s="17" t="s">
        <v>224</v>
      </c>
      <c r="D129" s="137">
        <v>0</v>
      </c>
      <c r="E129" s="133">
        <f t="shared" si="8"/>
        <v>0</v>
      </c>
      <c r="F129" s="141">
        <v>0</v>
      </c>
      <c r="G129" s="133">
        <f t="shared" si="11"/>
        <v>0</v>
      </c>
      <c r="H129" s="139">
        <v>0</v>
      </c>
      <c r="I129" s="133">
        <f t="shared" si="12"/>
        <v>0</v>
      </c>
      <c r="J129" s="133">
        <f t="shared" si="9"/>
        <v>0</v>
      </c>
      <c r="K129" s="140">
        <v>62</v>
      </c>
      <c r="L129" s="133">
        <f t="shared" si="13"/>
        <v>0.4861111111111111</v>
      </c>
      <c r="M129" s="140">
        <v>180</v>
      </c>
      <c r="N129" s="133">
        <f t="shared" si="14"/>
        <v>1</v>
      </c>
      <c r="O129" s="136">
        <f t="shared" si="15"/>
        <v>0.49537037037037041</v>
      </c>
      <c r="P129" s="34"/>
      <c r="Q129" s="36" t="str">
        <f t="shared" si="10"/>
        <v>EXPOSIÇÃO ALTA</v>
      </c>
    </row>
    <row r="130" spans="1:17">
      <c r="A130" s="146">
        <v>126</v>
      </c>
      <c r="B130" s="28">
        <v>3111606</v>
      </c>
      <c r="C130" s="17" t="s">
        <v>225</v>
      </c>
      <c r="D130" s="137">
        <v>5.8192466165263379E-3</v>
      </c>
      <c r="E130" s="133">
        <f t="shared" si="8"/>
        <v>4.3738691804965063E-2</v>
      </c>
      <c r="F130" s="141">
        <v>0.24511504220141056</v>
      </c>
      <c r="G130" s="133">
        <f t="shared" si="11"/>
        <v>0.55937663159783158</v>
      </c>
      <c r="H130" s="139">
        <v>0.4</v>
      </c>
      <c r="I130" s="133">
        <f t="shared" si="12"/>
        <v>0.26666666666666666</v>
      </c>
      <c r="J130" s="133">
        <f t="shared" si="9"/>
        <v>0.28992733002315441</v>
      </c>
      <c r="K130" s="140">
        <v>50</v>
      </c>
      <c r="L130" s="133">
        <f t="shared" si="13"/>
        <v>0.375</v>
      </c>
      <c r="M130" s="140">
        <v>164</v>
      </c>
      <c r="N130" s="133">
        <f t="shared" si="14"/>
        <v>0.6097560975609756</v>
      </c>
      <c r="O130" s="136">
        <f t="shared" si="15"/>
        <v>0.42489447586137663</v>
      </c>
      <c r="P130" s="34"/>
      <c r="Q130" s="36" t="str">
        <f t="shared" si="10"/>
        <v>EXPOSIÇÃO ALTA</v>
      </c>
    </row>
    <row r="131" spans="1:17">
      <c r="A131" s="146">
        <v>127</v>
      </c>
      <c r="B131" s="28">
        <v>3111705</v>
      </c>
      <c r="C131" s="17" t="s">
        <v>227</v>
      </c>
      <c r="D131" s="137">
        <v>0</v>
      </c>
      <c r="E131" s="133">
        <f t="shared" si="8"/>
        <v>0</v>
      </c>
      <c r="F131" s="141">
        <v>0</v>
      </c>
      <c r="G131" s="133">
        <f t="shared" si="11"/>
        <v>0</v>
      </c>
      <c r="H131" s="139">
        <v>0</v>
      </c>
      <c r="I131" s="133">
        <f t="shared" si="12"/>
        <v>0</v>
      </c>
      <c r="J131" s="133">
        <f t="shared" si="9"/>
        <v>0</v>
      </c>
      <c r="K131" s="140">
        <v>50</v>
      </c>
      <c r="L131" s="133">
        <f t="shared" si="13"/>
        <v>0.375</v>
      </c>
      <c r="M131" s="140">
        <v>170</v>
      </c>
      <c r="N131" s="133">
        <f t="shared" si="14"/>
        <v>0.75609756097560976</v>
      </c>
      <c r="O131" s="136">
        <f t="shared" si="15"/>
        <v>0.37703252032520324</v>
      </c>
      <c r="P131" s="34"/>
      <c r="Q131" s="36" t="str">
        <f t="shared" si="10"/>
        <v xml:space="preserve">EXPOSIÇÃO MODERADA </v>
      </c>
    </row>
    <row r="132" spans="1:17">
      <c r="A132" s="146">
        <v>128</v>
      </c>
      <c r="B132" s="28">
        <v>3111804</v>
      </c>
      <c r="C132" s="17" t="s">
        <v>228</v>
      </c>
      <c r="D132" s="137">
        <v>0</v>
      </c>
      <c r="E132" s="133">
        <f t="shared" si="8"/>
        <v>0</v>
      </c>
      <c r="F132" s="141">
        <v>0</v>
      </c>
      <c r="G132" s="133">
        <f t="shared" si="11"/>
        <v>0</v>
      </c>
      <c r="H132" s="139">
        <v>0</v>
      </c>
      <c r="I132" s="133">
        <f t="shared" si="12"/>
        <v>0</v>
      </c>
      <c r="J132" s="133">
        <f t="shared" si="9"/>
        <v>0</v>
      </c>
      <c r="K132" s="140">
        <v>50</v>
      </c>
      <c r="L132" s="133">
        <f t="shared" si="13"/>
        <v>0.375</v>
      </c>
      <c r="M132" s="140">
        <v>164</v>
      </c>
      <c r="N132" s="133">
        <f t="shared" si="14"/>
        <v>0.6097560975609756</v>
      </c>
      <c r="O132" s="136">
        <f t="shared" si="15"/>
        <v>0.3282520325203252</v>
      </c>
      <c r="P132" s="34"/>
      <c r="Q132" s="36" t="str">
        <f t="shared" si="10"/>
        <v xml:space="preserve">EXPOSIÇÃO MODERADA </v>
      </c>
    </row>
    <row r="133" spans="1:17">
      <c r="A133" s="146">
        <v>129</v>
      </c>
      <c r="B133" s="28">
        <v>3111903</v>
      </c>
      <c r="C133" s="17" t="s">
        <v>226</v>
      </c>
      <c r="D133" s="137">
        <v>9.7568673943498937E-3</v>
      </c>
      <c r="E133" s="133">
        <f t="shared" ref="E133:E196" si="16">IF(((D133-$E$860)/($D$860-$E$860))&gt;1,1,IF(((D133-$E$860)/($D$860-$E$860))&lt;0,0,(D133-$E$860)/($D$860-$E$860)))</f>
        <v>7.3334684722147492E-2</v>
      </c>
      <c r="F133" s="141">
        <v>0.11834319526627217</v>
      </c>
      <c r="G133" s="133">
        <f t="shared" si="11"/>
        <v>0.27007080979622894</v>
      </c>
      <c r="H133" s="139">
        <v>0.6</v>
      </c>
      <c r="I133" s="133">
        <f t="shared" si="12"/>
        <v>0.39999999999999997</v>
      </c>
      <c r="J133" s="133">
        <f t="shared" ref="J133:J196" si="17">AVERAGE(E133,G133,I133)</f>
        <v>0.24780183150612545</v>
      </c>
      <c r="K133" s="140">
        <v>77</v>
      </c>
      <c r="L133" s="133">
        <f t="shared" si="13"/>
        <v>0.625</v>
      </c>
      <c r="M133" s="140">
        <v>164</v>
      </c>
      <c r="N133" s="133">
        <f t="shared" si="14"/>
        <v>0.6097560975609756</v>
      </c>
      <c r="O133" s="136">
        <f t="shared" si="15"/>
        <v>0.49418597635570033</v>
      </c>
      <c r="P133" s="34"/>
      <c r="Q133" s="36" t="str">
        <f t="shared" ref="Q133:Q196" si="18">IF(AND(O133&gt;$S$5,O133&lt;$T$5),"EXPOSIÇÃO RELATIVAMENTE BAIXA",IF(AND(O133&gt;$S$6,O133&lt;$T$6),"EXPOSIÇÃO MODERADA ",IF(AND(O133&gt;$S$7,O133&lt;$T$7),"EXPOSIÇÃO ALTA",IF(AND(O133&gt;$S$8,O133&lt;$T$8),"EXPOSIÇÃO MUITO ALTA","EXPOSIÇÃO EXTREMA"))))</f>
        <v>EXPOSIÇÃO ALTA</v>
      </c>
    </row>
    <row r="134" spans="1:17">
      <c r="A134" s="146">
        <v>130</v>
      </c>
      <c r="B134" s="28">
        <v>3112000</v>
      </c>
      <c r="C134" s="17" t="s">
        <v>229</v>
      </c>
      <c r="D134" s="137">
        <v>5.2449179127539089E-2</v>
      </c>
      <c r="E134" s="133">
        <f t="shared" si="16"/>
        <v>0.39421915454963524</v>
      </c>
      <c r="F134" s="141">
        <v>2.5934730927166631E-2</v>
      </c>
      <c r="G134" s="133">
        <f t="shared" ref="G134:G197" si="19">IF(((F134-$G$860)/($F$860-$G$860))&gt;1,1,IF(((F134-$G$860)/($F$860-$G$860))&lt;0,0,(F134-$G$860)/($F$860-$G$860)))</f>
        <v>5.9185606469283808E-2</v>
      </c>
      <c r="H134" s="139">
        <v>1</v>
      </c>
      <c r="I134" s="133">
        <f t="shared" ref="I134:I197" si="20">IF(((H134-$I$860)/($H$860-$I$860))&gt;1,1,IF(((H134-$I$860)/($H$860-$I$860))&lt;0,0,(H134-$I$860)/($H$860-$I$860)))</f>
        <v>0.66666666666666663</v>
      </c>
      <c r="J134" s="133">
        <f t="shared" si="17"/>
        <v>0.37335714256186187</v>
      </c>
      <c r="K134" s="140">
        <v>50</v>
      </c>
      <c r="L134" s="133">
        <f t="shared" ref="L134:L197" si="21">IF(((K134-$L$860)/($K$860-$L$860))&gt;1,1,IF(((K134-$L$860)/($K$860-$L$860))&lt;0,0,(K134-$L$860)/($K$860-$L$860)))</f>
        <v>0.375</v>
      </c>
      <c r="M134" s="140">
        <v>170</v>
      </c>
      <c r="N134" s="133">
        <f t="shared" ref="N134:N197" si="22">IF(((M134-$N$860)/($M$860-$N$860))&gt;1,1,IF(((M134-$N$860)/($M$860-$N$860))&lt;0,0,(M134-$N$860)/($M$860-$N$860)))</f>
        <v>0.75609756097560976</v>
      </c>
      <c r="O134" s="136">
        <f t="shared" ref="O134:O197" si="23">(J134+N134+L134)/$M$2</f>
        <v>0.50148490117915723</v>
      </c>
      <c r="P134" s="34"/>
      <c r="Q134" s="36" t="str">
        <f t="shared" si="18"/>
        <v>EXPOSIÇÃO ALTA</v>
      </c>
    </row>
    <row r="135" spans="1:17">
      <c r="A135" s="146">
        <v>131</v>
      </c>
      <c r="B135" s="28">
        <v>3112059</v>
      </c>
      <c r="C135" s="17" t="s">
        <v>230</v>
      </c>
      <c r="D135" s="137">
        <v>0</v>
      </c>
      <c r="E135" s="133">
        <f t="shared" si="16"/>
        <v>0</v>
      </c>
      <c r="F135" s="141">
        <v>0</v>
      </c>
      <c r="G135" s="133">
        <f t="shared" si="19"/>
        <v>0</v>
      </c>
      <c r="H135" s="139">
        <v>0</v>
      </c>
      <c r="I135" s="133">
        <f t="shared" si="20"/>
        <v>0</v>
      </c>
      <c r="J135" s="133">
        <f t="shared" si="17"/>
        <v>0</v>
      </c>
      <c r="K135" s="140">
        <v>62</v>
      </c>
      <c r="L135" s="133">
        <f t="shared" si="21"/>
        <v>0.4861111111111111</v>
      </c>
      <c r="M135" s="140">
        <v>164</v>
      </c>
      <c r="N135" s="133">
        <f t="shared" si="22"/>
        <v>0.6097560975609756</v>
      </c>
      <c r="O135" s="136">
        <f t="shared" si="23"/>
        <v>0.36528906955736223</v>
      </c>
      <c r="P135" s="34"/>
      <c r="Q135" s="36" t="str">
        <f t="shared" si="18"/>
        <v xml:space="preserve">EXPOSIÇÃO MODERADA </v>
      </c>
    </row>
    <row r="136" spans="1:17">
      <c r="A136" s="146">
        <v>132</v>
      </c>
      <c r="B136" s="28">
        <v>3112109</v>
      </c>
      <c r="C136" s="17" t="s">
        <v>231</v>
      </c>
      <c r="D136" s="137">
        <v>7.0935164133214282E-2</v>
      </c>
      <c r="E136" s="133">
        <f t="shared" si="16"/>
        <v>0.53316373864376654</v>
      </c>
      <c r="F136" s="141">
        <v>2.9172454852153207</v>
      </c>
      <c r="G136" s="133">
        <f t="shared" si="19"/>
        <v>1</v>
      </c>
      <c r="H136" s="139">
        <v>0.4</v>
      </c>
      <c r="I136" s="133">
        <f t="shared" si="20"/>
        <v>0.26666666666666666</v>
      </c>
      <c r="J136" s="133">
        <f t="shared" si="17"/>
        <v>0.59994346843681112</v>
      </c>
      <c r="K136" s="140">
        <v>50</v>
      </c>
      <c r="L136" s="133">
        <f t="shared" si="21"/>
        <v>0.375</v>
      </c>
      <c r="M136" s="140">
        <v>157</v>
      </c>
      <c r="N136" s="133">
        <f t="shared" si="22"/>
        <v>0.43902439024390244</v>
      </c>
      <c r="O136" s="136">
        <f t="shared" si="23"/>
        <v>0.47132261956023785</v>
      </c>
      <c r="P136" s="34"/>
      <c r="Q136" s="36" t="str">
        <f t="shared" si="18"/>
        <v>EXPOSIÇÃO ALTA</v>
      </c>
    </row>
    <row r="137" spans="1:17">
      <c r="A137" s="146">
        <v>133</v>
      </c>
      <c r="B137" s="28">
        <v>3112208</v>
      </c>
      <c r="C137" s="17" t="s">
        <v>232</v>
      </c>
      <c r="D137" s="137">
        <v>0</v>
      </c>
      <c r="E137" s="133">
        <f t="shared" si="16"/>
        <v>0</v>
      </c>
      <c r="F137" s="141">
        <v>0</v>
      </c>
      <c r="G137" s="133">
        <f t="shared" si="19"/>
        <v>0</v>
      </c>
      <c r="H137" s="139">
        <v>0</v>
      </c>
      <c r="I137" s="133">
        <f t="shared" si="20"/>
        <v>0</v>
      </c>
      <c r="J137" s="133">
        <f t="shared" si="17"/>
        <v>0</v>
      </c>
      <c r="K137" s="140">
        <v>50</v>
      </c>
      <c r="L137" s="133">
        <f t="shared" si="21"/>
        <v>0.375</v>
      </c>
      <c r="M137" s="140">
        <v>170</v>
      </c>
      <c r="N137" s="133">
        <f t="shared" si="22"/>
        <v>0.75609756097560976</v>
      </c>
      <c r="O137" s="136">
        <f t="shared" si="23"/>
        <v>0.37703252032520324</v>
      </c>
      <c r="P137" s="34"/>
      <c r="Q137" s="36" t="str">
        <f t="shared" si="18"/>
        <v xml:space="preserve">EXPOSIÇÃO MODERADA </v>
      </c>
    </row>
    <row r="138" spans="1:17">
      <c r="A138" s="146">
        <v>134</v>
      </c>
      <c r="B138" s="28">
        <v>3112307</v>
      </c>
      <c r="C138" s="17" t="s">
        <v>233</v>
      </c>
      <c r="D138" s="137">
        <v>3.2047520709826263E-2</v>
      </c>
      <c r="E138" s="133">
        <f t="shared" si="16"/>
        <v>0.24087596278520462</v>
      </c>
      <c r="F138" s="141">
        <v>0.16117587430309174</v>
      </c>
      <c r="G138" s="133">
        <f t="shared" si="19"/>
        <v>0.36781919564290261</v>
      </c>
      <c r="H138" s="139">
        <v>1.4</v>
      </c>
      <c r="I138" s="133">
        <f t="shared" si="20"/>
        <v>0.93333333333333324</v>
      </c>
      <c r="J138" s="133">
        <f t="shared" si="17"/>
        <v>0.51400949725381351</v>
      </c>
      <c r="K138" s="140">
        <v>62</v>
      </c>
      <c r="L138" s="133">
        <f t="shared" si="21"/>
        <v>0.4861111111111111</v>
      </c>
      <c r="M138" s="140">
        <v>157</v>
      </c>
      <c r="N138" s="133">
        <f t="shared" si="22"/>
        <v>0.43902439024390244</v>
      </c>
      <c r="O138" s="136">
        <f t="shared" si="23"/>
        <v>0.47971499953627572</v>
      </c>
      <c r="P138" s="34"/>
      <c r="Q138" s="36" t="str">
        <f t="shared" si="18"/>
        <v>EXPOSIÇÃO ALTA</v>
      </c>
    </row>
    <row r="139" spans="1:17">
      <c r="A139" s="146">
        <v>135</v>
      </c>
      <c r="B139" s="28">
        <v>3112406</v>
      </c>
      <c r="C139" s="17" t="s">
        <v>234</v>
      </c>
      <c r="D139" s="137">
        <v>1.1870416808196558E-2</v>
      </c>
      <c r="E139" s="133">
        <f t="shared" si="16"/>
        <v>8.9220570390623588E-2</v>
      </c>
      <c r="F139" s="141">
        <v>6.7557193305696317E-2</v>
      </c>
      <c r="G139" s="133">
        <f t="shared" si="19"/>
        <v>0.15417215888567165</v>
      </c>
      <c r="H139" s="139">
        <v>0.4</v>
      </c>
      <c r="I139" s="133">
        <f t="shared" si="20"/>
        <v>0.26666666666666666</v>
      </c>
      <c r="J139" s="133">
        <f t="shared" si="17"/>
        <v>0.17001979864765396</v>
      </c>
      <c r="K139" s="140">
        <v>50</v>
      </c>
      <c r="L139" s="133">
        <f t="shared" si="21"/>
        <v>0.375</v>
      </c>
      <c r="M139" s="140">
        <v>157</v>
      </c>
      <c r="N139" s="133">
        <f t="shared" si="22"/>
        <v>0.43902439024390244</v>
      </c>
      <c r="O139" s="136">
        <f t="shared" si="23"/>
        <v>0.32801472963051881</v>
      </c>
      <c r="P139" s="34"/>
      <c r="Q139" s="36" t="str">
        <f t="shared" si="18"/>
        <v xml:space="preserve">EXPOSIÇÃO MODERADA </v>
      </c>
    </row>
    <row r="140" spans="1:17">
      <c r="A140" s="146">
        <v>136</v>
      </c>
      <c r="B140" s="28">
        <v>3112505</v>
      </c>
      <c r="C140" s="17" t="s">
        <v>235</v>
      </c>
      <c r="D140" s="137">
        <v>0</v>
      </c>
      <c r="E140" s="133">
        <f t="shared" si="16"/>
        <v>0</v>
      </c>
      <c r="F140" s="141">
        <v>0</v>
      </c>
      <c r="G140" s="133">
        <f t="shared" si="19"/>
        <v>0</v>
      </c>
      <c r="H140" s="139">
        <v>0.2</v>
      </c>
      <c r="I140" s="133">
        <f t="shared" si="20"/>
        <v>0.13333333333333333</v>
      </c>
      <c r="J140" s="133">
        <f t="shared" si="17"/>
        <v>4.4444444444444446E-2</v>
      </c>
      <c r="K140" s="140">
        <v>77</v>
      </c>
      <c r="L140" s="133">
        <f t="shared" si="21"/>
        <v>0.625</v>
      </c>
      <c r="M140" s="140">
        <v>180</v>
      </c>
      <c r="N140" s="133">
        <f t="shared" si="22"/>
        <v>1</v>
      </c>
      <c r="O140" s="136">
        <f t="shared" si="23"/>
        <v>0.55648148148148147</v>
      </c>
      <c r="P140" s="34"/>
      <c r="Q140" s="36" t="str">
        <f t="shared" si="18"/>
        <v>EXPOSIÇÃO ALTA</v>
      </c>
    </row>
    <row r="141" spans="1:17">
      <c r="A141" s="146">
        <v>137</v>
      </c>
      <c r="B141" s="28">
        <v>3112604</v>
      </c>
      <c r="C141" s="17" t="s">
        <v>236</v>
      </c>
      <c r="D141" s="137">
        <v>5.2505148996194039E-4</v>
      </c>
      <c r="E141" s="133">
        <f t="shared" si="16"/>
        <v>3.946398359533948E-3</v>
      </c>
      <c r="F141" s="141">
        <v>5.4749520941691759E-3</v>
      </c>
      <c r="G141" s="133">
        <f t="shared" si="19"/>
        <v>1.2494379100893155E-2</v>
      </c>
      <c r="H141" s="139">
        <v>0.2</v>
      </c>
      <c r="I141" s="133">
        <f t="shared" si="20"/>
        <v>0.13333333333333333</v>
      </c>
      <c r="J141" s="133">
        <f t="shared" si="17"/>
        <v>4.9924703597920145E-2</v>
      </c>
      <c r="K141" s="140">
        <v>77</v>
      </c>
      <c r="L141" s="133">
        <f t="shared" si="21"/>
        <v>0.625</v>
      </c>
      <c r="M141" s="140">
        <v>164</v>
      </c>
      <c r="N141" s="133">
        <f t="shared" si="22"/>
        <v>0.6097560975609756</v>
      </c>
      <c r="O141" s="136">
        <f t="shared" si="23"/>
        <v>0.42822693371963189</v>
      </c>
      <c r="P141" s="34"/>
      <c r="Q141" s="36" t="str">
        <f t="shared" si="18"/>
        <v>EXPOSIÇÃO ALTA</v>
      </c>
    </row>
    <row r="142" spans="1:17">
      <c r="A142" s="146">
        <v>138</v>
      </c>
      <c r="B142" s="28">
        <v>3112653</v>
      </c>
      <c r="C142" s="17" t="s">
        <v>237</v>
      </c>
      <c r="D142" s="137">
        <v>0</v>
      </c>
      <c r="E142" s="133">
        <f t="shared" si="16"/>
        <v>0</v>
      </c>
      <c r="F142" s="141">
        <v>0</v>
      </c>
      <c r="G142" s="133">
        <f t="shared" si="19"/>
        <v>0</v>
      </c>
      <c r="H142" s="139">
        <v>0</v>
      </c>
      <c r="I142" s="133">
        <f t="shared" si="20"/>
        <v>0</v>
      </c>
      <c r="J142" s="133">
        <f t="shared" si="17"/>
        <v>0</v>
      </c>
      <c r="K142" s="140">
        <v>62</v>
      </c>
      <c r="L142" s="133">
        <f t="shared" si="21"/>
        <v>0.4861111111111111</v>
      </c>
      <c r="M142" s="140">
        <v>157</v>
      </c>
      <c r="N142" s="133">
        <f t="shared" si="22"/>
        <v>0.43902439024390244</v>
      </c>
      <c r="O142" s="136">
        <f t="shared" si="23"/>
        <v>0.3083785004516712</v>
      </c>
      <c r="P142" s="34"/>
      <c r="Q142" s="36" t="str">
        <f t="shared" si="18"/>
        <v xml:space="preserve">EXPOSIÇÃO MODERADA </v>
      </c>
    </row>
    <row r="143" spans="1:17">
      <c r="A143" s="146">
        <v>139</v>
      </c>
      <c r="B143" s="28">
        <v>3112703</v>
      </c>
      <c r="C143" s="17" t="s">
        <v>238</v>
      </c>
      <c r="D143" s="137">
        <v>9.4224438871907401E-3</v>
      </c>
      <c r="E143" s="133">
        <f t="shared" si="16"/>
        <v>7.0821086712668194E-2</v>
      </c>
      <c r="F143" s="141">
        <v>0</v>
      </c>
      <c r="G143" s="133">
        <f t="shared" si="19"/>
        <v>0</v>
      </c>
      <c r="H143" s="139">
        <v>2.4</v>
      </c>
      <c r="I143" s="133">
        <f t="shared" si="20"/>
        <v>1</v>
      </c>
      <c r="J143" s="133">
        <f t="shared" si="17"/>
        <v>0.35694036223755604</v>
      </c>
      <c r="K143" s="140">
        <v>127</v>
      </c>
      <c r="L143" s="133">
        <f t="shared" si="21"/>
        <v>1</v>
      </c>
      <c r="M143" s="140">
        <v>149</v>
      </c>
      <c r="N143" s="133">
        <f t="shared" si="22"/>
        <v>0.24390243902439024</v>
      </c>
      <c r="O143" s="136">
        <f t="shared" si="23"/>
        <v>0.53361426708731541</v>
      </c>
      <c r="P143" s="34"/>
      <c r="Q143" s="36" t="str">
        <f t="shared" si="18"/>
        <v>EXPOSIÇÃO ALTA</v>
      </c>
    </row>
    <row r="144" spans="1:17">
      <c r="A144" s="146">
        <v>140</v>
      </c>
      <c r="B144" s="28">
        <v>3112802</v>
      </c>
      <c r="C144" s="17" t="s">
        <v>239</v>
      </c>
      <c r="D144" s="137">
        <v>3.0446092617281664E-2</v>
      </c>
      <c r="E144" s="133">
        <f t="shared" si="16"/>
        <v>0.22883928958618618</v>
      </c>
      <c r="F144" s="141">
        <v>0.18038987489089325</v>
      </c>
      <c r="G144" s="133">
        <f t="shared" si="19"/>
        <v>0.41166743454246252</v>
      </c>
      <c r="H144" s="139">
        <v>0.4</v>
      </c>
      <c r="I144" s="133">
        <f t="shared" si="20"/>
        <v>0.26666666666666666</v>
      </c>
      <c r="J144" s="133">
        <f t="shared" si="17"/>
        <v>0.30239113026510517</v>
      </c>
      <c r="K144" s="140">
        <v>50</v>
      </c>
      <c r="L144" s="133">
        <f t="shared" si="21"/>
        <v>0.375</v>
      </c>
      <c r="M144" s="140">
        <v>170</v>
      </c>
      <c r="N144" s="133">
        <f t="shared" si="22"/>
        <v>0.75609756097560976</v>
      </c>
      <c r="O144" s="136">
        <f t="shared" si="23"/>
        <v>0.477829563746905</v>
      </c>
      <c r="P144" s="34"/>
      <c r="Q144" s="36" t="str">
        <f t="shared" si="18"/>
        <v>EXPOSIÇÃO ALTA</v>
      </c>
    </row>
    <row r="145" spans="1:17">
      <c r="A145" s="146">
        <v>141</v>
      </c>
      <c r="B145" s="28">
        <v>3112901</v>
      </c>
      <c r="C145" s="17" t="s">
        <v>240</v>
      </c>
      <c r="D145" s="137">
        <v>0</v>
      </c>
      <c r="E145" s="133">
        <f t="shared" si="16"/>
        <v>0</v>
      </c>
      <c r="F145" s="141">
        <v>0</v>
      </c>
      <c r="G145" s="133">
        <f t="shared" si="19"/>
        <v>0</v>
      </c>
      <c r="H145" s="139">
        <v>0.2</v>
      </c>
      <c r="I145" s="133">
        <f t="shared" si="20"/>
        <v>0.13333333333333333</v>
      </c>
      <c r="J145" s="133">
        <f t="shared" si="17"/>
        <v>4.4444444444444446E-2</v>
      </c>
      <c r="K145" s="140">
        <v>50</v>
      </c>
      <c r="L145" s="133">
        <f t="shared" si="21"/>
        <v>0.375</v>
      </c>
      <c r="M145" s="140">
        <v>164</v>
      </c>
      <c r="N145" s="133">
        <f t="shared" si="22"/>
        <v>0.6097560975609756</v>
      </c>
      <c r="O145" s="136">
        <f t="shared" si="23"/>
        <v>0.34306684733513998</v>
      </c>
      <c r="P145" s="34"/>
      <c r="Q145" s="36" t="str">
        <f t="shared" si="18"/>
        <v xml:space="preserve">EXPOSIÇÃO MODERADA </v>
      </c>
    </row>
    <row r="146" spans="1:17">
      <c r="A146" s="146">
        <v>142</v>
      </c>
      <c r="B146" s="28">
        <v>3113008</v>
      </c>
      <c r="C146" s="17" t="s">
        <v>241</v>
      </c>
      <c r="D146" s="137">
        <v>1.1043981628172226E-2</v>
      </c>
      <c r="E146" s="133">
        <f t="shared" si="16"/>
        <v>8.3008908294501207E-2</v>
      </c>
      <c r="F146" s="141">
        <v>0.20497053548552396</v>
      </c>
      <c r="G146" s="133">
        <f t="shared" si="19"/>
        <v>0.46776291934986108</v>
      </c>
      <c r="H146" s="139">
        <v>2.2000000000000002</v>
      </c>
      <c r="I146" s="133">
        <f t="shared" si="20"/>
        <v>1</v>
      </c>
      <c r="J146" s="133">
        <f t="shared" si="17"/>
        <v>0.5169239425481208</v>
      </c>
      <c r="K146" s="140">
        <v>50</v>
      </c>
      <c r="L146" s="133">
        <f t="shared" si="21"/>
        <v>0.375</v>
      </c>
      <c r="M146" s="140">
        <v>149</v>
      </c>
      <c r="N146" s="133">
        <f t="shared" si="22"/>
        <v>0.24390243902439024</v>
      </c>
      <c r="O146" s="136">
        <f t="shared" si="23"/>
        <v>0.37860879385750373</v>
      </c>
      <c r="P146" s="34"/>
      <c r="Q146" s="36" t="str">
        <f t="shared" si="18"/>
        <v xml:space="preserve">EXPOSIÇÃO MODERADA </v>
      </c>
    </row>
    <row r="147" spans="1:17">
      <c r="A147" s="146">
        <v>143</v>
      </c>
      <c r="B147" s="28">
        <v>3113107</v>
      </c>
      <c r="C147" s="17" t="s">
        <v>242</v>
      </c>
      <c r="D147" s="137">
        <v>0</v>
      </c>
      <c r="E147" s="133">
        <f t="shared" si="16"/>
        <v>0</v>
      </c>
      <c r="F147" s="141">
        <v>0</v>
      </c>
      <c r="G147" s="133">
        <f t="shared" si="19"/>
        <v>0</v>
      </c>
      <c r="H147" s="139">
        <v>0</v>
      </c>
      <c r="I147" s="133">
        <f t="shared" si="20"/>
        <v>0</v>
      </c>
      <c r="J147" s="133">
        <f t="shared" si="17"/>
        <v>0</v>
      </c>
      <c r="K147" s="140">
        <v>50</v>
      </c>
      <c r="L147" s="133">
        <f t="shared" si="21"/>
        <v>0.375</v>
      </c>
      <c r="M147" s="140">
        <v>170</v>
      </c>
      <c r="N147" s="133">
        <f t="shared" si="22"/>
        <v>0.75609756097560976</v>
      </c>
      <c r="O147" s="136">
        <f t="shared" si="23"/>
        <v>0.37703252032520324</v>
      </c>
      <c r="P147" s="34"/>
      <c r="Q147" s="36" t="str">
        <f t="shared" si="18"/>
        <v xml:space="preserve">EXPOSIÇÃO MODERADA </v>
      </c>
    </row>
    <row r="148" spans="1:17">
      <c r="A148" s="146">
        <v>144</v>
      </c>
      <c r="B148" s="28">
        <v>3113206</v>
      </c>
      <c r="C148" s="17" t="s">
        <v>243</v>
      </c>
      <c r="D148" s="137">
        <v>0</v>
      </c>
      <c r="E148" s="133">
        <f t="shared" si="16"/>
        <v>0</v>
      </c>
      <c r="F148" s="141">
        <v>4.031919361612768E-2</v>
      </c>
      <c r="G148" s="133">
        <f t="shared" si="19"/>
        <v>9.2012364933515722E-2</v>
      </c>
      <c r="H148" s="139">
        <v>0.6</v>
      </c>
      <c r="I148" s="133">
        <f t="shared" si="20"/>
        <v>0.39999999999999997</v>
      </c>
      <c r="J148" s="133">
        <f t="shared" si="17"/>
        <v>0.16400412164450523</v>
      </c>
      <c r="K148" s="140">
        <v>50</v>
      </c>
      <c r="L148" s="133">
        <f t="shared" si="21"/>
        <v>0.375</v>
      </c>
      <c r="M148" s="140">
        <v>170</v>
      </c>
      <c r="N148" s="133">
        <f t="shared" si="22"/>
        <v>0.75609756097560976</v>
      </c>
      <c r="O148" s="136">
        <f t="shared" si="23"/>
        <v>0.43170056087337166</v>
      </c>
      <c r="P148" s="34"/>
      <c r="Q148" s="36" t="str">
        <f t="shared" si="18"/>
        <v>EXPOSIÇÃO ALTA</v>
      </c>
    </row>
    <row r="149" spans="1:17">
      <c r="A149" s="146">
        <v>145</v>
      </c>
      <c r="B149" s="28">
        <v>3113305</v>
      </c>
      <c r="C149" s="17" t="s">
        <v>244</v>
      </c>
      <c r="D149" s="137">
        <v>0.18378738042418674</v>
      </c>
      <c r="E149" s="133">
        <f t="shared" si="16"/>
        <v>1</v>
      </c>
      <c r="F149" s="141">
        <v>5.0334291528051427</v>
      </c>
      <c r="G149" s="133">
        <f t="shared" si="19"/>
        <v>1</v>
      </c>
      <c r="H149" s="139">
        <v>0.4</v>
      </c>
      <c r="I149" s="133">
        <f t="shared" si="20"/>
        <v>0.26666666666666666</v>
      </c>
      <c r="J149" s="133">
        <f t="shared" si="17"/>
        <v>0.75555555555555554</v>
      </c>
      <c r="K149" s="140">
        <v>50</v>
      </c>
      <c r="L149" s="133">
        <f t="shared" si="21"/>
        <v>0.375</v>
      </c>
      <c r="M149" s="140">
        <v>157</v>
      </c>
      <c r="N149" s="133">
        <f t="shared" si="22"/>
        <v>0.43902439024390244</v>
      </c>
      <c r="O149" s="136">
        <f t="shared" si="23"/>
        <v>0.52319331526648594</v>
      </c>
      <c r="P149" s="34"/>
      <c r="Q149" s="36" t="str">
        <f t="shared" si="18"/>
        <v>EXPOSIÇÃO ALTA</v>
      </c>
    </row>
    <row r="150" spans="1:17">
      <c r="A150" s="146">
        <v>146</v>
      </c>
      <c r="B150" s="28">
        <v>3113404</v>
      </c>
      <c r="C150" s="17" t="s">
        <v>245</v>
      </c>
      <c r="D150" s="137">
        <v>5.483320352638113E-2</v>
      </c>
      <c r="E150" s="133">
        <f t="shared" si="16"/>
        <v>0.41213798757182346</v>
      </c>
      <c r="F150" s="141">
        <v>0.52541589648798526</v>
      </c>
      <c r="G150" s="133">
        <f t="shared" si="19"/>
        <v>1</v>
      </c>
      <c r="H150" s="139">
        <v>0.6</v>
      </c>
      <c r="I150" s="133">
        <f t="shared" si="20"/>
        <v>0.39999999999999997</v>
      </c>
      <c r="J150" s="133">
        <f t="shared" si="17"/>
        <v>0.60404599585727448</v>
      </c>
      <c r="K150" s="140">
        <v>62</v>
      </c>
      <c r="L150" s="133">
        <f t="shared" si="21"/>
        <v>0.4861111111111111</v>
      </c>
      <c r="M150" s="140">
        <v>164</v>
      </c>
      <c r="N150" s="133">
        <f t="shared" si="22"/>
        <v>0.6097560975609756</v>
      </c>
      <c r="O150" s="136">
        <f t="shared" si="23"/>
        <v>0.56663773484312041</v>
      </c>
      <c r="P150" s="34"/>
      <c r="Q150" s="36" t="str">
        <f t="shared" si="18"/>
        <v>EXPOSIÇÃO ALTA</v>
      </c>
    </row>
    <row r="151" spans="1:17">
      <c r="A151" s="146">
        <v>147</v>
      </c>
      <c r="B151" s="28">
        <v>3113503</v>
      </c>
      <c r="C151" s="17" t="s">
        <v>246</v>
      </c>
      <c r="D151" s="137">
        <v>3.9200924231266268E-2</v>
      </c>
      <c r="E151" s="133">
        <f t="shared" si="16"/>
        <v>0.29464246085597773</v>
      </c>
      <c r="F151" s="141">
        <v>2.3540489642184556E-3</v>
      </c>
      <c r="G151" s="133">
        <f t="shared" si="19"/>
        <v>5.3721712400615221E-3</v>
      </c>
      <c r="H151" s="139">
        <v>2.2000000000000002</v>
      </c>
      <c r="I151" s="133">
        <f t="shared" si="20"/>
        <v>1</v>
      </c>
      <c r="J151" s="133">
        <f t="shared" si="17"/>
        <v>0.43333821069867978</v>
      </c>
      <c r="K151" s="140">
        <v>77</v>
      </c>
      <c r="L151" s="133">
        <f t="shared" si="21"/>
        <v>0.625</v>
      </c>
      <c r="M151" s="140">
        <v>164</v>
      </c>
      <c r="N151" s="133">
        <f t="shared" si="22"/>
        <v>0.6097560975609756</v>
      </c>
      <c r="O151" s="136">
        <f t="shared" si="23"/>
        <v>0.55603143608655181</v>
      </c>
      <c r="P151" s="34"/>
      <c r="Q151" s="36" t="str">
        <f t="shared" si="18"/>
        <v>EXPOSIÇÃO ALTA</v>
      </c>
    </row>
    <row r="152" spans="1:17">
      <c r="A152" s="146">
        <v>148</v>
      </c>
      <c r="B152" s="28">
        <v>3113602</v>
      </c>
      <c r="C152" s="17" t="s">
        <v>247</v>
      </c>
      <c r="D152" s="137">
        <v>0</v>
      </c>
      <c r="E152" s="133">
        <f t="shared" si="16"/>
        <v>0</v>
      </c>
      <c r="F152" s="141">
        <v>0</v>
      </c>
      <c r="G152" s="133">
        <f t="shared" si="19"/>
        <v>0</v>
      </c>
      <c r="H152" s="139">
        <v>0</v>
      </c>
      <c r="I152" s="133">
        <f t="shared" si="20"/>
        <v>0</v>
      </c>
      <c r="J152" s="133">
        <f t="shared" si="17"/>
        <v>0</v>
      </c>
      <c r="K152" s="140">
        <v>37</v>
      </c>
      <c r="L152" s="133">
        <f t="shared" si="21"/>
        <v>0.25462962962962965</v>
      </c>
      <c r="M152" s="140">
        <v>149</v>
      </c>
      <c r="N152" s="133">
        <f t="shared" si="22"/>
        <v>0.24390243902439024</v>
      </c>
      <c r="O152" s="136">
        <f t="shared" si="23"/>
        <v>0.16617735621800664</v>
      </c>
      <c r="P152" s="34"/>
      <c r="Q152" s="36" t="str">
        <f t="shared" si="18"/>
        <v>EXPOSIÇÃO RELATIVAMENTE BAIXA</v>
      </c>
    </row>
    <row r="153" spans="1:17">
      <c r="A153" s="146">
        <v>149</v>
      </c>
      <c r="B153" s="28">
        <v>3113701</v>
      </c>
      <c r="C153" s="17" t="s">
        <v>248</v>
      </c>
      <c r="D153" s="137">
        <v>7.4516064710263962E-3</v>
      </c>
      <c r="E153" s="133">
        <f t="shared" si="16"/>
        <v>5.6007854687323631E-2</v>
      </c>
      <c r="F153" s="141">
        <v>6.0530724747338276E-2</v>
      </c>
      <c r="G153" s="133">
        <f t="shared" si="19"/>
        <v>0.13813706663306011</v>
      </c>
      <c r="H153" s="139">
        <v>1.2</v>
      </c>
      <c r="I153" s="133">
        <f t="shared" si="20"/>
        <v>0.79999999999999993</v>
      </c>
      <c r="J153" s="133">
        <f t="shared" si="17"/>
        <v>0.33138164044012791</v>
      </c>
      <c r="K153" s="140">
        <v>37</v>
      </c>
      <c r="L153" s="133">
        <f t="shared" si="21"/>
        <v>0.25462962962962965</v>
      </c>
      <c r="M153" s="140">
        <v>149</v>
      </c>
      <c r="N153" s="133">
        <f t="shared" si="22"/>
        <v>0.24390243902439024</v>
      </c>
      <c r="O153" s="136">
        <f t="shared" si="23"/>
        <v>0.27663790303138264</v>
      </c>
      <c r="P153" s="34"/>
      <c r="Q153" s="36" t="str">
        <f t="shared" si="18"/>
        <v xml:space="preserve">EXPOSIÇÃO MODERADA </v>
      </c>
    </row>
    <row r="154" spans="1:17">
      <c r="A154" s="146">
        <v>150</v>
      </c>
      <c r="B154" s="28">
        <v>3113800</v>
      </c>
      <c r="C154" s="17" t="s">
        <v>249</v>
      </c>
      <c r="D154" s="137">
        <v>1.8849759051069954E-2</v>
      </c>
      <c r="E154" s="133">
        <f t="shared" si="16"/>
        <v>0.14167878697410211</v>
      </c>
      <c r="F154" s="141">
        <v>0.12284069097888675</v>
      </c>
      <c r="G154" s="133">
        <f t="shared" si="19"/>
        <v>0.28033453730863844</v>
      </c>
      <c r="H154" s="139">
        <v>0.2</v>
      </c>
      <c r="I154" s="133">
        <f t="shared" si="20"/>
        <v>0.13333333333333333</v>
      </c>
      <c r="J154" s="133">
        <f t="shared" si="17"/>
        <v>0.18511555253869127</v>
      </c>
      <c r="K154" s="140">
        <v>62</v>
      </c>
      <c r="L154" s="133">
        <f t="shared" si="21"/>
        <v>0.4861111111111111</v>
      </c>
      <c r="M154" s="140">
        <v>170</v>
      </c>
      <c r="N154" s="133">
        <f t="shared" si="22"/>
        <v>0.75609756097560976</v>
      </c>
      <c r="O154" s="136">
        <f t="shared" si="23"/>
        <v>0.47577474154180405</v>
      </c>
      <c r="P154" s="34"/>
      <c r="Q154" s="36" t="str">
        <f t="shared" si="18"/>
        <v>EXPOSIÇÃO ALTA</v>
      </c>
    </row>
    <row r="155" spans="1:17">
      <c r="A155" s="146">
        <v>151</v>
      </c>
      <c r="B155" s="28">
        <v>3113909</v>
      </c>
      <c r="C155" s="17" t="s">
        <v>250</v>
      </c>
      <c r="D155" s="137">
        <v>0</v>
      </c>
      <c r="E155" s="133">
        <f t="shared" si="16"/>
        <v>0</v>
      </c>
      <c r="F155" s="141">
        <v>0</v>
      </c>
      <c r="G155" s="133">
        <f t="shared" si="19"/>
        <v>0</v>
      </c>
      <c r="H155" s="139">
        <v>0</v>
      </c>
      <c r="I155" s="133">
        <f t="shared" si="20"/>
        <v>0</v>
      </c>
      <c r="J155" s="133">
        <f t="shared" si="17"/>
        <v>0</v>
      </c>
      <c r="K155" s="140">
        <v>50</v>
      </c>
      <c r="L155" s="133">
        <f t="shared" si="21"/>
        <v>0.375</v>
      </c>
      <c r="M155" s="140">
        <v>164</v>
      </c>
      <c r="N155" s="133">
        <f t="shared" si="22"/>
        <v>0.6097560975609756</v>
      </c>
      <c r="O155" s="136">
        <f t="shared" si="23"/>
        <v>0.3282520325203252</v>
      </c>
      <c r="P155" s="34"/>
      <c r="Q155" s="36" t="str">
        <f t="shared" si="18"/>
        <v xml:space="preserve">EXPOSIÇÃO MODERADA </v>
      </c>
    </row>
    <row r="156" spans="1:17">
      <c r="A156" s="146">
        <v>152</v>
      </c>
      <c r="B156" s="28">
        <v>3114006</v>
      </c>
      <c r="C156" s="17" t="s">
        <v>251</v>
      </c>
      <c r="D156" s="137">
        <v>1.6307276802525058E-3</v>
      </c>
      <c r="E156" s="133">
        <f t="shared" si="16"/>
        <v>1.2256895114537399E-2</v>
      </c>
      <c r="F156" s="141">
        <v>0</v>
      </c>
      <c r="G156" s="133">
        <f t="shared" si="19"/>
        <v>0</v>
      </c>
      <c r="H156" s="139">
        <v>0.6</v>
      </c>
      <c r="I156" s="133">
        <f t="shared" si="20"/>
        <v>0.39999999999999997</v>
      </c>
      <c r="J156" s="133">
        <f t="shared" si="17"/>
        <v>0.13741896503817913</v>
      </c>
      <c r="K156" s="140">
        <v>62</v>
      </c>
      <c r="L156" s="133">
        <f t="shared" si="21"/>
        <v>0.4861111111111111</v>
      </c>
      <c r="M156" s="140">
        <v>180</v>
      </c>
      <c r="N156" s="133">
        <f t="shared" si="22"/>
        <v>1</v>
      </c>
      <c r="O156" s="136">
        <f t="shared" si="23"/>
        <v>0.54117669204976349</v>
      </c>
      <c r="P156" s="34"/>
      <c r="Q156" s="36" t="str">
        <f t="shared" si="18"/>
        <v>EXPOSIÇÃO ALTA</v>
      </c>
    </row>
    <row r="157" spans="1:17">
      <c r="A157" s="146">
        <v>153</v>
      </c>
      <c r="B157" s="28">
        <v>3114105</v>
      </c>
      <c r="C157" s="17" t="s">
        <v>252</v>
      </c>
      <c r="D157" s="137">
        <v>0.24101102472223954</v>
      </c>
      <c r="E157" s="133">
        <f t="shared" si="16"/>
        <v>1</v>
      </c>
      <c r="F157" s="141">
        <v>8.7789889531055681E-3</v>
      </c>
      <c r="G157" s="133">
        <f t="shared" si="19"/>
        <v>2.0034516141149768E-2</v>
      </c>
      <c r="H157" s="139">
        <v>0.2</v>
      </c>
      <c r="I157" s="133">
        <f t="shared" si="20"/>
        <v>0.13333333333333333</v>
      </c>
      <c r="J157" s="133">
        <f t="shared" si="17"/>
        <v>0.38445594982482767</v>
      </c>
      <c r="K157" s="140">
        <v>37</v>
      </c>
      <c r="L157" s="133">
        <f t="shared" si="21"/>
        <v>0.25462962962962965</v>
      </c>
      <c r="M157" s="140">
        <v>157</v>
      </c>
      <c r="N157" s="133">
        <f t="shared" si="22"/>
        <v>0.43902439024390244</v>
      </c>
      <c r="O157" s="136">
        <f t="shared" si="23"/>
        <v>0.35936998989945329</v>
      </c>
      <c r="P157" s="34"/>
      <c r="Q157" s="36" t="str">
        <f t="shared" si="18"/>
        <v xml:space="preserve">EXPOSIÇÃO MODERADA </v>
      </c>
    </row>
    <row r="158" spans="1:17">
      <c r="A158" s="146">
        <v>154</v>
      </c>
      <c r="B158" s="28">
        <v>3114204</v>
      </c>
      <c r="C158" s="17" t="s">
        <v>253</v>
      </c>
      <c r="D158" s="137">
        <v>1.7347695834158239E-2</v>
      </c>
      <c r="E158" s="133">
        <f t="shared" si="16"/>
        <v>0.13038896125516858</v>
      </c>
      <c r="F158" s="141">
        <v>1.6246953696181968E-2</v>
      </c>
      <c r="G158" s="133">
        <f t="shared" si="19"/>
        <v>3.707714610524996E-2</v>
      </c>
      <c r="H158" s="139">
        <v>0.2</v>
      </c>
      <c r="I158" s="133">
        <f t="shared" si="20"/>
        <v>0.13333333333333333</v>
      </c>
      <c r="J158" s="133">
        <f t="shared" si="17"/>
        <v>0.10026648023125062</v>
      </c>
      <c r="K158" s="140">
        <v>62</v>
      </c>
      <c r="L158" s="133">
        <f t="shared" si="21"/>
        <v>0.4861111111111111</v>
      </c>
      <c r="M158" s="140">
        <v>180</v>
      </c>
      <c r="N158" s="133">
        <f t="shared" si="22"/>
        <v>1</v>
      </c>
      <c r="O158" s="136">
        <f t="shared" si="23"/>
        <v>0.528792530447454</v>
      </c>
      <c r="P158" s="34"/>
      <c r="Q158" s="36" t="str">
        <f t="shared" si="18"/>
        <v>EXPOSIÇÃO ALTA</v>
      </c>
    </row>
    <row r="159" spans="1:17">
      <c r="A159" s="146">
        <v>155</v>
      </c>
      <c r="B159" s="28">
        <v>3114303</v>
      </c>
      <c r="C159" s="17" t="s">
        <v>254</v>
      </c>
      <c r="D159" s="137">
        <v>0</v>
      </c>
      <c r="E159" s="133">
        <f t="shared" si="16"/>
        <v>0</v>
      </c>
      <c r="F159" s="141">
        <v>0</v>
      </c>
      <c r="G159" s="133">
        <f t="shared" si="19"/>
        <v>0</v>
      </c>
      <c r="H159" s="139">
        <v>0</v>
      </c>
      <c r="I159" s="133">
        <f t="shared" si="20"/>
        <v>0</v>
      </c>
      <c r="J159" s="133">
        <f t="shared" si="17"/>
        <v>0</v>
      </c>
      <c r="K159" s="140">
        <v>77</v>
      </c>
      <c r="L159" s="133">
        <f t="shared" si="21"/>
        <v>0.625</v>
      </c>
      <c r="M159" s="140">
        <v>180</v>
      </c>
      <c r="N159" s="133">
        <f t="shared" si="22"/>
        <v>1</v>
      </c>
      <c r="O159" s="136">
        <f t="shared" si="23"/>
        <v>0.54166666666666663</v>
      </c>
      <c r="P159" s="34"/>
      <c r="Q159" s="36" t="str">
        <f t="shared" si="18"/>
        <v>EXPOSIÇÃO ALTA</v>
      </c>
    </row>
    <row r="160" spans="1:17">
      <c r="A160" s="146">
        <v>156</v>
      </c>
      <c r="B160" s="28">
        <v>3114402</v>
      </c>
      <c r="C160" s="17" t="s">
        <v>255</v>
      </c>
      <c r="D160" s="137">
        <v>0</v>
      </c>
      <c r="E160" s="133">
        <f t="shared" si="16"/>
        <v>0</v>
      </c>
      <c r="F160" s="141">
        <v>0</v>
      </c>
      <c r="G160" s="133">
        <f t="shared" si="19"/>
        <v>0</v>
      </c>
      <c r="H160" s="139">
        <v>0</v>
      </c>
      <c r="I160" s="133">
        <f t="shared" si="20"/>
        <v>0</v>
      </c>
      <c r="J160" s="133">
        <f t="shared" si="17"/>
        <v>0</v>
      </c>
      <c r="K160" s="140">
        <v>50</v>
      </c>
      <c r="L160" s="133">
        <f t="shared" si="21"/>
        <v>0.375</v>
      </c>
      <c r="M160" s="140">
        <v>164</v>
      </c>
      <c r="N160" s="133">
        <f t="shared" si="22"/>
        <v>0.6097560975609756</v>
      </c>
      <c r="O160" s="136">
        <f t="shared" si="23"/>
        <v>0.3282520325203252</v>
      </c>
      <c r="P160" s="34"/>
      <c r="Q160" s="36" t="str">
        <f t="shared" si="18"/>
        <v xml:space="preserve">EXPOSIÇÃO MODERADA </v>
      </c>
    </row>
    <row r="161" spans="1:17">
      <c r="A161" s="146">
        <v>157</v>
      </c>
      <c r="B161" s="28">
        <v>3114501</v>
      </c>
      <c r="C161" s="17" t="s">
        <v>256</v>
      </c>
      <c r="D161" s="137">
        <v>0</v>
      </c>
      <c r="E161" s="133">
        <f t="shared" si="16"/>
        <v>0</v>
      </c>
      <c r="F161" s="141">
        <v>1.7922150658078971E-2</v>
      </c>
      <c r="G161" s="133">
        <f t="shared" si="19"/>
        <v>4.0900110315822073E-2</v>
      </c>
      <c r="H161" s="139">
        <v>0.2</v>
      </c>
      <c r="I161" s="133">
        <f t="shared" si="20"/>
        <v>0.13333333333333333</v>
      </c>
      <c r="J161" s="133">
        <f t="shared" si="17"/>
        <v>5.8077814549718471E-2</v>
      </c>
      <c r="K161" s="140">
        <v>62</v>
      </c>
      <c r="L161" s="133">
        <f t="shared" si="21"/>
        <v>0.4861111111111111</v>
      </c>
      <c r="M161" s="140">
        <v>180</v>
      </c>
      <c r="N161" s="133">
        <f t="shared" si="22"/>
        <v>1</v>
      </c>
      <c r="O161" s="136">
        <f t="shared" si="23"/>
        <v>0.51472964188694326</v>
      </c>
      <c r="P161" s="34"/>
      <c r="Q161" s="36" t="str">
        <f t="shared" si="18"/>
        <v>EXPOSIÇÃO ALTA</v>
      </c>
    </row>
    <row r="162" spans="1:17">
      <c r="A162" s="146">
        <v>158</v>
      </c>
      <c r="B162" s="28">
        <v>3114550</v>
      </c>
      <c r="C162" s="17" t="s">
        <v>257</v>
      </c>
      <c r="D162" s="137">
        <v>0</v>
      </c>
      <c r="E162" s="133">
        <f t="shared" si="16"/>
        <v>0</v>
      </c>
      <c r="F162" s="141">
        <v>0</v>
      </c>
      <c r="G162" s="133">
        <f t="shared" si="19"/>
        <v>0</v>
      </c>
      <c r="H162" s="139">
        <v>0</v>
      </c>
      <c r="I162" s="133">
        <f t="shared" si="20"/>
        <v>0</v>
      </c>
      <c r="J162" s="133">
        <f t="shared" si="17"/>
        <v>0</v>
      </c>
      <c r="K162" s="140">
        <v>62</v>
      </c>
      <c r="L162" s="133">
        <f t="shared" si="21"/>
        <v>0.4861111111111111</v>
      </c>
      <c r="M162" s="140">
        <v>157</v>
      </c>
      <c r="N162" s="133">
        <f t="shared" si="22"/>
        <v>0.43902439024390244</v>
      </c>
      <c r="O162" s="136">
        <f t="shared" si="23"/>
        <v>0.3083785004516712</v>
      </c>
      <c r="P162" s="34"/>
      <c r="Q162" s="36" t="str">
        <f t="shared" si="18"/>
        <v xml:space="preserve">EXPOSIÇÃO MODERADA </v>
      </c>
    </row>
    <row r="163" spans="1:17">
      <c r="A163" s="146">
        <v>159</v>
      </c>
      <c r="B163" s="28">
        <v>3114600</v>
      </c>
      <c r="C163" s="17" t="s">
        <v>258</v>
      </c>
      <c r="D163" s="137">
        <v>0</v>
      </c>
      <c r="E163" s="133">
        <f t="shared" si="16"/>
        <v>0</v>
      </c>
      <c r="F163" s="141">
        <v>0</v>
      </c>
      <c r="G163" s="133">
        <f t="shared" si="19"/>
        <v>0</v>
      </c>
      <c r="H163" s="139">
        <v>0</v>
      </c>
      <c r="I163" s="133">
        <f t="shared" si="20"/>
        <v>0</v>
      </c>
      <c r="J163" s="133">
        <f t="shared" si="17"/>
        <v>0</v>
      </c>
      <c r="K163" s="140">
        <v>50</v>
      </c>
      <c r="L163" s="133">
        <f t="shared" si="21"/>
        <v>0.375</v>
      </c>
      <c r="M163" s="140">
        <v>164</v>
      </c>
      <c r="N163" s="133">
        <f t="shared" si="22"/>
        <v>0.6097560975609756</v>
      </c>
      <c r="O163" s="136">
        <f t="shared" si="23"/>
        <v>0.3282520325203252</v>
      </c>
      <c r="P163" s="34"/>
      <c r="Q163" s="36" t="str">
        <f t="shared" si="18"/>
        <v xml:space="preserve">EXPOSIÇÃO MODERADA </v>
      </c>
    </row>
    <row r="164" spans="1:17">
      <c r="A164" s="146">
        <v>160</v>
      </c>
      <c r="B164" s="28">
        <v>3114709</v>
      </c>
      <c r="C164" s="17" t="s">
        <v>259</v>
      </c>
      <c r="D164" s="137">
        <v>0</v>
      </c>
      <c r="E164" s="133">
        <f t="shared" si="16"/>
        <v>0</v>
      </c>
      <c r="F164" s="141">
        <v>0</v>
      </c>
      <c r="G164" s="133">
        <f t="shared" si="19"/>
        <v>0</v>
      </c>
      <c r="H164" s="139">
        <v>0</v>
      </c>
      <c r="I164" s="133">
        <f t="shared" si="20"/>
        <v>0</v>
      </c>
      <c r="J164" s="133">
        <f t="shared" si="17"/>
        <v>0</v>
      </c>
      <c r="K164" s="140">
        <v>50</v>
      </c>
      <c r="L164" s="133">
        <f t="shared" si="21"/>
        <v>0.375</v>
      </c>
      <c r="M164" s="140">
        <v>149</v>
      </c>
      <c r="N164" s="133">
        <f t="shared" si="22"/>
        <v>0.24390243902439024</v>
      </c>
      <c r="O164" s="136">
        <f t="shared" si="23"/>
        <v>0.20630081300813008</v>
      </c>
      <c r="P164" s="34"/>
      <c r="Q164" s="36" t="str">
        <f t="shared" si="18"/>
        <v xml:space="preserve">EXPOSIÇÃO MODERADA </v>
      </c>
    </row>
    <row r="165" spans="1:17">
      <c r="A165" s="146">
        <v>161</v>
      </c>
      <c r="B165" s="28">
        <v>3114808</v>
      </c>
      <c r="C165" s="17" t="s">
        <v>260</v>
      </c>
      <c r="D165" s="137">
        <v>0</v>
      </c>
      <c r="E165" s="133">
        <f t="shared" si="16"/>
        <v>0</v>
      </c>
      <c r="F165" s="141">
        <v>0</v>
      </c>
      <c r="G165" s="133">
        <f t="shared" si="19"/>
        <v>0</v>
      </c>
      <c r="H165" s="139">
        <v>0</v>
      </c>
      <c r="I165" s="133">
        <f t="shared" si="20"/>
        <v>0</v>
      </c>
      <c r="J165" s="133">
        <f t="shared" si="17"/>
        <v>0</v>
      </c>
      <c r="K165" s="140">
        <v>37</v>
      </c>
      <c r="L165" s="133">
        <f t="shared" si="21"/>
        <v>0.25462962962962965</v>
      </c>
      <c r="M165" s="140">
        <v>157</v>
      </c>
      <c r="N165" s="133">
        <f t="shared" si="22"/>
        <v>0.43902439024390244</v>
      </c>
      <c r="O165" s="136">
        <f t="shared" si="23"/>
        <v>0.23121800662451072</v>
      </c>
      <c r="P165" s="34"/>
      <c r="Q165" s="36" t="str">
        <f t="shared" si="18"/>
        <v xml:space="preserve">EXPOSIÇÃO MODERADA </v>
      </c>
    </row>
    <row r="166" spans="1:17">
      <c r="A166" s="146">
        <v>162</v>
      </c>
      <c r="B166" s="28">
        <v>3114907</v>
      </c>
      <c r="C166" s="17" t="s">
        <v>261</v>
      </c>
      <c r="D166" s="137">
        <v>0</v>
      </c>
      <c r="E166" s="133">
        <f t="shared" si="16"/>
        <v>0</v>
      </c>
      <c r="F166" s="141">
        <v>0</v>
      </c>
      <c r="G166" s="133">
        <f t="shared" si="19"/>
        <v>0</v>
      </c>
      <c r="H166" s="139">
        <v>0</v>
      </c>
      <c r="I166" s="133">
        <f t="shared" si="20"/>
        <v>0</v>
      </c>
      <c r="J166" s="133">
        <f t="shared" si="17"/>
        <v>0</v>
      </c>
      <c r="K166" s="140">
        <v>50</v>
      </c>
      <c r="L166" s="133">
        <f t="shared" si="21"/>
        <v>0.375</v>
      </c>
      <c r="M166" s="140">
        <v>180</v>
      </c>
      <c r="N166" s="133">
        <f t="shared" si="22"/>
        <v>1</v>
      </c>
      <c r="O166" s="136">
        <f t="shared" si="23"/>
        <v>0.45833333333333331</v>
      </c>
      <c r="P166" s="34"/>
      <c r="Q166" s="36" t="str">
        <f t="shared" si="18"/>
        <v>EXPOSIÇÃO ALTA</v>
      </c>
    </row>
    <row r="167" spans="1:17">
      <c r="A167" s="146">
        <v>163</v>
      </c>
      <c r="B167" s="28">
        <v>3115003</v>
      </c>
      <c r="C167" s="17" t="s">
        <v>262</v>
      </c>
      <c r="D167" s="137">
        <v>0</v>
      </c>
      <c r="E167" s="133">
        <f t="shared" si="16"/>
        <v>0</v>
      </c>
      <c r="F167" s="141">
        <v>0</v>
      </c>
      <c r="G167" s="133">
        <f t="shared" si="19"/>
        <v>0</v>
      </c>
      <c r="H167" s="139">
        <v>0</v>
      </c>
      <c r="I167" s="133">
        <f t="shared" si="20"/>
        <v>0</v>
      </c>
      <c r="J167" s="133">
        <f t="shared" si="17"/>
        <v>0</v>
      </c>
      <c r="K167" s="140">
        <v>77</v>
      </c>
      <c r="L167" s="133">
        <f t="shared" si="21"/>
        <v>0.625</v>
      </c>
      <c r="M167" s="140">
        <v>170</v>
      </c>
      <c r="N167" s="133">
        <f t="shared" si="22"/>
        <v>0.75609756097560976</v>
      </c>
      <c r="O167" s="136">
        <f t="shared" si="23"/>
        <v>0.46036585365853661</v>
      </c>
      <c r="P167" s="34"/>
      <c r="Q167" s="36" t="str">
        <f t="shared" si="18"/>
        <v>EXPOSIÇÃO ALTA</v>
      </c>
    </row>
    <row r="168" spans="1:17">
      <c r="A168" s="146">
        <v>164</v>
      </c>
      <c r="B168" s="28">
        <v>3115102</v>
      </c>
      <c r="C168" s="17" t="s">
        <v>263</v>
      </c>
      <c r="D168" s="137">
        <v>0</v>
      </c>
      <c r="E168" s="133">
        <f t="shared" si="16"/>
        <v>0</v>
      </c>
      <c r="F168" s="141">
        <v>0</v>
      </c>
      <c r="G168" s="133">
        <f t="shared" si="19"/>
        <v>0</v>
      </c>
      <c r="H168" s="139">
        <v>0</v>
      </c>
      <c r="I168" s="133">
        <f t="shared" si="20"/>
        <v>0</v>
      </c>
      <c r="J168" s="133">
        <f t="shared" si="17"/>
        <v>0</v>
      </c>
      <c r="K168" s="140">
        <v>50</v>
      </c>
      <c r="L168" s="133">
        <f t="shared" si="21"/>
        <v>0.375</v>
      </c>
      <c r="M168" s="140">
        <v>164</v>
      </c>
      <c r="N168" s="133">
        <f t="shared" si="22"/>
        <v>0.6097560975609756</v>
      </c>
      <c r="O168" s="136">
        <f t="shared" si="23"/>
        <v>0.3282520325203252</v>
      </c>
      <c r="P168" s="34"/>
      <c r="Q168" s="36" t="str">
        <f t="shared" si="18"/>
        <v xml:space="preserve">EXPOSIÇÃO MODERADA </v>
      </c>
    </row>
    <row r="169" spans="1:17">
      <c r="A169" s="146">
        <v>165</v>
      </c>
      <c r="B169" s="28">
        <v>3115201</v>
      </c>
      <c r="C169" s="17" t="s">
        <v>287</v>
      </c>
      <c r="D169" s="137">
        <v>0</v>
      </c>
      <c r="E169" s="133">
        <f t="shared" si="16"/>
        <v>0</v>
      </c>
      <c r="F169" s="141">
        <v>0</v>
      </c>
      <c r="G169" s="133">
        <f t="shared" si="19"/>
        <v>0</v>
      </c>
      <c r="H169" s="139">
        <v>0</v>
      </c>
      <c r="I169" s="133">
        <f t="shared" si="20"/>
        <v>0</v>
      </c>
      <c r="J169" s="133">
        <f t="shared" si="17"/>
        <v>0</v>
      </c>
      <c r="K169" s="140">
        <v>50</v>
      </c>
      <c r="L169" s="133">
        <f t="shared" si="21"/>
        <v>0.375</v>
      </c>
      <c r="M169" s="140">
        <v>170</v>
      </c>
      <c r="N169" s="133">
        <f t="shared" si="22"/>
        <v>0.75609756097560976</v>
      </c>
      <c r="O169" s="136">
        <f t="shared" si="23"/>
        <v>0.37703252032520324</v>
      </c>
      <c r="P169" s="34"/>
      <c r="Q169" s="36" t="str">
        <f t="shared" si="18"/>
        <v xml:space="preserve">EXPOSIÇÃO MODERADA </v>
      </c>
    </row>
    <row r="170" spans="1:17">
      <c r="A170" s="146">
        <v>166</v>
      </c>
      <c r="B170" s="28">
        <v>3115300</v>
      </c>
      <c r="C170" s="17" t="s">
        <v>264</v>
      </c>
      <c r="D170" s="137">
        <v>9.4159146613909464E-2</v>
      </c>
      <c r="E170" s="133">
        <f t="shared" si="16"/>
        <v>0.70772011666738499</v>
      </c>
      <c r="F170" s="141">
        <v>1.4476196248371163</v>
      </c>
      <c r="G170" s="133">
        <f t="shared" si="19"/>
        <v>1</v>
      </c>
      <c r="H170" s="139">
        <v>1</v>
      </c>
      <c r="I170" s="133">
        <f t="shared" si="20"/>
        <v>0.66666666666666663</v>
      </c>
      <c r="J170" s="133">
        <f t="shared" si="17"/>
        <v>0.79146226111135054</v>
      </c>
      <c r="K170" s="140">
        <v>50</v>
      </c>
      <c r="L170" s="133">
        <f t="shared" si="21"/>
        <v>0.375</v>
      </c>
      <c r="M170" s="140">
        <v>157</v>
      </c>
      <c r="N170" s="133">
        <f t="shared" si="22"/>
        <v>0.43902439024390244</v>
      </c>
      <c r="O170" s="136">
        <f t="shared" si="23"/>
        <v>0.53516221711841772</v>
      </c>
      <c r="P170" s="34"/>
      <c r="Q170" s="36" t="str">
        <f t="shared" si="18"/>
        <v>EXPOSIÇÃO ALTA</v>
      </c>
    </row>
    <row r="171" spans="1:17">
      <c r="A171" s="146">
        <v>167</v>
      </c>
      <c r="B171" s="28">
        <v>3115359</v>
      </c>
      <c r="C171" s="17" t="s">
        <v>265</v>
      </c>
      <c r="D171" s="137">
        <v>0</v>
      </c>
      <c r="E171" s="133">
        <f t="shared" si="16"/>
        <v>0</v>
      </c>
      <c r="F171" s="141">
        <v>0</v>
      </c>
      <c r="G171" s="133">
        <f t="shared" si="19"/>
        <v>0</v>
      </c>
      <c r="H171" s="139">
        <v>0</v>
      </c>
      <c r="I171" s="133">
        <f t="shared" si="20"/>
        <v>0</v>
      </c>
      <c r="J171" s="133">
        <f t="shared" si="17"/>
        <v>0</v>
      </c>
      <c r="K171" s="140">
        <v>50</v>
      </c>
      <c r="L171" s="133">
        <f t="shared" si="21"/>
        <v>0.375</v>
      </c>
      <c r="M171" s="140">
        <v>180</v>
      </c>
      <c r="N171" s="133">
        <f t="shared" si="22"/>
        <v>1</v>
      </c>
      <c r="O171" s="136">
        <f t="shared" si="23"/>
        <v>0.45833333333333331</v>
      </c>
      <c r="P171" s="34"/>
      <c r="Q171" s="36" t="str">
        <f t="shared" si="18"/>
        <v>EXPOSIÇÃO ALTA</v>
      </c>
    </row>
    <row r="172" spans="1:17">
      <c r="A172" s="146">
        <v>168</v>
      </c>
      <c r="B172" s="28">
        <v>3115409</v>
      </c>
      <c r="C172" s="17" t="s">
        <v>266</v>
      </c>
      <c r="D172" s="137">
        <v>0</v>
      </c>
      <c r="E172" s="133">
        <f t="shared" si="16"/>
        <v>0</v>
      </c>
      <c r="F172" s="141">
        <v>0</v>
      </c>
      <c r="G172" s="133">
        <f t="shared" si="19"/>
        <v>0</v>
      </c>
      <c r="H172" s="139">
        <v>0</v>
      </c>
      <c r="I172" s="133">
        <f t="shared" si="20"/>
        <v>0</v>
      </c>
      <c r="J172" s="133">
        <f t="shared" si="17"/>
        <v>0</v>
      </c>
      <c r="K172" s="140">
        <v>50</v>
      </c>
      <c r="L172" s="133">
        <f t="shared" si="21"/>
        <v>0.375</v>
      </c>
      <c r="M172" s="140">
        <v>180</v>
      </c>
      <c r="N172" s="133">
        <f t="shared" si="22"/>
        <v>1</v>
      </c>
      <c r="O172" s="136">
        <f t="shared" si="23"/>
        <v>0.45833333333333331</v>
      </c>
      <c r="P172" s="34"/>
      <c r="Q172" s="36" t="str">
        <f t="shared" si="18"/>
        <v>EXPOSIÇÃO ALTA</v>
      </c>
    </row>
    <row r="173" spans="1:17">
      <c r="A173" s="146">
        <v>169</v>
      </c>
      <c r="B173" s="28">
        <v>3115458</v>
      </c>
      <c r="C173" s="17" t="s">
        <v>267</v>
      </c>
      <c r="D173" s="137">
        <v>7.047761164605193E-2</v>
      </c>
      <c r="E173" s="133">
        <f t="shared" si="16"/>
        <v>0.52972467710549898</v>
      </c>
      <c r="F173" s="141">
        <v>0.16223139319766613</v>
      </c>
      <c r="G173" s="133">
        <f t="shared" si="19"/>
        <v>0.37022799356298186</v>
      </c>
      <c r="H173" s="139">
        <v>0.8</v>
      </c>
      <c r="I173" s="133">
        <f t="shared" si="20"/>
        <v>0.53333333333333333</v>
      </c>
      <c r="J173" s="133">
        <f t="shared" si="17"/>
        <v>0.47776200133393809</v>
      </c>
      <c r="K173" s="140">
        <v>50</v>
      </c>
      <c r="L173" s="133">
        <f t="shared" si="21"/>
        <v>0.375</v>
      </c>
      <c r="M173" s="140">
        <v>149</v>
      </c>
      <c r="N173" s="133">
        <f t="shared" si="22"/>
        <v>0.24390243902439024</v>
      </c>
      <c r="O173" s="136">
        <f t="shared" si="23"/>
        <v>0.36555481345277613</v>
      </c>
      <c r="P173" s="34"/>
      <c r="Q173" s="36" t="str">
        <f t="shared" si="18"/>
        <v xml:space="preserve">EXPOSIÇÃO MODERADA </v>
      </c>
    </row>
    <row r="174" spans="1:17">
      <c r="A174" s="146">
        <v>170</v>
      </c>
      <c r="B174" s="28">
        <v>3115474</v>
      </c>
      <c r="C174" s="17" t="s">
        <v>268</v>
      </c>
      <c r="D174" s="137">
        <v>0.12242760731810776</v>
      </c>
      <c r="E174" s="133">
        <f t="shared" si="16"/>
        <v>0.92019186292923183</v>
      </c>
      <c r="F174" s="141">
        <v>0.75543363578814082</v>
      </c>
      <c r="G174" s="133">
        <f t="shared" si="19"/>
        <v>1</v>
      </c>
      <c r="H174" s="139">
        <v>2.2000000000000002</v>
      </c>
      <c r="I174" s="133">
        <f t="shared" si="20"/>
        <v>1</v>
      </c>
      <c r="J174" s="133">
        <f t="shared" si="17"/>
        <v>0.97339728764307731</v>
      </c>
      <c r="K174" s="140">
        <v>127</v>
      </c>
      <c r="L174" s="133">
        <f t="shared" si="21"/>
        <v>1</v>
      </c>
      <c r="M174" s="140">
        <v>139</v>
      </c>
      <c r="N174" s="133">
        <f t="shared" si="22"/>
        <v>0</v>
      </c>
      <c r="O174" s="136">
        <f t="shared" si="23"/>
        <v>0.6577990958810257</v>
      </c>
      <c r="P174" s="34"/>
      <c r="Q174" s="36" t="str">
        <f t="shared" si="18"/>
        <v>EXPOSIÇÃO MUITO ALTA</v>
      </c>
    </row>
    <row r="175" spans="1:17">
      <c r="A175" s="146">
        <v>171</v>
      </c>
      <c r="B175" s="28">
        <v>3115508</v>
      </c>
      <c r="C175" s="17" t="s">
        <v>269</v>
      </c>
      <c r="D175" s="137">
        <v>2.829925145326561E-2</v>
      </c>
      <c r="E175" s="133">
        <f t="shared" si="16"/>
        <v>0.21270317606241151</v>
      </c>
      <c r="F175" s="141">
        <v>4.2018812968533645E-2</v>
      </c>
      <c r="G175" s="133">
        <f t="shared" si="19"/>
        <v>9.5891063440995031E-2</v>
      </c>
      <c r="H175" s="139">
        <v>0.4</v>
      </c>
      <c r="I175" s="133">
        <f t="shared" si="20"/>
        <v>0.26666666666666666</v>
      </c>
      <c r="J175" s="133">
        <f t="shared" si="17"/>
        <v>0.19175363539002441</v>
      </c>
      <c r="K175" s="140">
        <v>37</v>
      </c>
      <c r="L175" s="133">
        <f t="shared" si="21"/>
        <v>0.25462962962962965</v>
      </c>
      <c r="M175" s="140">
        <v>157</v>
      </c>
      <c r="N175" s="133">
        <f t="shared" si="22"/>
        <v>0.43902439024390244</v>
      </c>
      <c r="O175" s="136">
        <f t="shared" si="23"/>
        <v>0.29513588508785216</v>
      </c>
      <c r="P175" s="34"/>
      <c r="Q175" s="36" t="str">
        <f t="shared" si="18"/>
        <v xml:space="preserve">EXPOSIÇÃO MODERADA </v>
      </c>
    </row>
    <row r="176" spans="1:17">
      <c r="A176" s="146">
        <v>172</v>
      </c>
      <c r="B176" s="28">
        <v>3115607</v>
      </c>
      <c r="C176" s="17" t="s">
        <v>270</v>
      </c>
      <c r="D176" s="137">
        <v>0</v>
      </c>
      <c r="E176" s="133">
        <f t="shared" si="16"/>
        <v>0</v>
      </c>
      <c r="F176" s="141">
        <v>0</v>
      </c>
      <c r="G176" s="133">
        <f t="shared" si="19"/>
        <v>0</v>
      </c>
      <c r="H176" s="139">
        <v>0</v>
      </c>
      <c r="I176" s="133">
        <f t="shared" si="20"/>
        <v>0</v>
      </c>
      <c r="J176" s="133">
        <f t="shared" si="17"/>
        <v>0</v>
      </c>
      <c r="K176" s="140">
        <v>77</v>
      </c>
      <c r="L176" s="133">
        <f t="shared" si="21"/>
        <v>0.625</v>
      </c>
      <c r="M176" s="140">
        <v>170</v>
      </c>
      <c r="N176" s="133">
        <f t="shared" si="22"/>
        <v>0.75609756097560976</v>
      </c>
      <c r="O176" s="136">
        <f t="shared" si="23"/>
        <v>0.46036585365853661</v>
      </c>
      <c r="P176" s="34"/>
      <c r="Q176" s="36" t="str">
        <f t="shared" si="18"/>
        <v>EXPOSIÇÃO ALTA</v>
      </c>
    </row>
    <row r="177" spans="1:17">
      <c r="A177" s="146">
        <v>173</v>
      </c>
      <c r="B177" s="28">
        <v>3115706</v>
      </c>
      <c r="C177" s="17" t="s">
        <v>271</v>
      </c>
      <c r="D177" s="137">
        <v>0.12499477149882161</v>
      </c>
      <c r="E177" s="133">
        <f t="shared" si="16"/>
        <v>0.93948721339506491</v>
      </c>
      <c r="F177" s="141">
        <v>2.2730962818639389E-2</v>
      </c>
      <c r="G177" s="133">
        <f t="shared" si="19"/>
        <v>5.1874292578168349E-2</v>
      </c>
      <c r="H177" s="139">
        <v>0.2</v>
      </c>
      <c r="I177" s="133">
        <f t="shared" si="20"/>
        <v>0.13333333333333333</v>
      </c>
      <c r="J177" s="133">
        <f t="shared" si="17"/>
        <v>0.37489827976885554</v>
      </c>
      <c r="K177" s="140">
        <v>50</v>
      </c>
      <c r="L177" s="133">
        <f t="shared" si="21"/>
        <v>0.375</v>
      </c>
      <c r="M177" s="140">
        <v>157</v>
      </c>
      <c r="N177" s="133">
        <f t="shared" si="22"/>
        <v>0.43902439024390244</v>
      </c>
      <c r="O177" s="136">
        <f t="shared" si="23"/>
        <v>0.39630755667091933</v>
      </c>
      <c r="P177" s="34"/>
      <c r="Q177" s="36" t="str">
        <f t="shared" si="18"/>
        <v xml:space="preserve">EXPOSIÇÃO MODERADA </v>
      </c>
    </row>
    <row r="178" spans="1:17">
      <c r="A178" s="146">
        <v>174</v>
      </c>
      <c r="B178" s="28">
        <v>3115805</v>
      </c>
      <c r="C178" s="17" t="s">
        <v>272</v>
      </c>
      <c r="D178" s="137">
        <v>0</v>
      </c>
      <c r="E178" s="133">
        <f t="shared" si="16"/>
        <v>0</v>
      </c>
      <c r="F178" s="141">
        <v>0</v>
      </c>
      <c r="G178" s="133">
        <f t="shared" si="19"/>
        <v>0</v>
      </c>
      <c r="H178" s="139">
        <v>0</v>
      </c>
      <c r="I178" s="133">
        <f t="shared" si="20"/>
        <v>0</v>
      </c>
      <c r="J178" s="133">
        <f t="shared" si="17"/>
        <v>0</v>
      </c>
      <c r="K178" s="140">
        <v>77</v>
      </c>
      <c r="L178" s="133">
        <f t="shared" si="21"/>
        <v>0.625</v>
      </c>
      <c r="M178" s="140">
        <v>164</v>
      </c>
      <c r="N178" s="133">
        <f t="shared" si="22"/>
        <v>0.6097560975609756</v>
      </c>
      <c r="O178" s="136">
        <f t="shared" si="23"/>
        <v>0.41158536585365857</v>
      </c>
      <c r="P178" s="34"/>
      <c r="Q178" s="36" t="str">
        <f t="shared" si="18"/>
        <v>EXPOSIÇÃO ALTA</v>
      </c>
    </row>
    <row r="179" spans="1:17">
      <c r="A179" s="146">
        <v>175</v>
      </c>
      <c r="B179" s="28">
        <v>3115904</v>
      </c>
      <c r="C179" s="17" t="s">
        <v>273</v>
      </c>
      <c r="D179" s="137">
        <v>3.6054171265075763E-2</v>
      </c>
      <c r="E179" s="133">
        <f t="shared" si="16"/>
        <v>0.27099079815041532</v>
      </c>
      <c r="F179" s="141">
        <v>7.8074170461938833E-2</v>
      </c>
      <c r="G179" s="133">
        <f t="shared" si="19"/>
        <v>0.1781729350249682</v>
      </c>
      <c r="H179" s="139">
        <v>0.2</v>
      </c>
      <c r="I179" s="133">
        <f t="shared" si="20"/>
        <v>0.13333333333333333</v>
      </c>
      <c r="J179" s="133">
        <f t="shared" si="17"/>
        <v>0.19416568883623894</v>
      </c>
      <c r="K179" s="140">
        <v>37</v>
      </c>
      <c r="L179" s="133">
        <f t="shared" si="21"/>
        <v>0.25462962962962965</v>
      </c>
      <c r="M179" s="140">
        <v>164</v>
      </c>
      <c r="N179" s="133">
        <f t="shared" si="22"/>
        <v>0.6097560975609756</v>
      </c>
      <c r="O179" s="136">
        <f t="shared" si="23"/>
        <v>0.35285047200894804</v>
      </c>
      <c r="P179" s="34"/>
      <c r="Q179" s="36" t="str">
        <f t="shared" si="18"/>
        <v xml:space="preserve">EXPOSIÇÃO MODERADA </v>
      </c>
    </row>
    <row r="180" spans="1:17">
      <c r="A180" s="146">
        <v>176</v>
      </c>
      <c r="B180" s="28">
        <v>3116001</v>
      </c>
      <c r="C180" s="17" t="s">
        <v>274</v>
      </c>
      <c r="D180" s="137">
        <v>0.24215900950536731</v>
      </c>
      <c r="E180" s="133">
        <f t="shared" si="16"/>
        <v>1</v>
      </c>
      <c r="F180" s="141">
        <v>0.37691794529686462</v>
      </c>
      <c r="G180" s="133">
        <f t="shared" si="19"/>
        <v>0.86016381832531441</v>
      </c>
      <c r="H180" s="139">
        <v>0.4</v>
      </c>
      <c r="I180" s="133">
        <f t="shared" si="20"/>
        <v>0.26666666666666666</v>
      </c>
      <c r="J180" s="133">
        <f t="shared" si="17"/>
        <v>0.70894349499732712</v>
      </c>
      <c r="K180" s="140">
        <v>50</v>
      </c>
      <c r="L180" s="133">
        <f t="shared" si="21"/>
        <v>0.375</v>
      </c>
      <c r="M180" s="140">
        <v>164</v>
      </c>
      <c r="N180" s="133">
        <f t="shared" si="22"/>
        <v>0.6097560975609756</v>
      </c>
      <c r="O180" s="136">
        <f t="shared" si="23"/>
        <v>0.56456653085276753</v>
      </c>
      <c r="P180" s="34"/>
      <c r="Q180" s="36" t="str">
        <f t="shared" si="18"/>
        <v>EXPOSIÇÃO ALTA</v>
      </c>
    </row>
    <row r="181" spans="1:17">
      <c r="A181" s="146">
        <v>177</v>
      </c>
      <c r="B181" s="28">
        <v>3116100</v>
      </c>
      <c r="C181" s="17" t="s">
        <v>275</v>
      </c>
      <c r="D181" s="137">
        <v>9.0610117989913988E-2</v>
      </c>
      <c r="E181" s="133">
        <f t="shared" si="16"/>
        <v>0.68104486479696369</v>
      </c>
      <c r="F181" s="141">
        <v>0</v>
      </c>
      <c r="G181" s="133">
        <f t="shared" si="19"/>
        <v>0</v>
      </c>
      <c r="H181" s="139">
        <v>1.8</v>
      </c>
      <c r="I181" s="133">
        <f t="shared" si="20"/>
        <v>1</v>
      </c>
      <c r="J181" s="133">
        <f t="shared" si="17"/>
        <v>0.56034828826565464</v>
      </c>
      <c r="K181" s="140">
        <v>77</v>
      </c>
      <c r="L181" s="133">
        <f t="shared" si="21"/>
        <v>0.625</v>
      </c>
      <c r="M181" s="140">
        <v>157</v>
      </c>
      <c r="N181" s="133">
        <f t="shared" si="22"/>
        <v>0.43902439024390244</v>
      </c>
      <c r="O181" s="136">
        <f t="shared" si="23"/>
        <v>0.54145755950318575</v>
      </c>
      <c r="P181" s="34"/>
      <c r="Q181" s="36" t="str">
        <f t="shared" si="18"/>
        <v>EXPOSIÇÃO ALTA</v>
      </c>
    </row>
    <row r="182" spans="1:17">
      <c r="A182" s="146">
        <v>178</v>
      </c>
      <c r="B182" s="28">
        <v>3116159</v>
      </c>
      <c r="C182" s="17" t="s">
        <v>276</v>
      </c>
      <c r="D182" s="137">
        <v>1.226885059394882E-2</v>
      </c>
      <c r="E182" s="133">
        <f t="shared" si="16"/>
        <v>9.2215283230291198E-2</v>
      </c>
      <c r="F182" s="141">
        <v>0</v>
      </c>
      <c r="G182" s="133">
        <f t="shared" si="19"/>
        <v>0</v>
      </c>
      <c r="H182" s="139">
        <v>1.8</v>
      </c>
      <c r="I182" s="133">
        <f t="shared" si="20"/>
        <v>1</v>
      </c>
      <c r="J182" s="133">
        <f t="shared" si="17"/>
        <v>0.3640717610767637</v>
      </c>
      <c r="K182" s="140">
        <v>127</v>
      </c>
      <c r="L182" s="133">
        <f t="shared" si="21"/>
        <v>1</v>
      </c>
      <c r="M182" s="140">
        <v>149</v>
      </c>
      <c r="N182" s="133">
        <f t="shared" si="22"/>
        <v>0.24390243902439024</v>
      </c>
      <c r="O182" s="136">
        <f t="shared" si="23"/>
        <v>0.53599140003371792</v>
      </c>
      <c r="P182" s="34"/>
      <c r="Q182" s="36" t="str">
        <f t="shared" si="18"/>
        <v>EXPOSIÇÃO ALTA</v>
      </c>
    </row>
    <row r="183" spans="1:17">
      <c r="A183" s="146">
        <v>179</v>
      </c>
      <c r="B183" s="28">
        <v>3116209</v>
      </c>
      <c r="C183" s="17" t="s">
        <v>277</v>
      </c>
      <c r="D183" s="137">
        <v>0</v>
      </c>
      <c r="E183" s="133">
        <f t="shared" si="16"/>
        <v>0</v>
      </c>
      <c r="F183" s="141">
        <v>0</v>
      </c>
      <c r="G183" s="133">
        <f t="shared" si="19"/>
        <v>0</v>
      </c>
      <c r="H183" s="139">
        <v>0</v>
      </c>
      <c r="I183" s="133">
        <f t="shared" si="20"/>
        <v>0</v>
      </c>
      <c r="J183" s="133">
        <f t="shared" si="17"/>
        <v>0</v>
      </c>
      <c r="K183" s="140">
        <v>37</v>
      </c>
      <c r="L183" s="133">
        <f t="shared" si="21"/>
        <v>0.25462962962962965</v>
      </c>
      <c r="M183" s="140">
        <v>157</v>
      </c>
      <c r="N183" s="133">
        <f t="shared" si="22"/>
        <v>0.43902439024390244</v>
      </c>
      <c r="O183" s="136">
        <f t="shared" si="23"/>
        <v>0.23121800662451072</v>
      </c>
      <c r="P183" s="34"/>
      <c r="Q183" s="36" t="str">
        <f t="shared" si="18"/>
        <v xml:space="preserve">EXPOSIÇÃO MODERADA </v>
      </c>
    </row>
    <row r="184" spans="1:17">
      <c r="A184" s="146">
        <v>180</v>
      </c>
      <c r="B184" s="28">
        <v>3116308</v>
      </c>
      <c r="C184" s="17" t="s">
        <v>278</v>
      </c>
      <c r="D184" s="137">
        <v>0.22208340039260743</v>
      </c>
      <c r="E184" s="133">
        <f t="shared" si="16"/>
        <v>1</v>
      </c>
      <c r="F184" s="141">
        <v>0.21318879855465223</v>
      </c>
      <c r="G184" s="133">
        <f t="shared" si="19"/>
        <v>0.48651780388043342</v>
      </c>
      <c r="H184" s="139">
        <v>0.4</v>
      </c>
      <c r="I184" s="133">
        <f t="shared" si="20"/>
        <v>0.26666666666666666</v>
      </c>
      <c r="J184" s="133">
        <f t="shared" si="17"/>
        <v>0.58439482351570005</v>
      </c>
      <c r="K184" s="140">
        <v>50</v>
      </c>
      <c r="L184" s="133">
        <f t="shared" si="21"/>
        <v>0.375</v>
      </c>
      <c r="M184" s="140">
        <v>170</v>
      </c>
      <c r="N184" s="133">
        <f t="shared" si="22"/>
        <v>0.75609756097560976</v>
      </c>
      <c r="O184" s="136">
        <f t="shared" si="23"/>
        <v>0.57183079483043653</v>
      </c>
      <c r="P184" s="34"/>
      <c r="Q184" s="36" t="str">
        <f t="shared" si="18"/>
        <v>EXPOSIÇÃO ALTA</v>
      </c>
    </row>
    <row r="185" spans="1:17">
      <c r="A185" s="146">
        <v>181</v>
      </c>
      <c r="B185" s="28">
        <v>3116407</v>
      </c>
      <c r="C185" s="17" t="s">
        <v>279</v>
      </c>
      <c r="D185" s="137">
        <v>0</v>
      </c>
      <c r="E185" s="133">
        <f t="shared" si="16"/>
        <v>0</v>
      </c>
      <c r="F185" s="141">
        <v>0</v>
      </c>
      <c r="G185" s="133">
        <f t="shared" si="19"/>
        <v>0</v>
      </c>
      <c r="H185" s="139">
        <v>0</v>
      </c>
      <c r="I185" s="133">
        <f t="shared" si="20"/>
        <v>0</v>
      </c>
      <c r="J185" s="133">
        <f t="shared" si="17"/>
        <v>0</v>
      </c>
      <c r="K185" s="140">
        <v>50</v>
      </c>
      <c r="L185" s="133">
        <f t="shared" si="21"/>
        <v>0.375</v>
      </c>
      <c r="M185" s="140">
        <v>164</v>
      </c>
      <c r="N185" s="133">
        <f t="shared" si="22"/>
        <v>0.6097560975609756</v>
      </c>
      <c r="O185" s="136">
        <f t="shared" si="23"/>
        <v>0.3282520325203252</v>
      </c>
      <c r="P185" s="34"/>
      <c r="Q185" s="36" t="str">
        <f t="shared" si="18"/>
        <v xml:space="preserve">EXPOSIÇÃO MODERADA </v>
      </c>
    </row>
    <row r="186" spans="1:17">
      <c r="A186" s="146">
        <v>182</v>
      </c>
      <c r="B186" s="28">
        <v>3116506</v>
      </c>
      <c r="C186" s="17" t="s">
        <v>280</v>
      </c>
      <c r="D186" s="137">
        <v>0.15740981360903342</v>
      </c>
      <c r="E186" s="133">
        <f t="shared" si="16"/>
        <v>1</v>
      </c>
      <c r="F186" s="141">
        <v>2.7925160569673275E-2</v>
      </c>
      <c r="G186" s="133">
        <f t="shared" si="19"/>
        <v>6.3727962657864692E-2</v>
      </c>
      <c r="H186" s="139">
        <v>1.6</v>
      </c>
      <c r="I186" s="133">
        <f t="shared" si="20"/>
        <v>1</v>
      </c>
      <c r="J186" s="133">
        <f t="shared" si="17"/>
        <v>0.68790932088595491</v>
      </c>
      <c r="K186" s="140">
        <v>127</v>
      </c>
      <c r="L186" s="133">
        <f t="shared" si="21"/>
        <v>1</v>
      </c>
      <c r="M186" s="140">
        <v>157</v>
      </c>
      <c r="N186" s="133">
        <f t="shared" si="22"/>
        <v>0.43902439024390244</v>
      </c>
      <c r="O186" s="136">
        <f t="shared" si="23"/>
        <v>0.70897790370995251</v>
      </c>
      <c r="P186" s="34"/>
      <c r="Q186" s="36" t="str">
        <f t="shared" si="18"/>
        <v>EXPOSIÇÃO MUITO ALTA</v>
      </c>
    </row>
    <row r="187" spans="1:17">
      <c r="A187" s="146">
        <v>183</v>
      </c>
      <c r="B187" s="28">
        <v>3116605</v>
      </c>
      <c r="C187" s="17" t="s">
        <v>281</v>
      </c>
      <c r="D187" s="137">
        <v>0</v>
      </c>
      <c r="E187" s="133">
        <f t="shared" si="16"/>
        <v>0</v>
      </c>
      <c r="F187" s="141">
        <v>2.0643958312522893E-2</v>
      </c>
      <c r="G187" s="133">
        <f t="shared" si="19"/>
        <v>4.7111543053389396E-2</v>
      </c>
      <c r="H187" s="139">
        <v>0.2</v>
      </c>
      <c r="I187" s="133">
        <f t="shared" si="20"/>
        <v>0.13333333333333333</v>
      </c>
      <c r="J187" s="133">
        <f t="shared" si="17"/>
        <v>6.0148292128907578E-2</v>
      </c>
      <c r="K187" s="140">
        <v>62</v>
      </c>
      <c r="L187" s="133">
        <f t="shared" si="21"/>
        <v>0.4861111111111111</v>
      </c>
      <c r="M187" s="140">
        <v>180</v>
      </c>
      <c r="N187" s="133">
        <f t="shared" si="22"/>
        <v>1</v>
      </c>
      <c r="O187" s="136">
        <f t="shared" si="23"/>
        <v>0.51541980108000629</v>
      </c>
      <c r="P187" s="34"/>
      <c r="Q187" s="36" t="str">
        <f t="shared" si="18"/>
        <v>EXPOSIÇÃO ALTA</v>
      </c>
    </row>
    <row r="188" spans="1:17">
      <c r="A188" s="146">
        <v>184</v>
      </c>
      <c r="B188" s="28">
        <v>3116704</v>
      </c>
      <c r="C188" s="17" t="s">
        <v>282</v>
      </c>
      <c r="D188" s="137">
        <v>0.36243562331793572</v>
      </c>
      <c r="E188" s="133">
        <f t="shared" si="16"/>
        <v>1</v>
      </c>
      <c r="F188" s="141">
        <v>6.7539046010975101E-2</v>
      </c>
      <c r="G188" s="133">
        <f t="shared" si="19"/>
        <v>0.15413074497446247</v>
      </c>
      <c r="H188" s="139">
        <v>0.4</v>
      </c>
      <c r="I188" s="133">
        <f t="shared" si="20"/>
        <v>0.26666666666666666</v>
      </c>
      <c r="J188" s="133">
        <f t="shared" si="17"/>
        <v>0.47359913721370966</v>
      </c>
      <c r="K188" s="140">
        <v>50</v>
      </c>
      <c r="L188" s="133">
        <f t="shared" si="21"/>
        <v>0.375</v>
      </c>
      <c r="M188" s="140">
        <v>164</v>
      </c>
      <c r="N188" s="133">
        <f t="shared" si="22"/>
        <v>0.6097560975609756</v>
      </c>
      <c r="O188" s="136">
        <f t="shared" si="23"/>
        <v>0.48611841159156177</v>
      </c>
      <c r="P188" s="34"/>
      <c r="Q188" s="36" t="str">
        <f t="shared" si="18"/>
        <v>EXPOSIÇÃO ALTA</v>
      </c>
    </row>
    <row r="189" spans="1:17">
      <c r="A189" s="146">
        <v>185</v>
      </c>
      <c r="B189" s="28">
        <v>3116803</v>
      </c>
      <c r="C189" s="17" t="s">
        <v>283</v>
      </c>
      <c r="D189" s="137">
        <v>1.0520138850320777E-2</v>
      </c>
      <c r="E189" s="133">
        <f t="shared" si="16"/>
        <v>7.9071594871551937E-2</v>
      </c>
      <c r="F189" s="141">
        <v>7.4010114715677821E-3</v>
      </c>
      <c r="G189" s="133">
        <f t="shared" si="19"/>
        <v>1.68898360141468E-2</v>
      </c>
      <c r="H189" s="139">
        <v>0.4</v>
      </c>
      <c r="I189" s="133">
        <f t="shared" si="20"/>
        <v>0.26666666666666666</v>
      </c>
      <c r="J189" s="133">
        <f t="shared" si="17"/>
        <v>0.12087603251745514</v>
      </c>
      <c r="K189" s="140">
        <v>77</v>
      </c>
      <c r="L189" s="133">
        <f t="shared" si="21"/>
        <v>0.625</v>
      </c>
      <c r="M189" s="140">
        <v>164</v>
      </c>
      <c r="N189" s="133">
        <f t="shared" si="22"/>
        <v>0.6097560975609756</v>
      </c>
      <c r="O189" s="136">
        <f t="shared" si="23"/>
        <v>0.4518773766928102</v>
      </c>
      <c r="P189" s="34"/>
      <c r="Q189" s="36" t="str">
        <f t="shared" si="18"/>
        <v>EXPOSIÇÃO ALTA</v>
      </c>
    </row>
    <row r="190" spans="1:17">
      <c r="A190" s="146">
        <v>186</v>
      </c>
      <c r="B190" s="28">
        <v>3116902</v>
      </c>
      <c r="C190" s="17" t="s">
        <v>284</v>
      </c>
      <c r="D190" s="137">
        <v>0</v>
      </c>
      <c r="E190" s="133">
        <f t="shared" si="16"/>
        <v>0</v>
      </c>
      <c r="F190" s="141">
        <v>0</v>
      </c>
      <c r="G190" s="133">
        <f t="shared" si="19"/>
        <v>0</v>
      </c>
      <c r="H190" s="139">
        <v>0</v>
      </c>
      <c r="I190" s="133">
        <f t="shared" si="20"/>
        <v>0</v>
      </c>
      <c r="J190" s="133">
        <f t="shared" si="17"/>
        <v>0</v>
      </c>
      <c r="K190" s="140">
        <v>62</v>
      </c>
      <c r="L190" s="133">
        <f t="shared" si="21"/>
        <v>0.4861111111111111</v>
      </c>
      <c r="M190" s="140">
        <v>170</v>
      </c>
      <c r="N190" s="133">
        <f t="shared" si="22"/>
        <v>0.75609756097560976</v>
      </c>
      <c r="O190" s="136">
        <f t="shared" si="23"/>
        <v>0.41406955736224033</v>
      </c>
      <c r="P190" s="34"/>
      <c r="Q190" s="36" t="str">
        <f t="shared" si="18"/>
        <v>EXPOSIÇÃO ALTA</v>
      </c>
    </row>
    <row r="191" spans="1:17">
      <c r="A191" s="146">
        <v>187</v>
      </c>
      <c r="B191" s="28">
        <v>3117009</v>
      </c>
      <c r="C191" s="17" t="s">
        <v>285</v>
      </c>
      <c r="D191" s="137">
        <v>7.9531030607730605E-2</v>
      </c>
      <c r="E191" s="133">
        <f t="shared" si="16"/>
        <v>0.59777209420954736</v>
      </c>
      <c r="F191" s="141">
        <v>0.13521634615384615</v>
      </c>
      <c r="G191" s="133">
        <f t="shared" si="19"/>
        <v>0.30857699947420691</v>
      </c>
      <c r="H191" s="139">
        <v>1.2</v>
      </c>
      <c r="I191" s="133">
        <f t="shared" si="20"/>
        <v>0.79999999999999993</v>
      </c>
      <c r="J191" s="133">
        <f t="shared" si="17"/>
        <v>0.56878303122791807</v>
      </c>
      <c r="K191" s="140">
        <v>77</v>
      </c>
      <c r="L191" s="133">
        <f t="shared" si="21"/>
        <v>0.625</v>
      </c>
      <c r="M191" s="140">
        <v>149</v>
      </c>
      <c r="N191" s="133">
        <f t="shared" si="22"/>
        <v>0.24390243902439024</v>
      </c>
      <c r="O191" s="136">
        <f t="shared" si="23"/>
        <v>0.47922849008410279</v>
      </c>
      <c r="P191" s="34"/>
      <c r="Q191" s="36" t="str">
        <f t="shared" si="18"/>
        <v>EXPOSIÇÃO ALTA</v>
      </c>
    </row>
    <row r="192" spans="1:17">
      <c r="A192" s="146">
        <v>188</v>
      </c>
      <c r="B192" s="28">
        <v>3117108</v>
      </c>
      <c r="C192" s="17" t="s">
        <v>286</v>
      </c>
      <c r="D192" s="137">
        <v>0</v>
      </c>
      <c r="E192" s="133">
        <f t="shared" si="16"/>
        <v>0</v>
      </c>
      <c r="F192" s="141">
        <v>1.9347973299796847E-3</v>
      </c>
      <c r="G192" s="133">
        <f t="shared" si="19"/>
        <v>4.4153977803581979E-3</v>
      </c>
      <c r="H192" s="139">
        <v>0.2</v>
      </c>
      <c r="I192" s="133">
        <f t="shared" si="20"/>
        <v>0.13333333333333333</v>
      </c>
      <c r="J192" s="133">
        <f t="shared" si="17"/>
        <v>4.5916243704563847E-2</v>
      </c>
      <c r="K192" s="140">
        <v>50</v>
      </c>
      <c r="L192" s="133">
        <f t="shared" si="21"/>
        <v>0.375</v>
      </c>
      <c r="M192" s="140">
        <v>157</v>
      </c>
      <c r="N192" s="133">
        <f t="shared" si="22"/>
        <v>0.43902439024390244</v>
      </c>
      <c r="O192" s="136">
        <f t="shared" si="23"/>
        <v>0.28664687798282212</v>
      </c>
      <c r="P192" s="34"/>
      <c r="Q192" s="36" t="str">
        <f t="shared" si="18"/>
        <v xml:space="preserve">EXPOSIÇÃO MODERADA </v>
      </c>
    </row>
    <row r="193" spans="1:17">
      <c r="A193" s="146">
        <v>189</v>
      </c>
      <c r="B193" s="28">
        <v>3117207</v>
      </c>
      <c r="C193" s="17" t="s">
        <v>289</v>
      </c>
      <c r="D193" s="137">
        <v>0</v>
      </c>
      <c r="E193" s="133">
        <f t="shared" si="16"/>
        <v>0</v>
      </c>
      <c r="F193" s="141">
        <v>0</v>
      </c>
      <c r="G193" s="133">
        <f t="shared" si="19"/>
        <v>0</v>
      </c>
      <c r="H193" s="139">
        <v>0</v>
      </c>
      <c r="I193" s="133">
        <f t="shared" si="20"/>
        <v>0</v>
      </c>
      <c r="J193" s="133">
        <f t="shared" si="17"/>
        <v>0</v>
      </c>
      <c r="K193" s="140">
        <v>37</v>
      </c>
      <c r="L193" s="133">
        <f t="shared" si="21"/>
        <v>0.25462962962962965</v>
      </c>
      <c r="M193" s="140">
        <v>149</v>
      </c>
      <c r="N193" s="133">
        <f t="shared" si="22"/>
        <v>0.24390243902439024</v>
      </c>
      <c r="O193" s="136">
        <f t="shared" si="23"/>
        <v>0.16617735621800664</v>
      </c>
      <c r="P193" s="34"/>
      <c r="Q193" s="36" t="str">
        <f t="shared" si="18"/>
        <v>EXPOSIÇÃO RELATIVAMENTE BAIXA</v>
      </c>
    </row>
    <row r="194" spans="1:17">
      <c r="A194" s="146">
        <v>190</v>
      </c>
      <c r="B194" s="28">
        <v>3117306</v>
      </c>
      <c r="C194" s="17" t="s">
        <v>288</v>
      </c>
      <c r="D194" s="137">
        <v>0</v>
      </c>
      <c r="E194" s="133">
        <f t="shared" si="16"/>
        <v>0</v>
      </c>
      <c r="F194" s="141">
        <v>0</v>
      </c>
      <c r="G194" s="133">
        <f t="shared" si="19"/>
        <v>0</v>
      </c>
      <c r="H194" s="139">
        <v>0</v>
      </c>
      <c r="I194" s="133">
        <f t="shared" si="20"/>
        <v>0</v>
      </c>
      <c r="J194" s="133">
        <f t="shared" si="17"/>
        <v>0</v>
      </c>
      <c r="K194" s="140">
        <v>62</v>
      </c>
      <c r="L194" s="133">
        <f t="shared" si="21"/>
        <v>0.4861111111111111</v>
      </c>
      <c r="M194" s="140">
        <v>170</v>
      </c>
      <c r="N194" s="133">
        <f t="shared" si="22"/>
        <v>0.75609756097560976</v>
      </c>
      <c r="O194" s="136">
        <f t="shared" si="23"/>
        <v>0.41406955736224033</v>
      </c>
      <c r="P194" s="34"/>
      <c r="Q194" s="36" t="str">
        <f t="shared" si="18"/>
        <v>EXPOSIÇÃO ALTA</v>
      </c>
    </row>
    <row r="195" spans="1:17">
      <c r="A195" s="146">
        <v>191</v>
      </c>
      <c r="B195" s="28">
        <v>3117405</v>
      </c>
      <c r="C195" s="17" t="s">
        <v>290</v>
      </c>
      <c r="D195" s="137">
        <v>1.4811951353750019E-2</v>
      </c>
      <c r="E195" s="133">
        <f t="shared" si="16"/>
        <v>0.11132976792080503</v>
      </c>
      <c r="F195" s="141">
        <v>0.64472190692395004</v>
      </c>
      <c r="G195" s="133">
        <f t="shared" si="19"/>
        <v>1</v>
      </c>
      <c r="H195" s="139">
        <v>0.6</v>
      </c>
      <c r="I195" s="133">
        <f t="shared" si="20"/>
        <v>0.39999999999999997</v>
      </c>
      <c r="J195" s="133">
        <f t="shared" si="17"/>
        <v>0.50377658930693492</v>
      </c>
      <c r="K195" s="140">
        <v>62</v>
      </c>
      <c r="L195" s="133">
        <f t="shared" si="21"/>
        <v>0.4861111111111111</v>
      </c>
      <c r="M195" s="140">
        <v>164</v>
      </c>
      <c r="N195" s="133">
        <f t="shared" si="22"/>
        <v>0.6097560975609756</v>
      </c>
      <c r="O195" s="136">
        <f t="shared" si="23"/>
        <v>0.53321459932634052</v>
      </c>
      <c r="P195" s="34"/>
      <c r="Q195" s="36" t="str">
        <f t="shared" si="18"/>
        <v>EXPOSIÇÃO ALTA</v>
      </c>
    </row>
    <row r="196" spans="1:17">
      <c r="A196" s="146">
        <v>192</v>
      </c>
      <c r="B196" s="28">
        <v>3117504</v>
      </c>
      <c r="C196" s="17" t="s">
        <v>291</v>
      </c>
      <c r="D196" s="137">
        <v>0</v>
      </c>
      <c r="E196" s="133">
        <f t="shared" si="16"/>
        <v>0</v>
      </c>
      <c r="F196" s="141">
        <v>0</v>
      </c>
      <c r="G196" s="133">
        <f t="shared" si="19"/>
        <v>0</v>
      </c>
      <c r="H196" s="139">
        <v>0</v>
      </c>
      <c r="I196" s="133">
        <f t="shared" si="20"/>
        <v>0</v>
      </c>
      <c r="J196" s="133">
        <f t="shared" si="17"/>
        <v>0</v>
      </c>
      <c r="K196" s="140">
        <v>77</v>
      </c>
      <c r="L196" s="133">
        <f t="shared" si="21"/>
        <v>0.625</v>
      </c>
      <c r="M196" s="140">
        <v>170</v>
      </c>
      <c r="N196" s="133">
        <f t="shared" si="22"/>
        <v>0.75609756097560976</v>
      </c>
      <c r="O196" s="136">
        <f t="shared" si="23"/>
        <v>0.46036585365853661</v>
      </c>
      <c r="P196" s="34"/>
      <c r="Q196" s="36" t="str">
        <f t="shared" si="18"/>
        <v>EXPOSIÇÃO ALTA</v>
      </c>
    </row>
    <row r="197" spans="1:17">
      <c r="A197" s="146">
        <v>193</v>
      </c>
      <c r="B197" s="28">
        <v>3117603</v>
      </c>
      <c r="C197" s="17" t="s">
        <v>292</v>
      </c>
      <c r="D197" s="137">
        <v>1.821411910063124E-2</v>
      </c>
      <c r="E197" s="133">
        <f t="shared" ref="E197:E260" si="24">IF(((D197-$E$860)/($D$860-$E$860))&gt;1,1,IF(((D197-$E$860)/($D$860-$E$860))&lt;0,0,(D197-$E$860)/($D$860-$E$860)))</f>
        <v>0.13690118229032638</v>
      </c>
      <c r="F197" s="141">
        <v>1.8420565933049748</v>
      </c>
      <c r="G197" s="133">
        <f t="shared" si="19"/>
        <v>1</v>
      </c>
      <c r="H197" s="139">
        <v>0.2</v>
      </c>
      <c r="I197" s="133">
        <f t="shared" si="20"/>
        <v>0.13333333333333333</v>
      </c>
      <c r="J197" s="133">
        <f t="shared" ref="J197:J260" si="25">AVERAGE(E197,G197,I197)</f>
        <v>0.42341150520788656</v>
      </c>
      <c r="K197" s="140">
        <v>77</v>
      </c>
      <c r="L197" s="133">
        <f t="shared" si="21"/>
        <v>0.625</v>
      </c>
      <c r="M197" s="140">
        <v>180</v>
      </c>
      <c r="N197" s="133">
        <f t="shared" si="22"/>
        <v>1</v>
      </c>
      <c r="O197" s="136">
        <f t="shared" si="23"/>
        <v>0.68280383506929565</v>
      </c>
      <c r="P197" s="34"/>
      <c r="Q197" s="36" t="str">
        <f t="shared" ref="Q197:Q260" si="26">IF(AND(O197&gt;$S$5,O197&lt;$T$5),"EXPOSIÇÃO RELATIVAMENTE BAIXA",IF(AND(O197&gt;$S$6,O197&lt;$T$6),"EXPOSIÇÃO MODERADA ",IF(AND(O197&gt;$S$7,O197&lt;$T$7),"EXPOSIÇÃO ALTA",IF(AND(O197&gt;$S$8,O197&lt;$T$8),"EXPOSIÇÃO MUITO ALTA","EXPOSIÇÃO EXTREMA"))))</f>
        <v>EXPOSIÇÃO MUITO ALTA</v>
      </c>
    </row>
    <row r="198" spans="1:17">
      <c r="A198" s="146">
        <v>194</v>
      </c>
      <c r="B198" s="28">
        <v>3117702</v>
      </c>
      <c r="C198" s="17" t="s">
        <v>293</v>
      </c>
      <c r="D198" s="137">
        <v>0</v>
      </c>
      <c r="E198" s="133">
        <f t="shared" si="24"/>
        <v>0</v>
      </c>
      <c r="F198" s="141">
        <v>8.9808355384492014E-2</v>
      </c>
      <c r="G198" s="133">
        <f t="shared" ref="G198:G261" si="27">IF(((F198-$G$860)/($F$860-$G$860))&gt;1,1,IF(((F198-$G$860)/($F$860-$G$860))&lt;0,0,(F198-$G$860)/($F$860-$G$860)))</f>
        <v>0.20495149899057899</v>
      </c>
      <c r="H198" s="139">
        <v>0.2</v>
      </c>
      <c r="I198" s="133">
        <f t="shared" ref="I198:I261" si="28">IF(((H198-$I$860)/($H$860-$I$860))&gt;1,1,IF(((H198-$I$860)/($H$860-$I$860))&lt;0,0,(H198-$I$860)/($H$860-$I$860)))</f>
        <v>0.13333333333333333</v>
      </c>
      <c r="J198" s="133">
        <f t="shared" si="25"/>
        <v>0.11276161077463744</v>
      </c>
      <c r="K198" s="140">
        <v>50</v>
      </c>
      <c r="L198" s="133">
        <f t="shared" ref="L198:L261" si="29">IF(((K198-$L$860)/($K$860-$L$860))&gt;1,1,IF(((K198-$L$860)/($K$860-$L$860))&lt;0,0,(K198-$L$860)/($K$860-$L$860)))</f>
        <v>0.375</v>
      </c>
      <c r="M198" s="140">
        <v>157</v>
      </c>
      <c r="N198" s="133">
        <f t="shared" ref="N198:N261" si="30">IF(((M198-$N$860)/($M$860-$N$860))&gt;1,1,IF(((M198-$N$860)/($M$860-$N$860))&lt;0,0,(M198-$N$860)/($M$860-$N$860)))</f>
        <v>0.43902439024390244</v>
      </c>
      <c r="O198" s="136">
        <f t="shared" ref="O198:O261" si="31">(J198+N198+L198)/$M$2</f>
        <v>0.30892866700617999</v>
      </c>
      <c r="P198" s="34"/>
      <c r="Q198" s="36" t="str">
        <f t="shared" si="26"/>
        <v xml:space="preserve">EXPOSIÇÃO MODERADA </v>
      </c>
    </row>
    <row r="199" spans="1:17">
      <c r="A199" s="146">
        <v>195</v>
      </c>
      <c r="B199" s="28">
        <v>3117801</v>
      </c>
      <c r="C199" s="17" t="s">
        <v>294</v>
      </c>
      <c r="D199" s="137">
        <v>8.1805766289542623E-4</v>
      </c>
      <c r="E199" s="133">
        <f t="shared" si="24"/>
        <v>6.1486949005490916E-3</v>
      </c>
      <c r="F199" s="141">
        <v>3.6862961938991801E-3</v>
      </c>
      <c r="G199" s="133">
        <f t="shared" si="27"/>
        <v>8.4124904350866645E-3</v>
      </c>
      <c r="H199" s="139">
        <v>0.2</v>
      </c>
      <c r="I199" s="133">
        <f t="shared" si="28"/>
        <v>0.13333333333333333</v>
      </c>
      <c r="J199" s="133">
        <f t="shared" si="25"/>
        <v>4.9298172889656357E-2</v>
      </c>
      <c r="K199" s="140">
        <v>37</v>
      </c>
      <c r="L199" s="133">
        <f t="shared" si="29"/>
        <v>0.25462962962962965</v>
      </c>
      <c r="M199" s="140">
        <v>139</v>
      </c>
      <c r="N199" s="133">
        <f t="shared" si="30"/>
        <v>0</v>
      </c>
      <c r="O199" s="136">
        <f t="shared" si="31"/>
        <v>0.10130926750642867</v>
      </c>
      <c r="P199" s="34"/>
      <c r="Q199" s="36" t="str">
        <f t="shared" si="26"/>
        <v>EXPOSIÇÃO RELATIVAMENTE BAIXA</v>
      </c>
    </row>
    <row r="200" spans="1:17">
      <c r="A200" s="146">
        <v>196</v>
      </c>
      <c r="B200" s="28">
        <v>3117836</v>
      </c>
      <c r="C200" s="17" t="s">
        <v>295</v>
      </c>
      <c r="D200" s="137">
        <v>0.1590656269007899</v>
      </c>
      <c r="E200" s="133">
        <f t="shared" si="24"/>
        <v>1</v>
      </c>
      <c r="F200" s="141">
        <v>0</v>
      </c>
      <c r="G200" s="133">
        <f t="shared" si="27"/>
        <v>0</v>
      </c>
      <c r="H200" s="139">
        <v>2</v>
      </c>
      <c r="I200" s="133">
        <f t="shared" si="28"/>
        <v>1</v>
      </c>
      <c r="J200" s="133">
        <f t="shared" si="25"/>
        <v>0.66666666666666663</v>
      </c>
      <c r="K200" s="140">
        <v>127</v>
      </c>
      <c r="L200" s="133">
        <f t="shared" si="29"/>
        <v>1</v>
      </c>
      <c r="M200" s="140">
        <v>149</v>
      </c>
      <c r="N200" s="133">
        <f t="shared" si="30"/>
        <v>0.24390243902439024</v>
      </c>
      <c r="O200" s="136">
        <f t="shared" si="31"/>
        <v>0.63685636856368566</v>
      </c>
      <c r="P200" s="34"/>
      <c r="Q200" s="36" t="str">
        <f t="shared" si="26"/>
        <v>EXPOSIÇÃO MUITO ALTA</v>
      </c>
    </row>
    <row r="201" spans="1:17">
      <c r="A201" s="146">
        <v>197</v>
      </c>
      <c r="B201" s="28">
        <v>3117876</v>
      </c>
      <c r="C201" s="17" t="s">
        <v>296</v>
      </c>
      <c r="D201" s="137">
        <v>0</v>
      </c>
      <c r="E201" s="133">
        <f t="shared" si="24"/>
        <v>0</v>
      </c>
      <c r="F201" s="141">
        <v>0</v>
      </c>
      <c r="G201" s="133">
        <f t="shared" si="27"/>
        <v>0</v>
      </c>
      <c r="H201" s="139">
        <v>0</v>
      </c>
      <c r="I201" s="133">
        <f t="shared" si="28"/>
        <v>0</v>
      </c>
      <c r="J201" s="133">
        <f t="shared" si="25"/>
        <v>0</v>
      </c>
      <c r="K201" s="140">
        <v>77</v>
      </c>
      <c r="L201" s="133">
        <f t="shared" si="29"/>
        <v>0.625</v>
      </c>
      <c r="M201" s="140">
        <v>180</v>
      </c>
      <c r="N201" s="133">
        <f t="shared" si="30"/>
        <v>1</v>
      </c>
      <c r="O201" s="136">
        <f t="shared" si="31"/>
        <v>0.54166666666666663</v>
      </c>
      <c r="P201" s="34"/>
      <c r="Q201" s="36" t="str">
        <f t="shared" si="26"/>
        <v>EXPOSIÇÃO ALTA</v>
      </c>
    </row>
    <row r="202" spans="1:17">
      <c r="A202" s="146">
        <v>198</v>
      </c>
      <c r="B202" s="28">
        <v>3117900</v>
      </c>
      <c r="C202" s="17" t="s">
        <v>297</v>
      </c>
      <c r="D202" s="137">
        <v>0</v>
      </c>
      <c r="E202" s="133">
        <f t="shared" si="24"/>
        <v>0</v>
      </c>
      <c r="F202" s="141">
        <v>0</v>
      </c>
      <c r="G202" s="133">
        <f t="shared" si="27"/>
        <v>0</v>
      </c>
      <c r="H202" s="139">
        <v>0.2</v>
      </c>
      <c r="I202" s="133">
        <f t="shared" si="28"/>
        <v>0.13333333333333333</v>
      </c>
      <c r="J202" s="133">
        <f t="shared" si="25"/>
        <v>4.4444444444444446E-2</v>
      </c>
      <c r="K202" s="140">
        <v>37</v>
      </c>
      <c r="L202" s="133">
        <f t="shared" si="29"/>
        <v>0.25462962962962965</v>
      </c>
      <c r="M202" s="140">
        <v>139</v>
      </c>
      <c r="N202" s="133">
        <f t="shared" si="30"/>
        <v>0</v>
      </c>
      <c r="O202" s="136">
        <f t="shared" si="31"/>
        <v>9.9691358024691368E-2</v>
      </c>
      <c r="P202" s="34"/>
      <c r="Q202" s="36" t="str">
        <f t="shared" si="26"/>
        <v>EXPOSIÇÃO RELATIVAMENTE BAIXA</v>
      </c>
    </row>
    <row r="203" spans="1:17">
      <c r="A203" s="146">
        <v>199</v>
      </c>
      <c r="B203" s="28">
        <v>3118007</v>
      </c>
      <c r="C203" s="17" t="s">
        <v>298</v>
      </c>
      <c r="D203" s="137">
        <v>3.4696881242158459E-2</v>
      </c>
      <c r="E203" s="133">
        <f t="shared" si="24"/>
        <v>0.26078911846326519</v>
      </c>
      <c r="F203" s="141">
        <v>2.4208432022738036</v>
      </c>
      <c r="G203" s="133">
        <f t="shared" si="27"/>
        <v>1</v>
      </c>
      <c r="H203" s="139">
        <v>0.4</v>
      </c>
      <c r="I203" s="133">
        <f t="shared" si="28"/>
        <v>0.26666666666666666</v>
      </c>
      <c r="J203" s="133">
        <f t="shared" si="25"/>
        <v>0.50915192837664391</v>
      </c>
      <c r="K203" s="140">
        <v>50</v>
      </c>
      <c r="L203" s="133">
        <f t="shared" si="29"/>
        <v>0.375</v>
      </c>
      <c r="M203" s="140">
        <v>180</v>
      </c>
      <c r="N203" s="133">
        <f t="shared" si="30"/>
        <v>1</v>
      </c>
      <c r="O203" s="136">
        <f t="shared" si="31"/>
        <v>0.62805064279221468</v>
      </c>
      <c r="P203" s="34"/>
      <c r="Q203" s="36" t="str">
        <f t="shared" si="26"/>
        <v>EXPOSIÇÃO MUITO ALTA</v>
      </c>
    </row>
    <row r="204" spans="1:17">
      <c r="A204" s="146">
        <v>200</v>
      </c>
      <c r="B204" s="28">
        <v>3118106</v>
      </c>
      <c r="C204" s="17" t="s">
        <v>299</v>
      </c>
      <c r="D204" s="137">
        <v>0</v>
      </c>
      <c r="E204" s="133">
        <f t="shared" si="24"/>
        <v>0</v>
      </c>
      <c r="F204" s="141">
        <v>0</v>
      </c>
      <c r="G204" s="133">
        <f t="shared" si="27"/>
        <v>0</v>
      </c>
      <c r="H204" s="139">
        <v>0</v>
      </c>
      <c r="I204" s="133">
        <f t="shared" si="28"/>
        <v>0</v>
      </c>
      <c r="J204" s="133">
        <f t="shared" si="25"/>
        <v>0</v>
      </c>
      <c r="K204" s="140">
        <v>77</v>
      </c>
      <c r="L204" s="133">
        <f t="shared" si="29"/>
        <v>0.625</v>
      </c>
      <c r="M204" s="140">
        <v>170</v>
      </c>
      <c r="N204" s="133">
        <f t="shared" si="30"/>
        <v>0.75609756097560976</v>
      </c>
      <c r="O204" s="136">
        <f t="shared" si="31"/>
        <v>0.46036585365853661</v>
      </c>
      <c r="P204" s="34"/>
      <c r="Q204" s="36" t="str">
        <f t="shared" si="26"/>
        <v>EXPOSIÇÃO ALTA</v>
      </c>
    </row>
    <row r="205" spans="1:17">
      <c r="A205" s="146">
        <v>201</v>
      </c>
      <c r="B205" s="28">
        <v>3118205</v>
      </c>
      <c r="C205" s="17" t="s">
        <v>300</v>
      </c>
      <c r="D205" s="137">
        <v>0</v>
      </c>
      <c r="E205" s="133">
        <f t="shared" si="24"/>
        <v>0</v>
      </c>
      <c r="F205" s="141">
        <v>0</v>
      </c>
      <c r="G205" s="133">
        <f t="shared" si="27"/>
        <v>0</v>
      </c>
      <c r="H205" s="139">
        <v>0</v>
      </c>
      <c r="I205" s="133">
        <f t="shared" si="28"/>
        <v>0</v>
      </c>
      <c r="J205" s="133">
        <f t="shared" si="25"/>
        <v>0</v>
      </c>
      <c r="K205" s="140">
        <v>62</v>
      </c>
      <c r="L205" s="133">
        <f t="shared" si="29"/>
        <v>0.4861111111111111</v>
      </c>
      <c r="M205" s="140">
        <v>170</v>
      </c>
      <c r="N205" s="133">
        <f t="shared" si="30"/>
        <v>0.75609756097560976</v>
      </c>
      <c r="O205" s="136">
        <f t="shared" si="31"/>
        <v>0.41406955736224033</v>
      </c>
      <c r="P205" s="34"/>
      <c r="Q205" s="36" t="str">
        <f t="shared" si="26"/>
        <v>EXPOSIÇÃO ALTA</v>
      </c>
    </row>
    <row r="206" spans="1:17">
      <c r="A206" s="146">
        <v>202</v>
      </c>
      <c r="B206" s="28">
        <v>3118304</v>
      </c>
      <c r="C206" s="17" t="s">
        <v>301</v>
      </c>
      <c r="D206" s="137">
        <v>0</v>
      </c>
      <c r="E206" s="133">
        <f t="shared" si="24"/>
        <v>0</v>
      </c>
      <c r="F206" s="141">
        <v>6.256533117660972E-3</v>
      </c>
      <c r="G206" s="133">
        <f t="shared" si="27"/>
        <v>1.4278023859350621E-2</v>
      </c>
      <c r="H206" s="139">
        <v>0.2</v>
      </c>
      <c r="I206" s="133">
        <f t="shared" si="28"/>
        <v>0.13333333333333333</v>
      </c>
      <c r="J206" s="133">
        <f t="shared" si="25"/>
        <v>4.920378573089465E-2</v>
      </c>
      <c r="K206" s="140">
        <v>50</v>
      </c>
      <c r="L206" s="133">
        <f t="shared" si="29"/>
        <v>0.375</v>
      </c>
      <c r="M206" s="140">
        <v>180</v>
      </c>
      <c r="N206" s="133">
        <f t="shared" si="30"/>
        <v>1</v>
      </c>
      <c r="O206" s="136">
        <f t="shared" si="31"/>
        <v>0.47473459524363154</v>
      </c>
      <c r="P206" s="34"/>
      <c r="Q206" s="36" t="str">
        <f t="shared" si="26"/>
        <v>EXPOSIÇÃO ALTA</v>
      </c>
    </row>
    <row r="207" spans="1:17">
      <c r="A207" s="146">
        <v>203</v>
      </c>
      <c r="B207" s="28">
        <v>3118403</v>
      </c>
      <c r="C207" s="17" t="s">
        <v>302</v>
      </c>
      <c r="D207" s="137">
        <v>8.596470469490608E-3</v>
      </c>
      <c r="E207" s="133">
        <f t="shared" si="24"/>
        <v>6.4612895320112135E-2</v>
      </c>
      <c r="F207" s="141">
        <v>1.7421164635325983</v>
      </c>
      <c r="G207" s="133">
        <f t="shared" si="27"/>
        <v>1</v>
      </c>
      <c r="H207" s="139">
        <v>0.8</v>
      </c>
      <c r="I207" s="133">
        <f t="shared" si="28"/>
        <v>0.53333333333333333</v>
      </c>
      <c r="J207" s="133">
        <f t="shared" si="25"/>
        <v>0.53264874288448183</v>
      </c>
      <c r="K207" s="140">
        <v>50</v>
      </c>
      <c r="L207" s="133">
        <f t="shared" si="29"/>
        <v>0.375</v>
      </c>
      <c r="M207" s="140">
        <v>157</v>
      </c>
      <c r="N207" s="133">
        <f t="shared" si="30"/>
        <v>0.43902439024390244</v>
      </c>
      <c r="O207" s="136">
        <f t="shared" si="31"/>
        <v>0.44889104437612809</v>
      </c>
      <c r="P207" s="34"/>
      <c r="Q207" s="36" t="str">
        <f t="shared" si="26"/>
        <v>EXPOSIÇÃO ALTA</v>
      </c>
    </row>
    <row r="208" spans="1:17">
      <c r="A208" s="146">
        <v>204</v>
      </c>
      <c r="B208" s="28">
        <v>3118502</v>
      </c>
      <c r="C208" s="17" t="s">
        <v>303</v>
      </c>
      <c r="D208" s="137">
        <v>0</v>
      </c>
      <c r="E208" s="133">
        <f t="shared" si="24"/>
        <v>0</v>
      </c>
      <c r="F208" s="141">
        <v>0</v>
      </c>
      <c r="G208" s="133">
        <f t="shared" si="27"/>
        <v>0</v>
      </c>
      <c r="H208" s="139">
        <v>0</v>
      </c>
      <c r="I208" s="133">
        <f t="shared" si="28"/>
        <v>0</v>
      </c>
      <c r="J208" s="133">
        <f t="shared" si="25"/>
        <v>0</v>
      </c>
      <c r="K208" s="140">
        <v>37</v>
      </c>
      <c r="L208" s="133">
        <f t="shared" si="29"/>
        <v>0.25462962962962965</v>
      </c>
      <c r="M208" s="140">
        <v>139</v>
      </c>
      <c r="N208" s="133">
        <f t="shared" si="30"/>
        <v>0</v>
      </c>
      <c r="O208" s="136">
        <f t="shared" si="31"/>
        <v>8.4876543209876545E-2</v>
      </c>
      <c r="P208" s="34"/>
      <c r="Q208" s="36" t="str">
        <f t="shared" si="26"/>
        <v>EXPOSIÇÃO RELATIVAMENTE BAIXA</v>
      </c>
    </row>
    <row r="209" spans="1:17">
      <c r="A209" s="146">
        <v>205</v>
      </c>
      <c r="B209" s="28">
        <v>3118601</v>
      </c>
      <c r="C209" s="17" t="s">
        <v>304</v>
      </c>
      <c r="D209" s="137">
        <v>3.7646441382674792E-3</v>
      </c>
      <c r="E209" s="133">
        <f t="shared" si="24"/>
        <v>2.8295863806737893E-2</v>
      </c>
      <c r="F209" s="141">
        <v>0.14610801268229182</v>
      </c>
      <c r="G209" s="133">
        <f t="shared" si="27"/>
        <v>0.33343285360886482</v>
      </c>
      <c r="H209" s="139">
        <v>0.6</v>
      </c>
      <c r="I209" s="133">
        <f t="shared" si="28"/>
        <v>0.39999999999999997</v>
      </c>
      <c r="J209" s="133">
        <f t="shared" si="25"/>
        <v>0.25390957247186757</v>
      </c>
      <c r="K209" s="140">
        <v>77</v>
      </c>
      <c r="L209" s="133">
        <f t="shared" si="29"/>
        <v>0.625</v>
      </c>
      <c r="M209" s="140">
        <v>180</v>
      </c>
      <c r="N209" s="133">
        <f t="shared" si="30"/>
        <v>1</v>
      </c>
      <c r="O209" s="136">
        <f t="shared" si="31"/>
        <v>0.62630319082395591</v>
      </c>
      <c r="P209" s="34"/>
      <c r="Q209" s="36" t="str">
        <f t="shared" si="26"/>
        <v>EXPOSIÇÃO MUITO ALTA</v>
      </c>
    </row>
    <row r="210" spans="1:17">
      <c r="A210" s="146">
        <v>206</v>
      </c>
      <c r="B210" s="28">
        <v>3118700</v>
      </c>
      <c r="C210" s="17" t="s">
        <v>305</v>
      </c>
      <c r="D210" s="137">
        <v>0</v>
      </c>
      <c r="E210" s="133">
        <f t="shared" si="24"/>
        <v>0</v>
      </c>
      <c r="F210" s="141">
        <v>0</v>
      </c>
      <c r="G210" s="133">
        <f t="shared" si="27"/>
        <v>0</v>
      </c>
      <c r="H210" s="139">
        <v>0</v>
      </c>
      <c r="I210" s="133">
        <f t="shared" si="28"/>
        <v>0</v>
      </c>
      <c r="J210" s="133">
        <f t="shared" si="25"/>
        <v>0</v>
      </c>
      <c r="K210" s="140">
        <v>50</v>
      </c>
      <c r="L210" s="133">
        <f t="shared" si="29"/>
        <v>0.375</v>
      </c>
      <c r="M210" s="140">
        <v>164</v>
      </c>
      <c r="N210" s="133">
        <f t="shared" si="30"/>
        <v>0.6097560975609756</v>
      </c>
      <c r="O210" s="136">
        <f t="shared" si="31"/>
        <v>0.3282520325203252</v>
      </c>
      <c r="P210" s="34"/>
      <c r="Q210" s="36" t="str">
        <f t="shared" si="26"/>
        <v xml:space="preserve">EXPOSIÇÃO MODERADA </v>
      </c>
    </row>
    <row r="211" spans="1:17">
      <c r="A211" s="146">
        <v>207</v>
      </c>
      <c r="B211" s="28">
        <v>3118809</v>
      </c>
      <c r="C211" s="17" t="s">
        <v>306</v>
      </c>
      <c r="D211" s="137">
        <v>4.7345388187969989E-2</v>
      </c>
      <c r="E211" s="133">
        <f t="shared" si="24"/>
        <v>0.35585797935750368</v>
      </c>
      <c r="F211" s="141">
        <v>2.2121271973138457E-2</v>
      </c>
      <c r="G211" s="133">
        <f t="shared" si="27"/>
        <v>5.048291811004367E-2</v>
      </c>
      <c r="H211" s="139">
        <v>1.6</v>
      </c>
      <c r="I211" s="133">
        <f t="shared" si="28"/>
        <v>1</v>
      </c>
      <c r="J211" s="133">
        <f t="shared" si="25"/>
        <v>0.46878029915584912</v>
      </c>
      <c r="K211" s="140">
        <v>127</v>
      </c>
      <c r="L211" s="133">
        <f t="shared" si="29"/>
        <v>1</v>
      </c>
      <c r="M211" s="140">
        <v>157</v>
      </c>
      <c r="N211" s="133">
        <f t="shared" si="30"/>
        <v>0.43902439024390244</v>
      </c>
      <c r="O211" s="136">
        <f t="shared" si="31"/>
        <v>0.63593489646658385</v>
      </c>
      <c r="P211" s="34"/>
      <c r="Q211" s="36" t="str">
        <f t="shared" si="26"/>
        <v>EXPOSIÇÃO MUITO ALTA</v>
      </c>
    </row>
    <row r="212" spans="1:17">
      <c r="A212" s="146">
        <v>208</v>
      </c>
      <c r="B212" s="28">
        <v>3118908</v>
      </c>
      <c r="C212" s="17" t="s">
        <v>307</v>
      </c>
      <c r="D212" s="137">
        <v>3.4202817756729398E-2</v>
      </c>
      <c r="E212" s="133">
        <f t="shared" si="24"/>
        <v>0.25707563251821203</v>
      </c>
      <c r="F212" s="141">
        <v>0.39861812383736378</v>
      </c>
      <c r="G212" s="133">
        <f t="shared" si="27"/>
        <v>0.9096857598105772</v>
      </c>
      <c r="H212" s="139">
        <v>0.2</v>
      </c>
      <c r="I212" s="133">
        <f t="shared" si="28"/>
        <v>0.13333333333333333</v>
      </c>
      <c r="J212" s="133">
        <f t="shared" si="25"/>
        <v>0.43336490855404081</v>
      </c>
      <c r="K212" s="140">
        <v>77</v>
      </c>
      <c r="L212" s="133">
        <f t="shared" si="29"/>
        <v>0.625</v>
      </c>
      <c r="M212" s="140">
        <v>170</v>
      </c>
      <c r="N212" s="133">
        <f t="shared" si="30"/>
        <v>0.75609756097560976</v>
      </c>
      <c r="O212" s="136">
        <f t="shared" si="31"/>
        <v>0.60482082317655017</v>
      </c>
      <c r="P212" s="34"/>
      <c r="Q212" s="36" t="str">
        <f t="shared" si="26"/>
        <v>EXPOSIÇÃO MUITO ALTA</v>
      </c>
    </row>
    <row r="213" spans="1:17">
      <c r="A213" s="146">
        <v>209</v>
      </c>
      <c r="B213" s="28">
        <v>3119005</v>
      </c>
      <c r="C213" s="17" t="s">
        <v>308</v>
      </c>
      <c r="D213" s="137">
        <v>0</v>
      </c>
      <c r="E213" s="133">
        <f t="shared" si="24"/>
        <v>0</v>
      </c>
      <c r="F213" s="141">
        <v>0</v>
      </c>
      <c r="G213" s="133">
        <f t="shared" si="27"/>
        <v>0</v>
      </c>
      <c r="H213" s="139">
        <v>0</v>
      </c>
      <c r="I213" s="133">
        <f t="shared" si="28"/>
        <v>0</v>
      </c>
      <c r="J213" s="133">
        <f t="shared" si="25"/>
        <v>0</v>
      </c>
      <c r="K213" s="140">
        <v>50</v>
      </c>
      <c r="L213" s="133">
        <f t="shared" si="29"/>
        <v>0.375</v>
      </c>
      <c r="M213" s="140">
        <v>149</v>
      </c>
      <c r="N213" s="133">
        <f t="shared" si="30"/>
        <v>0.24390243902439024</v>
      </c>
      <c r="O213" s="136">
        <f t="shared" si="31"/>
        <v>0.20630081300813008</v>
      </c>
      <c r="P213" s="34"/>
      <c r="Q213" s="36" t="str">
        <f t="shared" si="26"/>
        <v xml:space="preserve">EXPOSIÇÃO MODERADA </v>
      </c>
    </row>
    <row r="214" spans="1:17">
      <c r="A214" s="146">
        <v>210</v>
      </c>
      <c r="B214" s="28">
        <v>3119104</v>
      </c>
      <c r="C214" s="17" t="s">
        <v>309</v>
      </c>
      <c r="D214" s="137">
        <v>2.1231582981816165E-2</v>
      </c>
      <c r="E214" s="133">
        <f t="shared" si="24"/>
        <v>0.15958108081137298</v>
      </c>
      <c r="F214" s="141">
        <v>2.5637738751442124E-2</v>
      </c>
      <c r="G214" s="133">
        <f t="shared" si="27"/>
        <v>5.8507841117244837E-2</v>
      </c>
      <c r="H214" s="139">
        <v>0.6</v>
      </c>
      <c r="I214" s="133">
        <f t="shared" si="28"/>
        <v>0.39999999999999997</v>
      </c>
      <c r="J214" s="133">
        <f t="shared" si="25"/>
        <v>0.20602964064287257</v>
      </c>
      <c r="K214" s="140">
        <v>99</v>
      </c>
      <c r="L214" s="133">
        <f t="shared" si="29"/>
        <v>0.82870370370370372</v>
      </c>
      <c r="M214" s="140">
        <v>157</v>
      </c>
      <c r="N214" s="133">
        <f t="shared" si="30"/>
        <v>0.43902439024390244</v>
      </c>
      <c r="O214" s="136">
        <f t="shared" si="31"/>
        <v>0.49125257819682622</v>
      </c>
      <c r="P214" s="34"/>
      <c r="Q214" s="36" t="str">
        <f t="shared" si="26"/>
        <v>EXPOSIÇÃO ALTA</v>
      </c>
    </row>
    <row r="215" spans="1:17">
      <c r="A215" s="146">
        <v>211</v>
      </c>
      <c r="B215" s="28">
        <v>3119203</v>
      </c>
      <c r="C215" s="17" t="s">
        <v>310</v>
      </c>
      <c r="D215" s="137">
        <v>0</v>
      </c>
      <c r="E215" s="133">
        <f t="shared" si="24"/>
        <v>0</v>
      </c>
      <c r="F215" s="141">
        <v>3.1278748850046001E-2</v>
      </c>
      <c r="G215" s="133">
        <f t="shared" si="27"/>
        <v>7.1381180914863465E-2</v>
      </c>
      <c r="H215" s="139">
        <v>0.2</v>
      </c>
      <c r="I215" s="133">
        <f t="shared" si="28"/>
        <v>0.13333333333333333</v>
      </c>
      <c r="J215" s="133">
        <f t="shared" si="25"/>
        <v>6.8238171416065599E-2</v>
      </c>
      <c r="K215" s="140">
        <v>62</v>
      </c>
      <c r="L215" s="133">
        <f t="shared" si="29"/>
        <v>0.4861111111111111</v>
      </c>
      <c r="M215" s="140">
        <v>164</v>
      </c>
      <c r="N215" s="133">
        <f t="shared" si="30"/>
        <v>0.6097560975609756</v>
      </c>
      <c r="O215" s="136">
        <f t="shared" si="31"/>
        <v>0.38803512669605073</v>
      </c>
      <c r="P215" s="34"/>
      <c r="Q215" s="36" t="str">
        <f t="shared" si="26"/>
        <v xml:space="preserve">EXPOSIÇÃO MODERADA </v>
      </c>
    </row>
    <row r="216" spans="1:17">
      <c r="A216" s="146">
        <v>212</v>
      </c>
      <c r="B216" s="28">
        <v>3119302</v>
      </c>
      <c r="C216" s="17" t="s">
        <v>311</v>
      </c>
      <c r="D216" s="137">
        <v>0.45596528543994869</v>
      </c>
      <c r="E216" s="133">
        <f t="shared" si="24"/>
        <v>1</v>
      </c>
      <c r="F216" s="141">
        <v>0.16668402958641526</v>
      </c>
      <c r="G216" s="133">
        <f t="shared" si="27"/>
        <v>0.38038934768673982</v>
      </c>
      <c r="H216" s="139">
        <v>0.4</v>
      </c>
      <c r="I216" s="133">
        <f t="shared" si="28"/>
        <v>0.26666666666666666</v>
      </c>
      <c r="J216" s="133">
        <f t="shared" si="25"/>
        <v>0.54901867145113548</v>
      </c>
      <c r="K216" s="140">
        <v>77</v>
      </c>
      <c r="L216" s="133">
        <f t="shared" si="29"/>
        <v>0.625</v>
      </c>
      <c r="M216" s="140">
        <v>180</v>
      </c>
      <c r="N216" s="133">
        <f t="shared" si="30"/>
        <v>1</v>
      </c>
      <c r="O216" s="136">
        <f t="shared" si="31"/>
        <v>0.72467289048371175</v>
      </c>
      <c r="P216" s="34"/>
      <c r="Q216" s="36" t="str">
        <f t="shared" si="26"/>
        <v>EXPOSIÇÃO MUITO ALTA</v>
      </c>
    </row>
    <row r="217" spans="1:17">
      <c r="A217" s="146">
        <v>213</v>
      </c>
      <c r="B217" s="28">
        <v>3119401</v>
      </c>
      <c r="C217" s="17" t="s">
        <v>312</v>
      </c>
      <c r="D217" s="137">
        <v>2.9867789125068839E-2</v>
      </c>
      <c r="E217" s="133">
        <f t="shared" si="24"/>
        <v>0.22449263788323248</v>
      </c>
      <c r="F217" s="141">
        <v>0.15540358830535173</v>
      </c>
      <c r="G217" s="133">
        <f t="shared" si="27"/>
        <v>0.35464627133341869</v>
      </c>
      <c r="H217" s="139">
        <v>0.6</v>
      </c>
      <c r="I217" s="133">
        <f t="shared" si="28"/>
        <v>0.39999999999999997</v>
      </c>
      <c r="J217" s="133">
        <f t="shared" si="25"/>
        <v>0.3263796364055504</v>
      </c>
      <c r="K217" s="140">
        <v>62</v>
      </c>
      <c r="L217" s="133">
        <f t="shared" si="29"/>
        <v>0.4861111111111111</v>
      </c>
      <c r="M217" s="140">
        <v>170</v>
      </c>
      <c r="N217" s="133">
        <f t="shared" si="30"/>
        <v>0.75609756097560976</v>
      </c>
      <c r="O217" s="136">
        <f t="shared" si="31"/>
        <v>0.52286276949742383</v>
      </c>
      <c r="P217" s="34"/>
      <c r="Q217" s="36" t="str">
        <f t="shared" si="26"/>
        <v>EXPOSIÇÃO ALTA</v>
      </c>
    </row>
    <row r="218" spans="1:17">
      <c r="A218" s="146">
        <v>214</v>
      </c>
      <c r="B218" s="28">
        <v>3119500</v>
      </c>
      <c r="C218" s="17" t="s">
        <v>313</v>
      </c>
      <c r="D218" s="137">
        <v>3.6981385208843483E-2</v>
      </c>
      <c r="E218" s="133">
        <f t="shared" si="24"/>
        <v>0.27795993480954023</v>
      </c>
      <c r="F218" s="141">
        <v>0.12696862409962156</v>
      </c>
      <c r="G218" s="133">
        <f t="shared" si="27"/>
        <v>0.28975488664256632</v>
      </c>
      <c r="H218" s="139">
        <v>2</v>
      </c>
      <c r="I218" s="133">
        <f t="shared" si="28"/>
        <v>1</v>
      </c>
      <c r="J218" s="133">
        <f t="shared" si="25"/>
        <v>0.52257160715070217</v>
      </c>
      <c r="K218" s="140">
        <v>99</v>
      </c>
      <c r="L218" s="133">
        <f t="shared" si="29"/>
        <v>0.82870370370370372</v>
      </c>
      <c r="M218" s="140">
        <v>149</v>
      </c>
      <c r="N218" s="133">
        <f t="shared" si="30"/>
        <v>0.24390243902439024</v>
      </c>
      <c r="O218" s="136">
        <f t="shared" si="31"/>
        <v>0.53172591662626534</v>
      </c>
      <c r="P218" s="34"/>
      <c r="Q218" s="36" t="str">
        <f t="shared" si="26"/>
        <v>EXPOSIÇÃO ALTA</v>
      </c>
    </row>
    <row r="219" spans="1:17">
      <c r="A219" s="146">
        <v>215</v>
      </c>
      <c r="B219" s="28">
        <v>3119609</v>
      </c>
      <c r="C219" s="17" t="s">
        <v>314</v>
      </c>
      <c r="D219" s="137">
        <v>0</v>
      </c>
      <c r="E219" s="133">
        <f t="shared" si="24"/>
        <v>0</v>
      </c>
      <c r="F219" s="141">
        <v>0</v>
      </c>
      <c r="G219" s="133">
        <f t="shared" si="27"/>
        <v>0</v>
      </c>
      <c r="H219" s="139">
        <v>0</v>
      </c>
      <c r="I219" s="133">
        <f t="shared" si="28"/>
        <v>0</v>
      </c>
      <c r="J219" s="133">
        <f t="shared" si="25"/>
        <v>0</v>
      </c>
      <c r="K219" s="140">
        <v>37</v>
      </c>
      <c r="L219" s="133">
        <f t="shared" si="29"/>
        <v>0.25462962962962965</v>
      </c>
      <c r="M219" s="140">
        <v>164</v>
      </c>
      <c r="N219" s="133">
        <f t="shared" si="30"/>
        <v>0.6097560975609756</v>
      </c>
      <c r="O219" s="136">
        <f t="shared" si="31"/>
        <v>0.28812857573020173</v>
      </c>
      <c r="P219" s="34"/>
      <c r="Q219" s="36" t="str">
        <f t="shared" si="26"/>
        <v xml:space="preserve">EXPOSIÇÃO MODERADA </v>
      </c>
    </row>
    <row r="220" spans="1:17">
      <c r="A220" s="146">
        <v>216</v>
      </c>
      <c r="B220" s="28">
        <v>3119708</v>
      </c>
      <c r="C220" s="17" t="s">
        <v>315</v>
      </c>
      <c r="D220" s="137">
        <v>0</v>
      </c>
      <c r="E220" s="133">
        <f t="shared" si="24"/>
        <v>0</v>
      </c>
      <c r="F220" s="141">
        <v>0</v>
      </c>
      <c r="G220" s="133">
        <f t="shared" si="27"/>
        <v>0</v>
      </c>
      <c r="H220" s="139">
        <v>0</v>
      </c>
      <c r="I220" s="133">
        <f t="shared" si="28"/>
        <v>0</v>
      </c>
      <c r="J220" s="133">
        <f t="shared" si="25"/>
        <v>0</v>
      </c>
      <c r="K220" s="140">
        <v>50</v>
      </c>
      <c r="L220" s="133">
        <f t="shared" si="29"/>
        <v>0.375</v>
      </c>
      <c r="M220" s="140">
        <v>170</v>
      </c>
      <c r="N220" s="133">
        <f t="shared" si="30"/>
        <v>0.75609756097560976</v>
      </c>
      <c r="O220" s="136">
        <f t="shared" si="31"/>
        <v>0.37703252032520324</v>
      </c>
      <c r="P220" s="34"/>
      <c r="Q220" s="36" t="str">
        <f t="shared" si="26"/>
        <v xml:space="preserve">EXPOSIÇÃO MODERADA </v>
      </c>
    </row>
    <row r="221" spans="1:17">
      <c r="A221" s="146">
        <v>217</v>
      </c>
      <c r="B221" s="28">
        <v>3119807</v>
      </c>
      <c r="C221" s="17" t="s">
        <v>316</v>
      </c>
      <c r="D221" s="137">
        <v>0</v>
      </c>
      <c r="E221" s="133">
        <f t="shared" si="24"/>
        <v>0</v>
      </c>
      <c r="F221" s="141">
        <v>0</v>
      </c>
      <c r="G221" s="133">
        <f t="shared" si="27"/>
        <v>0</v>
      </c>
      <c r="H221" s="139">
        <v>0.2</v>
      </c>
      <c r="I221" s="133">
        <f t="shared" si="28"/>
        <v>0.13333333333333333</v>
      </c>
      <c r="J221" s="133">
        <f t="shared" si="25"/>
        <v>4.4444444444444446E-2</v>
      </c>
      <c r="K221" s="140">
        <v>62</v>
      </c>
      <c r="L221" s="133">
        <f t="shared" si="29"/>
        <v>0.4861111111111111</v>
      </c>
      <c r="M221" s="140">
        <v>180</v>
      </c>
      <c r="N221" s="133">
        <f t="shared" si="30"/>
        <v>1</v>
      </c>
      <c r="O221" s="136">
        <f t="shared" si="31"/>
        <v>0.51018518518518519</v>
      </c>
      <c r="P221" s="34"/>
      <c r="Q221" s="36" t="str">
        <f t="shared" si="26"/>
        <v>EXPOSIÇÃO ALTA</v>
      </c>
    </row>
    <row r="222" spans="1:17">
      <c r="A222" s="146">
        <v>218</v>
      </c>
      <c r="B222" s="28">
        <v>3119906</v>
      </c>
      <c r="C222" s="17" t="s">
        <v>317</v>
      </c>
      <c r="D222" s="137">
        <v>0</v>
      </c>
      <c r="E222" s="133">
        <f t="shared" si="24"/>
        <v>0</v>
      </c>
      <c r="F222" s="141">
        <v>0</v>
      </c>
      <c r="G222" s="133">
        <f t="shared" si="27"/>
        <v>0</v>
      </c>
      <c r="H222" s="139">
        <v>0</v>
      </c>
      <c r="I222" s="133">
        <f t="shared" si="28"/>
        <v>0</v>
      </c>
      <c r="J222" s="133">
        <f t="shared" si="25"/>
        <v>0</v>
      </c>
      <c r="K222" s="140">
        <v>37</v>
      </c>
      <c r="L222" s="133">
        <f t="shared" si="29"/>
        <v>0.25462962962962965</v>
      </c>
      <c r="M222" s="140">
        <v>139</v>
      </c>
      <c r="N222" s="133">
        <f t="shared" si="30"/>
        <v>0</v>
      </c>
      <c r="O222" s="136">
        <f t="shared" si="31"/>
        <v>8.4876543209876545E-2</v>
      </c>
      <c r="P222" s="34"/>
      <c r="Q222" s="36" t="str">
        <f t="shared" si="26"/>
        <v>EXPOSIÇÃO RELATIVAMENTE BAIXA</v>
      </c>
    </row>
    <row r="223" spans="1:17">
      <c r="A223" s="146">
        <v>219</v>
      </c>
      <c r="B223" s="28">
        <v>3119955</v>
      </c>
      <c r="C223" s="17" t="s">
        <v>318</v>
      </c>
      <c r="D223" s="137">
        <v>0</v>
      </c>
      <c r="E223" s="133">
        <f t="shared" si="24"/>
        <v>0</v>
      </c>
      <c r="F223" s="141">
        <v>0</v>
      </c>
      <c r="G223" s="133">
        <f t="shared" si="27"/>
        <v>0</v>
      </c>
      <c r="H223" s="139">
        <v>0</v>
      </c>
      <c r="I223" s="133">
        <f t="shared" si="28"/>
        <v>0</v>
      </c>
      <c r="J223" s="133">
        <f t="shared" si="25"/>
        <v>0</v>
      </c>
      <c r="K223" s="140">
        <v>50</v>
      </c>
      <c r="L223" s="133">
        <f t="shared" si="29"/>
        <v>0.375</v>
      </c>
      <c r="M223" s="140">
        <v>180</v>
      </c>
      <c r="N223" s="133">
        <f t="shared" si="30"/>
        <v>1</v>
      </c>
      <c r="O223" s="136">
        <f t="shared" si="31"/>
        <v>0.45833333333333331</v>
      </c>
      <c r="P223" s="34"/>
      <c r="Q223" s="36" t="str">
        <f t="shared" si="26"/>
        <v>EXPOSIÇÃO ALTA</v>
      </c>
    </row>
    <row r="224" spans="1:17">
      <c r="A224" s="146">
        <v>220</v>
      </c>
      <c r="B224" s="28">
        <v>3120003</v>
      </c>
      <c r="C224" s="17" t="s">
        <v>319</v>
      </c>
      <c r="D224" s="137">
        <v>1.2112901726765088</v>
      </c>
      <c r="E224" s="133">
        <f t="shared" si="24"/>
        <v>1</v>
      </c>
      <c r="F224" s="141">
        <v>4.431304347826087</v>
      </c>
      <c r="G224" s="133">
        <f t="shared" si="27"/>
        <v>1</v>
      </c>
      <c r="H224" s="139">
        <v>0.6</v>
      </c>
      <c r="I224" s="133">
        <f t="shared" si="28"/>
        <v>0.39999999999999997</v>
      </c>
      <c r="J224" s="133">
        <f t="shared" si="25"/>
        <v>0.79999999999999993</v>
      </c>
      <c r="K224" s="140">
        <v>50</v>
      </c>
      <c r="L224" s="133">
        <f t="shared" si="29"/>
        <v>0.375</v>
      </c>
      <c r="M224" s="140">
        <v>170</v>
      </c>
      <c r="N224" s="133">
        <f t="shared" si="30"/>
        <v>0.75609756097560976</v>
      </c>
      <c r="O224" s="136">
        <f t="shared" si="31"/>
        <v>0.6436991869918699</v>
      </c>
      <c r="P224" s="34"/>
      <c r="Q224" s="36" t="str">
        <f t="shared" si="26"/>
        <v>EXPOSIÇÃO MUITO ALTA</v>
      </c>
    </row>
    <row r="225" spans="1:17">
      <c r="A225" s="146">
        <v>221</v>
      </c>
      <c r="B225" s="28">
        <v>3120102</v>
      </c>
      <c r="C225" s="17" t="s">
        <v>320</v>
      </c>
      <c r="D225" s="137">
        <v>2.0598923822487212E-2</v>
      </c>
      <c r="E225" s="133">
        <f t="shared" si="24"/>
        <v>0.15482588038579018</v>
      </c>
      <c r="F225" s="141">
        <v>4.3072505384063174E-2</v>
      </c>
      <c r="G225" s="133">
        <f t="shared" si="27"/>
        <v>9.8295693156272859E-2</v>
      </c>
      <c r="H225" s="139">
        <v>0.4</v>
      </c>
      <c r="I225" s="133">
        <f t="shared" si="28"/>
        <v>0.26666666666666666</v>
      </c>
      <c r="J225" s="133">
        <f t="shared" si="25"/>
        <v>0.17326274673624323</v>
      </c>
      <c r="K225" s="140">
        <v>77</v>
      </c>
      <c r="L225" s="133">
        <f t="shared" si="29"/>
        <v>0.625</v>
      </c>
      <c r="M225" s="140">
        <v>164</v>
      </c>
      <c r="N225" s="133">
        <f t="shared" si="30"/>
        <v>0.6097560975609756</v>
      </c>
      <c r="O225" s="136">
        <f t="shared" si="31"/>
        <v>0.4693396147657396</v>
      </c>
      <c r="P225" s="34"/>
      <c r="Q225" s="36" t="str">
        <f t="shared" si="26"/>
        <v>EXPOSIÇÃO ALTA</v>
      </c>
    </row>
    <row r="226" spans="1:17">
      <c r="A226" s="146">
        <v>222</v>
      </c>
      <c r="B226" s="28">
        <v>3120151</v>
      </c>
      <c r="C226" s="17" t="s">
        <v>321</v>
      </c>
      <c r="D226" s="137">
        <v>0.15571976764831014</v>
      </c>
      <c r="E226" s="133">
        <f t="shared" si="24"/>
        <v>1</v>
      </c>
      <c r="F226" s="141">
        <v>0.31178707224334601</v>
      </c>
      <c r="G226" s="133">
        <f t="shared" si="27"/>
        <v>0.71152876086618644</v>
      </c>
      <c r="H226" s="139">
        <v>1</v>
      </c>
      <c r="I226" s="133">
        <f t="shared" si="28"/>
        <v>0.66666666666666663</v>
      </c>
      <c r="J226" s="133">
        <f t="shared" si="25"/>
        <v>0.79273180917761765</v>
      </c>
      <c r="K226" s="140">
        <v>37</v>
      </c>
      <c r="L226" s="133">
        <f t="shared" si="29"/>
        <v>0.25462962962962965</v>
      </c>
      <c r="M226" s="140">
        <v>149</v>
      </c>
      <c r="N226" s="133">
        <f t="shared" si="30"/>
        <v>0.24390243902439024</v>
      </c>
      <c r="O226" s="136">
        <f t="shared" si="31"/>
        <v>0.43042129261054579</v>
      </c>
      <c r="P226" s="34"/>
      <c r="Q226" s="36" t="str">
        <f t="shared" si="26"/>
        <v>EXPOSIÇÃO ALTA</v>
      </c>
    </row>
    <row r="227" spans="1:17">
      <c r="A227" s="146">
        <v>223</v>
      </c>
      <c r="B227" s="28">
        <v>3120201</v>
      </c>
      <c r="C227" s="17" t="s">
        <v>322</v>
      </c>
      <c r="D227" s="137">
        <v>0</v>
      </c>
      <c r="E227" s="133">
        <f t="shared" si="24"/>
        <v>0</v>
      </c>
      <c r="F227" s="141">
        <v>0</v>
      </c>
      <c r="G227" s="133">
        <f t="shared" si="27"/>
        <v>0</v>
      </c>
      <c r="H227" s="139">
        <v>0</v>
      </c>
      <c r="I227" s="133">
        <f t="shared" si="28"/>
        <v>0</v>
      </c>
      <c r="J227" s="133">
        <f t="shared" si="25"/>
        <v>0</v>
      </c>
      <c r="K227" s="140">
        <v>50</v>
      </c>
      <c r="L227" s="133">
        <f t="shared" si="29"/>
        <v>0.375</v>
      </c>
      <c r="M227" s="140">
        <v>170</v>
      </c>
      <c r="N227" s="133">
        <f t="shared" si="30"/>
        <v>0.75609756097560976</v>
      </c>
      <c r="O227" s="136">
        <f t="shared" si="31"/>
        <v>0.37703252032520324</v>
      </c>
      <c r="P227" s="34"/>
      <c r="Q227" s="36" t="str">
        <f t="shared" si="26"/>
        <v xml:space="preserve">EXPOSIÇÃO MODERADA </v>
      </c>
    </row>
    <row r="228" spans="1:17">
      <c r="A228" s="146">
        <v>224</v>
      </c>
      <c r="B228" s="28">
        <v>3120300</v>
      </c>
      <c r="C228" s="17" t="s">
        <v>323</v>
      </c>
      <c r="D228" s="137">
        <v>0.15470671921743723</v>
      </c>
      <c r="E228" s="133">
        <f t="shared" si="24"/>
        <v>1</v>
      </c>
      <c r="F228" s="141">
        <v>0.63721657544957</v>
      </c>
      <c r="G228" s="133">
        <f t="shared" si="27"/>
        <v>1</v>
      </c>
      <c r="H228" s="139">
        <v>1.8</v>
      </c>
      <c r="I228" s="133">
        <f t="shared" si="28"/>
        <v>1</v>
      </c>
      <c r="J228" s="133">
        <f t="shared" si="25"/>
        <v>1</v>
      </c>
      <c r="K228" s="140">
        <v>99</v>
      </c>
      <c r="L228" s="133">
        <f t="shared" si="29"/>
        <v>0.82870370370370372</v>
      </c>
      <c r="M228" s="140">
        <v>149</v>
      </c>
      <c r="N228" s="133">
        <f t="shared" si="30"/>
        <v>0.24390243902439024</v>
      </c>
      <c r="O228" s="136">
        <f t="shared" si="31"/>
        <v>0.69086871424269791</v>
      </c>
      <c r="P228" s="34"/>
      <c r="Q228" s="36" t="str">
        <f t="shared" si="26"/>
        <v>EXPOSIÇÃO MUITO ALTA</v>
      </c>
    </row>
    <row r="229" spans="1:17">
      <c r="A229" s="146">
        <v>225</v>
      </c>
      <c r="B229" s="28">
        <v>3120409</v>
      </c>
      <c r="C229" s="17" t="s">
        <v>324</v>
      </c>
      <c r="D229" s="137">
        <v>0</v>
      </c>
      <c r="E229" s="133">
        <f t="shared" si="24"/>
        <v>0</v>
      </c>
      <c r="F229" s="141">
        <v>0</v>
      </c>
      <c r="G229" s="133">
        <f t="shared" si="27"/>
        <v>0</v>
      </c>
      <c r="H229" s="139">
        <v>0</v>
      </c>
      <c r="I229" s="133">
        <f t="shared" si="28"/>
        <v>0</v>
      </c>
      <c r="J229" s="133">
        <f t="shared" si="25"/>
        <v>0</v>
      </c>
      <c r="K229" s="140">
        <v>50</v>
      </c>
      <c r="L229" s="133">
        <f t="shared" si="29"/>
        <v>0.375</v>
      </c>
      <c r="M229" s="140">
        <v>180</v>
      </c>
      <c r="N229" s="133">
        <f t="shared" si="30"/>
        <v>1</v>
      </c>
      <c r="O229" s="136">
        <f t="shared" si="31"/>
        <v>0.45833333333333331</v>
      </c>
      <c r="P229" s="34"/>
      <c r="Q229" s="36" t="str">
        <f t="shared" si="26"/>
        <v>EXPOSIÇÃO ALTA</v>
      </c>
    </row>
    <row r="230" spans="1:17">
      <c r="A230" s="146">
        <v>226</v>
      </c>
      <c r="B230" s="28">
        <v>3120508</v>
      </c>
      <c r="C230" s="17" t="s">
        <v>325</v>
      </c>
      <c r="D230" s="137">
        <v>1.1988233113108265E-2</v>
      </c>
      <c r="E230" s="133">
        <f t="shared" si="24"/>
        <v>9.0106102726630513E-2</v>
      </c>
      <c r="F230" s="141">
        <v>1.1616650532429815E-2</v>
      </c>
      <c r="G230" s="133">
        <f t="shared" si="27"/>
        <v>2.6510338928690817E-2</v>
      </c>
      <c r="H230" s="139">
        <v>0.4</v>
      </c>
      <c r="I230" s="133">
        <f t="shared" si="28"/>
        <v>0.26666666666666666</v>
      </c>
      <c r="J230" s="133">
        <f t="shared" si="25"/>
        <v>0.12776103610732933</v>
      </c>
      <c r="K230" s="140">
        <v>37</v>
      </c>
      <c r="L230" s="133">
        <f t="shared" si="29"/>
        <v>0.25462962962962965</v>
      </c>
      <c r="M230" s="140">
        <v>149</v>
      </c>
      <c r="N230" s="133">
        <f t="shared" si="30"/>
        <v>0.24390243902439024</v>
      </c>
      <c r="O230" s="136">
        <f t="shared" si="31"/>
        <v>0.20876436825378308</v>
      </c>
      <c r="P230" s="34"/>
      <c r="Q230" s="36" t="str">
        <f t="shared" si="26"/>
        <v xml:space="preserve">EXPOSIÇÃO MODERADA </v>
      </c>
    </row>
    <row r="231" spans="1:17">
      <c r="A231" s="146">
        <v>227</v>
      </c>
      <c r="B231" s="28">
        <v>3120607</v>
      </c>
      <c r="C231" s="17" t="s">
        <v>326</v>
      </c>
      <c r="D231" s="137">
        <v>4.3021339968527632E-2</v>
      </c>
      <c r="E231" s="133">
        <f t="shared" si="24"/>
        <v>0.3233575158296505</v>
      </c>
      <c r="F231" s="141">
        <v>0.12005252297880324</v>
      </c>
      <c r="G231" s="133">
        <f t="shared" si="27"/>
        <v>0.27397166373626081</v>
      </c>
      <c r="H231" s="139">
        <v>0.8</v>
      </c>
      <c r="I231" s="133">
        <f t="shared" si="28"/>
        <v>0.53333333333333333</v>
      </c>
      <c r="J231" s="133">
        <f t="shared" si="25"/>
        <v>0.37688750429974816</v>
      </c>
      <c r="K231" s="140">
        <v>62</v>
      </c>
      <c r="L231" s="133">
        <f t="shared" si="29"/>
        <v>0.4861111111111111</v>
      </c>
      <c r="M231" s="140">
        <v>180</v>
      </c>
      <c r="N231" s="133">
        <f t="shared" si="30"/>
        <v>1</v>
      </c>
      <c r="O231" s="136">
        <f t="shared" si="31"/>
        <v>0.62099953847028644</v>
      </c>
      <c r="P231" s="34"/>
      <c r="Q231" s="36" t="str">
        <f t="shared" si="26"/>
        <v>EXPOSIÇÃO MUITO ALTA</v>
      </c>
    </row>
    <row r="232" spans="1:17">
      <c r="A232" s="146">
        <v>228</v>
      </c>
      <c r="B232" s="28">
        <v>3120706</v>
      </c>
      <c r="C232" s="17" t="s">
        <v>327</v>
      </c>
      <c r="D232" s="137">
        <v>0</v>
      </c>
      <c r="E232" s="133">
        <f t="shared" si="24"/>
        <v>0</v>
      </c>
      <c r="F232" s="141">
        <v>0</v>
      </c>
      <c r="G232" s="133">
        <f t="shared" si="27"/>
        <v>0</v>
      </c>
      <c r="H232" s="139">
        <v>0</v>
      </c>
      <c r="I232" s="133">
        <f t="shared" si="28"/>
        <v>0</v>
      </c>
      <c r="J232" s="133">
        <f t="shared" si="25"/>
        <v>0</v>
      </c>
      <c r="K232" s="140">
        <v>62</v>
      </c>
      <c r="L232" s="133">
        <f t="shared" si="29"/>
        <v>0.4861111111111111</v>
      </c>
      <c r="M232" s="140">
        <v>180</v>
      </c>
      <c r="N232" s="133">
        <f t="shared" si="30"/>
        <v>1</v>
      </c>
      <c r="O232" s="136">
        <f t="shared" si="31"/>
        <v>0.49537037037037041</v>
      </c>
      <c r="P232" s="34"/>
      <c r="Q232" s="36" t="str">
        <f t="shared" si="26"/>
        <v>EXPOSIÇÃO ALTA</v>
      </c>
    </row>
    <row r="233" spans="1:17">
      <c r="A233" s="146">
        <v>229</v>
      </c>
      <c r="B233" s="28">
        <v>3120805</v>
      </c>
      <c r="C233" s="17" t="s">
        <v>328</v>
      </c>
      <c r="D233" s="137">
        <v>0</v>
      </c>
      <c r="E233" s="133">
        <f t="shared" si="24"/>
        <v>0</v>
      </c>
      <c r="F233" s="141">
        <v>0</v>
      </c>
      <c r="G233" s="133">
        <f t="shared" si="27"/>
        <v>0</v>
      </c>
      <c r="H233" s="139">
        <v>0</v>
      </c>
      <c r="I233" s="133">
        <f t="shared" si="28"/>
        <v>0</v>
      </c>
      <c r="J233" s="133">
        <f t="shared" si="25"/>
        <v>0</v>
      </c>
      <c r="K233" s="140">
        <v>50</v>
      </c>
      <c r="L233" s="133">
        <f t="shared" si="29"/>
        <v>0.375</v>
      </c>
      <c r="M233" s="140">
        <v>157</v>
      </c>
      <c r="N233" s="133">
        <f t="shared" si="30"/>
        <v>0.43902439024390244</v>
      </c>
      <c r="O233" s="136">
        <f t="shared" si="31"/>
        <v>0.27134146341463411</v>
      </c>
      <c r="P233" s="34"/>
      <c r="Q233" s="36" t="str">
        <f t="shared" si="26"/>
        <v xml:space="preserve">EXPOSIÇÃO MODERADA </v>
      </c>
    </row>
    <row r="234" spans="1:17">
      <c r="A234" s="146">
        <v>230</v>
      </c>
      <c r="B234" s="28">
        <v>3120839</v>
      </c>
      <c r="C234" s="17" t="s">
        <v>329</v>
      </c>
      <c r="D234" s="137">
        <v>1.3503717296545535E-2</v>
      </c>
      <c r="E234" s="133">
        <f t="shared" si="24"/>
        <v>0.1014968032764947</v>
      </c>
      <c r="F234" s="141">
        <v>0.4020100502512563</v>
      </c>
      <c r="G234" s="133">
        <f t="shared" si="27"/>
        <v>0.91742646945854667</v>
      </c>
      <c r="H234" s="139">
        <v>0.4</v>
      </c>
      <c r="I234" s="133">
        <f t="shared" si="28"/>
        <v>0.26666666666666666</v>
      </c>
      <c r="J234" s="133">
        <f t="shared" si="25"/>
        <v>0.42852997980056934</v>
      </c>
      <c r="K234" s="140">
        <v>50</v>
      </c>
      <c r="L234" s="133">
        <f t="shared" si="29"/>
        <v>0.375</v>
      </c>
      <c r="M234" s="140">
        <v>157</v>
      </c>
      <c r="N234" s="133">
        <f t="shared" si="30"/>
        <v>0.43902439024390244</v>
      </c>
      <c r="O234" s="136">
        <f t="shared" si="31"/>
        <v>0.41418479001482389</v>
      </c>
      <c r="P234" s="34"/>
      <c r="Q234" s="36" t="str">
        <f t="shared" si="26"/>
        <v>EXPOSIÇÃO ALTA</v>
      </c>
    </row>
    <row r="235" spans="1:17">
      <c r="A235" s="146">
        <v>231</v>
      </c>
      <c r="B235" s="28">
        <v>3120870</v>
      </c>
      <c r="C235" s="17" t="s">
        <v>330</v>
      </c>
      <c r="D235" s="137">
        <v>0.17968390100785372</v>
      </c>
      <c r="E235" s="133">
        <f t="shared" si="24"/>
        <v>1</v>
      </c>
      <c r="F235" s="141">
        <v>0.24861505201999728</v>
      </c>
      <c r="G235" s="133">
        <f t="shared" si="27"/>
        <v>0.56736399820453554</v>
      </c>
      <c r="H235" s="139">
        <v>2</v>
      </c>
      <c r="I235" s="133">
        <f t="shared" si="28"/>
        <v>1</v>
      </c>
      <c r="J235" s="133">
        <f t="shared" si="25"/>
        <v>0.85578799940151173</v>
      </c>
      <c r="K235" s="140">
        <v>77</v>
      </c>
      <c r="L235" s="133">
        <f t="shared" si="29"/>
        <v>0.625</v>
      </c>
      <c r="M235" s="140">
        <v>139</v>
      </c>
      <c r="N235" s="133">
        <f t="shared" si="30"/>
        <v>0</v>
      </c>
      <c r="O235" s="136">
        <f t="shared" si="31"/>
        <v>0.49359599980050389</v>
      </c>
      <c r="P235" s="34"/>
      <c r="Q235" s="36" t="str">
        <f t="shared" si="26"/>
        <v>EXPOSIÇÃO ALTA</v>
      </c>
    </row>
    <row r="236" spans="1:17">
      <c r="A236" s="146">
        <v>232</v>
      </c>
      <c r="B236" s="28">
        <v>3120904</v>
      </c>
      <c r="C236" s="17" t="s">
        <v>331</v>
      </c>
      <c r="D236" s="137">
        <v>0</v>
      </c>
      <c r="E236" s="133">
        <f t="shared" si="24"/>
        <v>0</v>
      </c>
      <c r="F236" s="141">
        <v>0</v>
      </c>
      <c r="G236" s="133">
        <f t="shared" si="27"/>
        <v>0</v>
      </c>
      <c r="H236" s="139">
        <v>0</v>
      </c>
      <c r="I236" s="133">
        <f t="shared" si="28"/>
        <v>0</v>
      </c>
      <c r="J236" s="133">
        <f t="shared" si="25"/>
        <v>0</v>
      </c>
      <c r="K236" s="140">
        <v>77</v>
      </c>
      <c r="L236" s="133">
        <f t="shared" si="29"/>
        <v>0.625</v>
      </c>
      <c r="M236" s="140">
        <v>164</v>
      </c>
      <c r="N236" s="133">
        <f t="shared" si="30"/>
        <v>0.6097560975609756</v>
      </c>
      <c r="O236" s="136">
        <f t="shared" si="31"/>
        <v>0.41158536585365857</v>
      </c>
      <c r="P236" s="34"/>
      <c r="Q236" s="36" t="str">
        <f t="shared" si="26"/>
        <v>EXPOSIÇÃO ALTA</v>
      </c>
    </row>
    <row r="237" spans="1:17">
      <c r="A237" s="146">
        <v>233</v>
      </c>
      <c r="B237" s="28">
        <v>3121001</v>
      </c>
      <c r="C237" s="17" t="s">
        <v>332</v>
      </c>
      <c r="D237" s="137">
        <v>0</v>
      </c>
      <c r="E237" s="133">
        <f t="shared" si="24"/>
        <v>0</v>
      </c>
      <c r="F237" s="141">
        <v>0</v>
      </c>
      <c r="G237" s="133">
        <f t="shared" si="27"/>
        <v>0</v>
      </c>
      <c r="H237" s="139">
        <v>0</v>
      </c>
      <c r="I237" s="133">
        <f t="shared" si="28"/>
        <v>0</v>
      </c>
      <c r="J237" s="133">
        <f t="shared" si="25"/>
        <v>0</v>
      </c>
      <c r="K237" s="140">
        <v>77</v>
      </c>
      <c r="L237" s="133">
        <f t="shared" si="29"/>
        <v>0.625</v>
      </c>
      <c r="M237" s="140">
        <v>164</v>
      </c>
      <c r="N237" s="133">
        <f t="shared" si="30"/>
        <v>0.6097560975609756</v>
      </c>
      <c r="O237" s="136">
        <f t="shared" si="31"/>
        <v>0.41158536585365857</v>
      </c>
      <c r="P237" s="34"/>
      <c r="Q237" s="36" t="str">
        <f t="shared" si="26"/>
        <v>EXPOSIÇÃO ALTA</v>
      </c>
    </row>
    <row r="238" spans="1:17">
      <c r="A238" s="146">
        <v>234</v>
      </c>
      <c r="B238" s="28">
        <v>3121100</v>
      </c>
      <c r="C238" s="17" t="s">
        <v>333</v>
      </c>
      <c r="D238" s="137">
        <v>8.5510619305291052E-2</v>
      </c>
      <c r="E238" s="133">
        <f t="shared" si="24"/>
        <v>0.64271595110337476</v>
      </c>
      <c r="F238" s="141">
        <v>0.12076990816454898</v>
      </c>
      <c r="G238" s="133">
        <f t="shared" si="27"/>
        <v>0.27560880727978476</v>
      </c>
      <c r="H238" s="139">
        <v>0.4</v>
      </c>
      <c r="I238" s="133">
        <f t="shared" si="28"/>
        <v>0.26666666666666666</v>
      </c>
      <c r="J238" s="133">
        <f t="shared" si="25"/>
        <v>0.39499714168327538</v>
      </c>
      <c r="K238" s="140">
        <v>37</v>
      </c>
      <c r="L238" s="133">
        <f t="shared" si="29"/>
        <v>0.25462962962962965</v>
      </c>
      <c r="M238" s="140">
        <v>149</v>
      </c>
      <c r="N238" s="133">
        <f t="shared" si="30"/>
        <v>0.24390243902439024</v>
      </c>
      <c r="O238" s="136">
        <f t="shared" si="31"/>
        <v>0.29784307011243177</v>
      </c>
      <c r="P238" s="34"/>
      <c r="Q238" s="36" t="str">
        <f t="shared" si="26"/>
        <v xml:space="preserve">EXPOSIÇÃO MODERADA </v>
      </c>
    </row>
    <row r="239" spans="1:17">
      <c r="A239" s="146">
        <v>235</v>
      </c>
      <c r="B239" s="28">
        <v>3121209</v>
      </c>
      <c r="C239" s="17" t="s">
        <v>334</v>
      </c>
      <c r="D239" s="137">
        <v>0</v>
      </c>
      <c r="E239" s="133">
        <f t="shared" si="24"/>
        <v>0</v>
      </c>
      <c r="F239" s="141">
        <v>0</v>
      </c>
      <c r="G239" s="133">
        <f t="shared" si="27"/>
        <v>0</v>
      </c>
      <c r="H239" s="139">
        <v>0</v>
      </c>
      <c r="I239" s="133">
        <f t="shared" si="28"/>
        <v>0</v>
      </c>
      <c r="J239" s="133">
        <f t="shared" si="25"/>
        <v>0</v>
      </c>
      <c r="K239" s="140">
        <v>50</v>
      </c>
      <c r="L239" s="133">
        <f t="shared" si="29"/>
        <v>0.375</v>
      </c>
      <c r="M239" s="140">
        <v>170</v>
      </c>
      <c r="N239" s="133">
        <f t="shared" si="30"/>
        <v>0.75609756097560976</v>
      </c>
      <c r="O239" s="136">
        <f t="shared" si="31"/>
        <v>0.37703252032520324</v>
      </c>
      <c r="P239" s="34"/>
      <c r="Q239" s="36" t="str">
        <f t="shared" si="26"/>
        <v xml:space="preserve">EXPOSIÇÃO MODERADA </v>
      </c>
    </row>
    <row r="240" spans="1:17">
      <c r="A240" s="146">
        <v>236</v>
      </c>
      <c r="B240" s="28">
        <v>3121258</v>
      </c>
      <c r="C240" s="17" t="s">
        <v>335</v>
      </c>
      <c r="D240" s="137">
        <v>0</v>
      </c>
      <c r="E240" s="133">
        <f t="shared" si="24"/>
        <v>0</v>
      </c>
      <c r="F240" s="141">
        <v>9.5593155530064051E-3</v>
      </c>
      <c r="G240" s="133">
        <f t="shared" si="27"/>
        <v>2.1815298181609166E-2</v>
      </c>
      <c r="H240" s="139">
        <v>0.2</v>
      </c>
      <c r="I240" s="133">
        <f t="shared" si="28"/>
        <v>0.13333333333333333</v>
      </c>
      <c r="J240" s="133">
        <f t="shared" si="25"/>
        <v>5.1716210504980827E-2</v>
      </c>
      <c r="K240" s="140">
        <v>62</v>
      </c>
      <c r="L240" s="133">
        <f t="shared" si="29"/>
        <v>0.4861111111111111</v>
      </c>
      <c r="M240" s="140">
        <v>170</v>
      </c>
      <c r="N240" s="133">
        <f t="shared" si="30"/>
        <v>0.75609756097560976</v>
      </c>
      <c r="O240" s="136">
        <f t="shared" si="31"/>
        <v>0.43130829419723393</v>
      </c>
      <c r="P240" s="34"/>
      <c r="Q240" s="36" t="str">
        <f t="shared" si="26"/>
        <v>EXPOSIÇÃO ALTA</v>
      </c>
    </row>
    <row r="241" spans="1:17">
      <c r="A241" s="146">
        <v>237</v>
      </c>
      <c r="B241" s="28">
        <v>3121308</v>
      </c>
      <c r="C241" s="17" t="s">
        <v>336</v>
      </c>
      <c r="D241" s="137">
        <v>0</v>
      </c>
      <c r="E241" s="133">
        <f t="shared" si="24"/>
        <v>0</v>
      </c>
      <c r="F241" s="141">
        <v>0</v>
      </c>
      <c r="G241" s="133">
        <f t="shared" si="27"/>
        <v>0</v>
      </c>
      <c r="H241" s="139">
        <v>0</v>
      </c>
      <c r="I241" s="133">
        <f t="shared" si="28"/>
        <v>0</v>
      </c>
      <c r="J241" s="133">
        <f t="shared" si="25"/>
        <v>0</v>
      </c>
      <c r="K241" s="140">
        <v>50</v>
      </c>
      <c r="L241" s="133">
        <f t="shared" si="29"/>
        <v>0.375</v>
      </c>
      <c r="M241" s="140">
        <v>164</v>
      </c>
      <c r="N241" s="133">
        <f t="shared" si="30"/>
        <v>0.6097560975609756</v>
      </c>
      <c r="O241" s="136">
        <f t="shared" si="31"/>
        <v>0.3282520325203252</v>
      </c>
      <c r="P241" s="34"/>
      <c r="Q241" s="36" t="str">
        <f t="shared" si="26"/>
        <v xml:space="preserve">EXPOSIÇÃO MODERADA </v>
      </c>
    </row>
    <row r="242" spans="1:17">
      <c r="A242" s="146">
        <v>238</v>
      </c>
      <c r="B242" s="28">
        <v>3121407</v>
      </c>
      <c r="C242" s="17" t="s">
        <v>337</v>
      </c>
      <c r="D242" s="137">
        <v>7.6568408814017717E-3</v>
      </c>
      <c r="E242" s="133">
        <f t="shared" si="24"/>
        <v>5.7550440044969245E-2</v>
      </c>
      <c r="F242" s="141">
        <v>0</v>
      </c>
      <c r="G242" s="133">
        <f t="shared" si="27"/>
        <v>0</v>
      </c>
      <c r="H242" s="139">
        <v>0.2</v>
      </c>
      <c r="I242" s="133">
        <f t="shared" si="28"/>
        <v>0.13333333333333333</v>
      </c>
      <c r="J242" s="133">
        <f t="shared" si="25"/>
        <v>6.3627924459434201E-2</v>
      </c>
      <c r="K242" s="140">
        <v>50</v>
      </c>
      <c r="L242" s="133">
        <f t="shared" si="29"/>
        <v>0.375</v>
      </c>
      <c r="M242" s="140">
        <v>180</v>
      </c>
      <c r="N242" s="133">
        <f t="shared" si="30"/>
        <v>1</v>
      </c>
      <c r="O242" s="136">
        <f t="shared" si="31"/>
        <v>0.47954264148647807</v>
      </c>
      <c r="P242" s="34"/>
      <c r="Q242" s="36" t="str">
        <f t="shared" si="26"/>
        <v>EXPOSIÇÃO ALTA</v>
      </c>
    </row>
    <row r="243" spans="1:17">
      <c r="A243" s="146">
        <v>239</v>
      </c>
      <c r="B243" s="28">
        <v>3121506</v>
      </c>
      <c r="C243" s="17" t="s">
        <v>338</v>
      </c>
      <c r="D243" s="137">
        <v>0</v>
      </c>
      <c r="E243" s="133">
        <f t="shared" si="24"/>
        <v>0</v>
      </c>
      <c r="F243" s="141">
        <v>0</v>
      </c>
      <c r="G243" s="133">
        <f t="shared" si="27"/>
        <v>0</v>
      </c>
      <c r="H243" s="139">
        <v>0</v>
      </c>
      <c r="I243" s="133">
        <f t="shared" si="28"/>
        <v>0</v>
      </c>
      <c r="J243" s="133">
        <f t="shared" si="25"/>
        <v>0</v>
      </c>
      <c r="K243" s="140">
        <v>50</v>
      </c>
      <c r="L243" s="133">
        <f t="shared" si="29"/>
        <v>0.375</v>
      </c>
      <c r="M243" s="140">
        <v>170</v>
      </c>
      <c r="N243" s="133">
        <f t="shared" si="30"/>
        <v>0.75609756097560976</v>
      </c>
      <c r="O243" s="136">
        <f t="shared" si="31"/>
        <v>0.37703252032520324</v>
      </c>
      <c r="P243" s="34"/>
      <c r="Q243" s="36" t="str">
        <f t="shared" si="26"/>
        <v xml:space="preserve">EXPOSIÇÃO MODERADA </v>
      </c>
    </row>
    <row r="244" spans="1:17">
      <c r="A244" s="146">
        <v>240</v>
      </c>
      <c r="B244" s="28">
        <v>3121605</v>
      </c>
      <c r="C244" s="17" t="s">
        <v>339</v>
      </c>
      <c r="D244" s="137">
        <v>4.3064181030064291E-2</v>
      </c>
      <c r="E244" s="133">
        <f t="shared" si="24"/>
        <v>0.32367951833455</v>
      </c>
      <c r="F244" s="141">
        <v>0.16479116618198675</v>
      </c>
      <c r="G244" s="133">
        <f t="shared" si="27"/>
        <v>0.37606964724838815</v>
      </c>
      <c r="H244" s="139">
        <v>1.6</v>
      </c>
      <c r="I244" s="133">
        <f t="shared" si="28"/>
        <v>1</v>
      </c>
      <c r="J244" s="133">
        <f t="shared" si="25"/>
        <v>0.56658305519431273</v>
      </c>
      <c r="K244" s="140">
        <v>99</v>
      </c>
      <c r="L244" s="133">
        <f t="shared" si="29"/>
        <v>0.82870370370370372</v>
      </c>
      <c r="M244" s="140">
        <v>164</v>
      </c>
      <c r="N244" s="133">
        <f t="shared" si="30"/>
        <v>0.6097560975609756</v>
      </c>
      <c r="O244" s="136">
        <f t="shared" si="31"/>
        <v>0.66834761881966409</v>
      </c>
      <c r="P244" s="34"/>
      <c r="Q244" s="36" t="str">
        <f t="shared" si="26"/>
        <v>EXPOSIÇÃO MUITO ALTA</v>
      </c>
    </row>
    <row r="245" spans="1:17">
      <c r="A245" s="146">
        <v>241</v>
      </c>
      <c r="B245" s="28">
        <v>3121704</v>
      </c>
      <c r="C245" s="17" t="s">
        <v>340</v>
      </c>
      <c r="D245" s="137">
        <v>6.2099164447979957E-2</v>
      </c>
      <c r="E245" s="133">
        <f t="shared" si="24"/>
        <v>0.46675049093509152</v>
      </c>
      <c r="F245" s="141">
        <v>0.36066497604959147</v>
      </c>
      <c r="G245" s="133">
        <f t="shared" si="27"/>
        <v>0.82307294414088839</v>
      </c>
      <c r="H245" s="139">
        <v>0.6</v>
      </c>
      <c r="I245" s="133">
        <f t="shared" si="28"/>
        <v>0.39999999999999997</v>
      </c>
      <c r="J245" s="133">
        <f t="shared" si="25"/>
        <v>0.56327447835865996</v>
      </c>
      <c r="K245" s="140">
        <v>50</v>
      </c>
      <c r="L245" s="133">
        <f t="shared" si="29"/>
        <v>0.375</v>
      </c>
      <c r="M245" s="140">
        <v>180</v>
      </c>
      <c r="N245" s="133">
        <f t="shared" si="30"/>
        <v>1</v>
      </c>
      <c r="O245" s="136">
        <f t="shared" si="31"/>
        <v>0.64609149278622002</v>
      </c>
      <c r="P245" s="34"/>
      <c r="Q245" s="36" t="str">
        <f t="shared" si="26"/>
        <v>EXPOSIÇÃO MUITO ALTA</v>
      </c>
    </row>
    <row r="246" spans="1:17">
      <c r="A246" s="146">
        <v>242</v>
      </c>
      <c r="B246" s="28">
        <v>3121803</v>
      </c>
      <c r="C246" s="17" t="s">
        <v>341</v>
      </c>
      <c r="D246" s="137">
        <v>3.0526577557815258E-2</v>
      </c>
      <c r="E246" s="133">
        <f t="shared" si="24"/>
        <v>0.22944423146971837</v>
      </c>
      <c r="F246" s="141">
        <v>0.30449421753769579</v>
      </c>
      <c r="G246" s="133">
        <f t="shared" si="27"/>
        <v>0.69488574922830038</v>
      </c>
      <c r="H246" s="139">
        <v>1.2</v>
      </c>
      <c r="I246" s="133">
        <f t="shared" si="28"/>
        <v>0.79999999999999993</v>
      </c>
      <c r="J246" s="133">
        <f t="shared" si="25"/>
        <v>0.57477666023267293</v>
      </c>
      <c r="K246" s="140">
        <v>50</v>
      </c>
      <c r="L246" s="133">
        <f t="shared" si="29"/>
        <v>0.375</v>
      </c>
      <c r="M246" s="140">
        <v>170</v>
      </c>
      <c r="N246" s="133">
        <f t="shared" si="30"/>
        <v>0.75609756097560976</v>
      </c>
      <c r="O246" s="136">
        <f t="shared" si="31"/>
        <v>0.5686247404027609</v>
      </c>
      <c r="P246" s="34"/>
      <c r="Q246" s="36" t="str">
        <f t="shared" si="26"/>
        <v>EXPOSIÇÃO ALTA</v>
      </c>
    </row>
    <row r="247" spans="1:17">
      <c r="A247" s="146">
        <v>243</v>
      </c>
      <c r="B247" s="28">
        <v>3121902</v>
      </c>
      <c r="C247" s="17" t="s">
        <v>342</v>
      </c>
      <c r="D247" s="137">
        <v>2.3742539983341353E-2</v>
      </c>
      <c r="E247" s="133">
        <f t="shared" si="24"/>
        <v>0.17845396619714263</v>
      </c>
      <c r="F247" s="141">
        <v>4.2633822832780673E-2</v>
      </c>
      <c r="G247" s="133">
        <f t="shared" si="27"/>
        <v>9.7294576432985377E-2</v>
      </c>
      <c r="H247" s="139">
        <v>0.6</v>
      </c>
      <c r="I247" s="133">
        <f t="shared" si="28"/>
        <v>0.39999999999999997</v>
      </c>
      <c r="J247" s="133">
        <f t="shared" si="25"/>
        <v>0.22524951421004266</v>
      </c>
      <c r="K247" s="140">
        <v>50</v>
      </c>
      <c r="L247" s="133">
        <f t="shared" si="29"/>
        <v>0.375</v>
      </c>
      <c r="M247" s="140">
        <v>170</v>
      </c>
      <c r="N247" s="133">
        <f t="shared" si="30"/>
        <v>0.75609756097560976</v>
      </c>
      <c r="O247" s="136">
        <f t="shared" si="31"/>
        <v>0.45211569172855076</v>
      </c>
      <c r="P247" s="34"/>
      <c r="Q247" s="36" t="str">
        <f t="shared" si="26"/>
        <v>EXPOSIÇÃO ALTA</v>
      </c>
    </row>
    <row r="248" spans="1:17">
      <c r="A248" s="146">
        <v>244</v>
      </c>
      <c r="B248" s="28">
        <v>3122009</v>
      </c>
      <c r="C248" s="17" t="s">
        <v>343</v>
      </c>
      <c r="D248" s="137">
        <v>5.5984461216552851E-2</v>
      </c>
      <c r="E248" s="133">
        <f t="shared" si="24"/>
        <v>0.42079108454755793</v>
      </c>
      <c r="F248" s="141">
        <v>0.25754841227257202</v>
      </c>
      <c r="G248" s="133">
        <f t="shared" si="27"/>
        <v>0.58775080483237641</v>
      </c>
      <c r="H248" s="139">
        <v>0.6</v>
      </c>
      <c r="I248" s="133">
        <f t="shared" si="28"/>
        <v>0.39999999999999997</v>
      </c>
      <c r="J248" s="133">
        <f t="shared" si="25"/>
        <v>0.46951396312664473</v>
      </c>
      <c r="K248" s="140">
        <v>50</v>
      </c>
      <c r="L248" s="133">
        <f t="shared" si="29"/>
        <v>0.375</v>
      </c>
      <c r="M248" s="140">
        <v>164</v>
      </c>
      <c r="N248" s="133">
        <f t="shared" si="30"/>
        <v>0.6097560975609756</v>
      </c>
      <c r="O248" s="136">
        <f t="shared" si="31"/>
        <v>0.48475668689587348</v>
      </c>
      <c r="P248" s="34"/>
      <c r="Q248" s="36" t="str">
        <f t="shared" si="26"/>
        <v>EXPOSIÇÃO ALTA</v>
      </c>
    </row>
    <row r="249" spans="1:17">
      <c r="A249" s="146">
        <v>245</v>
      </c>
      <c r="B249" s="28">
        <v>3122108</v>
      </c>
      <c r="C249" s="17" t="s">
        <v>344</v>
      </c>
      <c r="D249" s="137">
        <v>0.12723831030441482</v>
      </c>
      <c r="E249" s="133">
        <f t="shared" si="24"/>
        <v>0.95635012690205368</v>
      </c>
      <c r="F249" s="141">
        <v>0.27817745803357313</v>
      </c>
      <c r="G249" s="133">
        <f t="shared" si="27"/>
        <v>0.63482831597665135</v>
      </c>
      <c r="H249" s="139">
        <v>0.4</v>
      </c>
      <c r="I249" s="133">
        <f t="shared" si="28"/>
        <v>0.26666666666666666</v>
      </c>
      <c r="J249" s="133">
        <f t="shared" si="25"/>
        <v>0.61928170318179054</v>
      </c>
      <c r="K249" s="140">
        <v>50</v>
      </c>
      <c r="L249" s="133">
        <f t="shared" si="29"/>
        <v>0.375</v>
      </c>
      <c r="M249" s="140">
        <v>157</v>
      </c>
      <c r="N249" s="133">
        <f t="shared" si="30"/>
        <v>0.43902439024390244</v>
      </c>
      <c r="O249" s="136">
        <f t="shared" si="31"/>
        <v>0.47776869780856429</v>
      </c>
      <c r="P249" s="34"/>
      <c r="Q249" s="36" t="str">
        <f t="shared" si="26"/>
        <v>EXPOSIÇÃO ALTA</v>
      </c>
    </row>
    <row r="250" spans="1:17">
      <c r="A250" s="146">
        <v>246</v>
      </c>
      <c r="B250" s="28">
        <v>3122207</v>
      </c>
      <c r="C250" s="17" t="s">
        <v>345</v>
      </c>
      <c r="D250" s="137">
        <v>1.2994517778705547E-2</v>
      </c>
      <c r="E250" s="133">
        <f t="shared" si="24"/>
        <v>9.7669551701558943E-2</v>
      </c>
      <c r="F250" s="141">
        <v>3.0703101013202332E-3</v>
      </c>
      <c r="G250" s="133">
        <f t="shared" si="27"/>
        <v>7.0067495940378706E-3</v>
      </c>
      <c r="H250" s="139">
        <v>0.2</v>
      </c>
      <c r="I250" s="133">
        <f t="shared" si="28"/>
        <v>0.13333333333333333</v>
      </c>
      <c r="J250" s="133">
        <f t="shared" si="25"/>
        <v>7.9336544876310047E-2</v>
      </c>
      <c r="K250" s="140">
        <v>62</v>
      </c>
      <c r="L250" s="133">
        <f t="shared" si="29"/>
        <v>0.4861111111111111</v>
      </c>
      <c r="M250" s="140">
        <v>164</v>
      </c>
      <c r="N250" s="133">
        <f t="shared" si="30"/>
        <v>0.6097560975609756</v>
      </c>
      <c r="O250" s="136">
        <f t="shared" si="31"/>
        <v>0.39173458451613224</v>
      </c>
      <c r="P250" s="34"/>
      <c r="Q250" s="36" t="str">
        <f t="shared" si="26"/>
        <v xml:space="preserve">EXPOSIÇÃO MODERADA </v>
      </c>
    </row>
    <row r="251" spans="1:17">
      <c r="A251" s="146">
        <v>247</v>
      </c>
      <c r="B251" s="28">
        <v>3122306</v>
      </c>
      <c r="C251" s="17" t="s">
        <v>346</v>
      </c>
      <c r="D251" s="137">
        <v>3.6608729162567774E-3</v>
      </c>
      <c r="E251" s="133">
        <f t="shared" si="24"/>
        <v>2.7515897292711713E-2</v>
      </c>
      <c r="F251" s="141">
        <v>8.3394930214357135E-2</v>
      </c>
      <c r="G251" s="133">
        <f t="shared" si="27"/>
        <v>0.19031543203828261</v>
      </c>
      <c r="H251" s="139">
        <v>0.4</v>
      </c>
      <c r="I251" s="133">
        <f t="shared" si="28"/>
        <v>0.26666666666666666</v>
      </c>
      <c r="J251" s="133">
        <f t="shared" si="25"/>
        <v>0.16149933199922031</v>
      </c>
      <c r="K251" s="140">
        <v>62</v>
      </c>
      <c r="L251" s="133">
        <f t="shared" si="29"/>
        <v>0.4861111111111111</v>
      </c>
      <c r="M251" s="140">
        <v>180</v>
      </c>
      <c r="N251" s="133">
        <f t="shared" si="30"/>
        <v>1</v>
      </c>
      <c r="O251" s="136">
        <f t="shared" si="31"/>
        <v>0.54920348103677719</v>
      </c>
      <c r="P251" s="34"/>
      <c r="Q251" s="36" t="str">
        <f t="shared" si="26"/>
        <v>EXPOSIÇÃO ALTA</v>
      </c>
    </row>
    <row r="252" spans="1:17">
      <c r="A252" s="146">
        <v>248</v>
      </c>
      <c r="B252" s="28">
        <v>3122355</v>
      </c>
      <c r="C252" s="17" t="s">
        <v>347</v>
      </c>
      <c r="D252" s="137">
        <v>2.6854820068039659E-2</v>
      </c>
      <c r="E252" s="133">
        <f t="shared" si="24"/>
        <v>0.20184652341387177</v>
      </c>
      <c r="F252" s="141">
        <v>3.168065895770632E-3</v>
      </c>
      <c r="G252" s="133">
        <f t="shared" si="27"/>
        <v>7.229837930550086E-3</v>
      </c>
      <c r="H252" s="139">
        <v>1.2</v>
      </c>
      <c r="I252" s="133">
        <f t="shared" si="28"/>
        <v>0.79999999999999993</v>
      </c>
      <c r="J252" s="133">
        <f t="shared" si="25"/>
        <v>0.33635878711480727</v>
      </c>
      <c r="K252" s="140">
        <v>62</v>
      </c>
      <c r="L252" s="133">
        <f t="shared" si="29"/>
        <v>0.4861111111111111</v>
      </c>
      <c r="M252" s="140">
        <v>149</v>
      </c>
      <c r="N252" s="133">
        <f t="shared" si="30"/>
        <v>0.24390243902439024</v>
      </c>
      <c r="O252" s="136">
        <f t="shared" si="31"/>
        <v>0.35545744575010291</v>
      </c>
      <c r="P252" s="34"/>
      <c r="Q252" s="36" t="str">
        <f t="shared" si="26"/>
        <v xml:space="preserve">EXPOSIÇÃO MODERADA </v>
      </c>
    </row>
    <row r="253" spans="1:17">
      <c r="A253" s="146">
        <v>249</v>
      </c>
      <c r="B253" s="28">
        <v>3122405</v>
      </c>
      <c r="C253" s="17" t="s">
        <v>348</v>
      </c>
      <c r="D253" s="137">
        <v>0</v>
      </c>
      <c r="E253" s="133">
        <f t="shared" si="24"/>
        <v>0</v>
      </c>
      <c r="F253" s="141">
        <v>0</v>
      </c>
      <c r="G253" s="133">
        <f t="shared" si="27"/>
        <v>0</v>
      </c>
      <c r="H253" s="139">
        <v>0</v>
      </c>
      <c r="I253" s="133">
        <f t="shared" si="28"/>
        <v>0</v>
      </c>
      <c r="J253" s="133">
        <f t="shared" si="25"/>
        <v>0</v>
      </c>
      <c r="K253" s="140">
        <v>50</v>
      </c>
      <c r="L253" s="133">
        <f t="shared" si="29"/>
        <v>0.375</v>
      </c>
      <c r="M253" s="140">
        <v>149</v>
      </c>
      <c r="N253" s="133">
        <f t="shared" si="30"/>
        <v>0.24390243902439024</v>
      </c>
      <c r="O253" s="136">
        <f t="shared" si="31"/>
        <v>0.20630081300813008</v>
      </c>
      <c r="P253" s="34"/>
      <c r="Q253" s="36" t="str">
        <f t="shared" si="26"/>
        <v xml:space="preserve">EXPOSIÇÃO MODERADA </v>
      </c>
    </row>
    <row r="254" spans="1:17">
      <c r="A254" s="146">
        <v>250</v>
      </c>
      <c r="B254" s="28">
        <v>3122454</v>
      </c>
      <c r="C254" s="17" t="s">
        <v>349</v>
      </c>
      <c r="D254" s="137">
        <v>0.13009208005282297</v>
      </c>
      <c r="E254" s="133">
        <f t="shared" si="24"/>
        <v>0.97779966560238551</v>
      </c>
      <c r="F254" s="141">
        <v>5.8800470403763225E-2</v>
      </c>
      <c r="G254" s="133">
        <f t="shared" si="27"/>
        <v>0.13418845606300281</v>
      </c>
      <c r="H254" s="139">
        <v>1.8</v>
      </c>
      <c r="I254" s="133">
        <f t="shared" si="28"/>
        <v>1</v>
      </c>
      <c r="J254" s="133">
        <f t="shared" si="25"/>
        <v>0.70399604055512943</v>
      </c>
      <c r="K254" s="140">
        <v>50</v>
      </c>
      <c r="L254" s="133">
        <f t="shared" si="29"/>
        <v>0.375</v>
      </c>
      <c r="M254" s="140">
        <v>149</v>
      </c>
      <c r="N254" s="133">
        <f t="shared" si="30"/>
        <v>0.24390243902439024</v>
      </c>
      <c r="O254" s="136">
        <f t="shared" si="31"/>
        <v>0.44096615985983983</v>
      </c>
      <c r="P254" s="34"/>
      <c r="Q254" s="36" t="str">
        <f t="shared" si="26"/>
        <v>EXPOSIÇÃO ALTA</v>
      </c>
    </row>
    <row r="255" spans="1:17">
      <c r="A255" s="146">
        <v>251</v>
      </c>
      <c r="B255" s="28">
        <v>3122470</v>
      </c>
      <c r="C255" s="17" t="s">
        <v>350</v>
      </c>
      <c r="D255" s="137">
        <v>7.2148167979809011E-2</v>
      </c>
      <c r="E255" s="133">
        <f t="shared" si="24"/>
        <v>0.54228093282724898</v>
      </c>
      <c r="F255" s="141">
        <v>0</v>
      </c>
      <c r="G255" s="133">
        <f t="shared" si="27"/>
        <v>0</v>
      </c>
      <c r="H255" s="139">
        <v>0.2</v>
      </c>
      <c r="I255" s="133">
        <f t="shared" si="28"/>
        <v>0.13333333333333333</v>
      </c>
      <c r="J255" s="133">
        <f t="shared" si="25"/>
        <v>0.22520475538686077</v>
      </c>
      <c r="K255" s="140">
        <v>99</v>
      </c>
      <c r="L255" s="133">
        <f t="shared" si="29"/>
        <v>0.82870370370370372</v>
      </c>
      <c r="M255" s="140">
        <v>170</v>
      </c>
      <c r="N255" s="133">
        <f t="shared" si="30"/>
        <v>0.75609756097560976</v>
      </c>
      <c r="O255" s="136">
        <f t="shared" si="31"/>
        <v>0.60333534002205813</v>
      </c>
      <c r="P255" s="34"/>
      <c r="Q255" s="36" t="str">
        <f t="shared" si="26"/>
        <v>EXPOSIÇÃO MUITO ALTA</v>
      </c>
    </row>
    <row r="256" spans="1:17">
      <c r="A256" s="146">
        <v>252</v>
      </c>
      <c r="B256" s="28">
        <v>3122504</v>
      </c>
      <c r="C256" s="17" t="s">
        <v>351</v>
      </c>
      <c r="D256" s="137">
        <v>6.007011423790512E-2</v>
      </c>
      <c r="E256" s="133">
        <f t="shared" si="24"/>
        <v>0.4514997192040528</v>
      </c>
      <c r="F256" s="141">
        <v>2.882956878850103</v>
      </c>
      <c r="G256" s="133">
        <f t="shared" si="27"/>
        <v>1</v>
      </c>
      <c r="H256" s="139">
        <v>0.8</v>
      </c>
      <c r="I256" s="133">
        <f t="shared" si="28"/>
        <v>0.53333333333333333</v>
      </c>
      <c r="J256" s="133">
        <f t="shared" si="25"/>
        <v>0.66161101751246199</v>
      </c>
      <c r="K256" s="140">
        <v>62</v>
      </c>
      <c r="L256" s="133">
        <f t="shared" si="29"/>
        <v>0.4861111111111111</v>
      </c>
      <c r="M256" s="140">
        <v>164</v>
      </c>
      <c r="N256" s="133">
        <f t="shared" si="30"/>
        <v>0.6097560975609756</v>
      </c>
      <c r="O256" s="136">
        <f t="shared" si="31"/>
        <v>0.58582607539484954</v>
      </c>
      <c r="P256" s="34"/>
      <c r="Q256" s="36" t="str">
        <f t="shared" si="26"/>
        <v>EXPOSIÇÃO ALTA</v>
      </c>
    </row>
    <row r="257" spans="1:17">
      <c r="A257" s="146">
        <v>253</v>
      </c>
      <c r="B257" s="28">
        <v>3122603</v>
      </c>
      <c r="C257" s="17" t="s">
        <v>352</v>
      </c>
      <c r="D257" s="137">
        <v>2.2116500109270253E-2</v>
      </c>
      <c r="E257" s="133">
        <f t="shared" si="24"/>
        <v>0.16623230562812658</v>
      </c>
      <c r="F257" s="141">
        <v>4.9029622063329927E-2</v>
      </c>
      <c r="G257" s="133">
        <f t="shared" si="27"/>
        <v>0.1118904192577635</v>
      </c>
      <c r="H257" s="139">
        <v>0.2</v>
      </c>
      <c r="I257" s="133">
        <f t="shared" si="28"/>
        <v>0.13333333333333333</v>
      </c>
      <c r="J257" s="133">
        <f t="shared" si="25"/>
        <v>0.13715201940640778</v>
      </c>
      <c r="K257" s="140">
        <v>62</v>
      </c>
      <c r="L257" s="133">
        <f t="shared" si="29"/>
        <v>0.4861111111111111</v>
      </c>
      <c r="M257" s="140">
        <v>170</v>
      </c>
      <c r="N257" s="133">
        <f t="shared" si="30"/>
        <v>0.75609756097560976</v>
      </c>
      <c r="O257" s="136">
        <f t="shared" si="31"/>
        <v>0.45978689716437621</v>
      </c>
      <c r="P257" s="34"/>
      <c r="Q257" s="36" t="str">
        <f t="shared" si="26"/>
        <v>EXPOSIÇÃO ALTA</v>
      </c>
    </row>
    <row r="258" spans="1:17">
      <c r="A258" s="146">
        <v>254</v>
      </c>
      <c r="B258" s="28">
        <v>3122702</v>
      </c>
      <c r="C258" s="17" t="s">
        <v>353</v>
      </c>
      <c r="D258" s="137">
        <v>0.17140447791511673</v>
      </c>
      <c r="E258" s="133">
        <f t="shared" si="24"/>
        <v>1</v>
      </c>
      <c r="F258" s="141">
        <v>2.5264372236108441</v>
      </c>
      <c r="G258" s="133">
        <f t="shared" si="27"/>
        <v>1</v>
      </c>
      <c r="H258" s="139">
        <v>0.4</v>
      </c>
      <c r="I258" s="133">
        <f t="shared" si="28"/>
        <v>0.26666666666666666</v>
      </c>
      <c r="J258" s="133">
        <f t="shared" si="25"/>
        <v>0.75555555555555554</v>
      </c>
      <c r="K258" s="140">
        <v>50</v>
      </c>
      <c r="L258" s="133">
        <f t="shared" si="29"/>
        <v>0.375</v>
      </c>
      <c r="M258" s="140">
        <v>180</v>
      </c>
      <c r="N258" s="133">
        <f t="shared" si="30"/>
        <v>1</v>
      </c>
      <c r="O258" s="136">
        <f t="shared" si="31"/>
        <v>0.71018518518518514</v>
      </c>
      <c r="P258" s="34"/>
      <c r="Q258" s="36" t="str">
        <f t="shared" si="26"/>
        <v>EXPOSIÇÃO MUITO ALTA</v>
      </c>
    </row>
    <row r="259" spans="1:17">
      <c r="A259" s="146">
        <v>255</v>
      </c>
      <c r="B259" s="28">
        <v>3122801</v>
      </c>
      <c r="C259" s="17" t="s">
        <v>354</v>
      </c>
      <c r="D259" s="137">
        <v>0</v>
      </c>
      <c r="E259" s="133">
        <f t="shared" si="24"/>
        <v>0</v>
      </c>
      <c r="F259" s="141">
        <v>5.1696284329563809E-2</v>
      </c>
      <c r="G259" s="133">
        <f t="shared" si="27"/>
        <v>0.11797600479628483</v>
      </c>
      <c r="H259" s="139">
        <v>0.2</v>
      </c>
      <c r="I259" s="133">
        <f t="shared" si="28"/>
        <v>0.13333333333333333</v>
      </c>
      <c r="J259" s="133">
        <f t="shared" si="25"/>
        <v>8.3769779376539386E-2</v>
      </c>
      <c r="K259" s="140">
        <v>37</v>
      </c>
      <c r="L259" s="133">
        <f t="shared" si="29"/>
        <v>0.25462962962962965</v>
      </c>
      <c r="M259" s="140">
        <v>149</v>
      </c>
      <c r="N259" s="133">
        <f t="shared" si="30"/>
        <v>0.24390243902439024</v>
      </c>
      <c r="O259" s="136">
        <f t="shared" si="31"/>
        <v>0.19410061601018644</v>
      </c>
      <c r="P259" s="34"/>
      <c r="Q259" s="36" t="str">
        <f t="shared" si="26"/>
        <v>EXPOSIÇÃO RELATIVAMENTE BAIXA</v>
      </c>
    </row>
    <row r="260" spans="1:17">
      <c r="A260" s="146">
        <v>256</v>
      </c>
      <c r="B260" s="28">
        <v>3122900</v>
      </c>
      <c r="C260" s="17" t="s">
        <v>978</v>
      </c>
      <c r="D260" s="137">
        <v>1.6430749820110203E-2</v>
      </c>
      <c r="E260" s="133">
        <f t="shared" si="24"/>
        <v>0.12349700053359694</v>
      </c>
      <c r="F260" s="141">
        <v>3.0499015101772819</v>
      </c>
      <c r="G260" s="133">
        <f t="shared" si="27"/>
        <v>1</v>
      </c>
      <c r="H260" s="139">
        <v>0.6</v>
      </c>
      <c r="I260" s="133">
        <f t="shared" si="28"/>
        <v>0.39999999999999997</v>
      </c>
      <c r="J260" s="133">
        <f t="shared" si="25"/>
        <v>0.50783233351119894</v>
      </c>
      <c r="K260" s="140">
        <v>50</v>
      </c>
      <c r="L260" s="133">
        <f t="shared" si="29"/>
        <v>0.375</v>
      </c>
      <c r="M260" s="140">
        <v>164</v>
      </c>
      <c r="N260" s="133">
        <f t="shared" si="30"/>
        <v>0.6097560975609756</v>
      </c>
      <c r="O260" s="136">
        <f t="shared" si="31"/>
        <v>0.49752947702405814</v>
      </c>
      <c r="P260" s="34"/>
      <c r="Q260" s="36" t="str">
        <f t="shared" si="26"/>
        <v>EXPOSIÇÃO ALTA</v>
      </c>
    </row>
    <row r="261" spans="1:17">
      <c r="A261" s="146">
        <v>257</v>
      </c>
      <c r="B261" s="28">
        <v>3123007</v>
      </c>
      <c r="C261" s="17" t="s">
        <v>355</v>
      </c>
      <c r="D261" s="137">
        <v>0</v>
      </c>
      <c r="E261" s="133">
        <f t="shared" ref="E261:E324" si="32">IF(((D261-$E$860)/($D$860-$E$860))&gt;1,1,IF(((D261-$E$860)/($D$860-$E$860))&lt;0,0,(D261-$E$860)/($D$860-$E$860)))</f>
        <v>0</v>
      </c>
      <c r="F261" s="141">
        <v>0</v>
      </c>
      <c r="G261" s="133">
        <f t="shared" si="27"/>
        <v>0</v>
      </c>
      <c r="H261" s="139">
        <v>0</v>
      </c>
      <c r="I261" s="133">
        <f t="shared" si="28"/>
        <v>0</v>
      </c>
      <c r="J261" s="133">
        <f t="shared" ref="J261:J324" si="33">AVERAGE(E261,G261,I261)</f>
        <v>0</v>
      </c>
      <c r="K261" s="140">
        <v>50</v>
      </c>
      <c r="L261" s="133">
        <f t="shared" si="29"/>
        <v>0.375</v>
      </c>
      <c r="M261" s="140">
        <v>170</v>
      </c>
      <c r="N261" s="133">
        <f t="shared" si="30"/>
        <v>0.75609756097560976</v>
      </c>
      <c r="O261" s="136">
        <f t="shared" si="31"/>
        <v>0.37703252032520324</v>
      </c>
      <c r="P261" s="34"/>
      <c r="Q261" s="36" t="str">
        <f t="shared" ref="Q261:Q324" si="34">IF(AND(O261&gt;$S$5,O261&lt;$T$5),"EXPOSIÇÃO RELATIVAMENTE BAIXA",IF(AND(O261&gt;$S$6,O261&lt;$T$6),"EXPOSIÇÃO MODERADA ",IF(AND(O261&gt;$S$7,O261&lt;$T$7),"EXPOSIÇÃO ALTA",IF(AND(O261&gt;$S$8,O261&lt;$T$8),"EXPOSIÇÃO MUITO ALTA","EXPOSIÇÃO EXTREMA"))))</f>
        <v xml:space="preserve">EXPOSIÇÃO MODERADA </v>
      </c>
    </row>
    <row r="262" spans="1:17">
      <c r="A262" s="146">
        <v>258</v>
      </c>
      <c r="B262" s="28">
        <v>3123106</v>
      </c>
      <c r="C262" s="17" t="s">
        <v>356</v>
      </c>
      <c r="D262" s="137">
        <v>3.9738805575847129</v>
      </c>
      <c r="E262" s="133">
        <f t="shared" si="32"/>
        <v>1</v>
      </c>
      <c r="F262" s="141">
        <v>1.205010936567906</v>
      </c>
      <c r="G262" s="133">
        <f t="shared" ref="G262:G325" si="35">IF(((F262-$G$860)/($F$860-$G$860))&gt;1,1,IF(((F262-$G$860)/($F$860-$G$860))&lt;0,0,(F262-$G$860)/($F$860-$G$860)))</f>
        <v>1</v>
      </c>
      <c r="H262" s="139">
        <v>0.4</v>
      </c>
      <c r="I262" s="133">
        <f t="shared" ref="I262:I325" si="36">IF(((H262-$I$860)/($H$860-$I$860))&gt;1,1,IF(((H262-$I$860)/($H$860-$I$860))&lt;0,0,(H262-$I$860)/($H$860-$I$860)))</f>
        <v>0.26666666666666666</v>
      </c>
      <c r="J262" s="133">
        <f t="shared" si="33"/>
        <v>0.75555555555555554</v>
      </c>
      <c r="K262" s="140">
        <v>62</v>
      </c>
      <c r="L262" s="133">
        <f t="shared" ref="L262:L325" si="37">IF(((K262-$L$860)/($K$860-$L$860))&gt;1,1,IF(((K262-$L$860)/($K$860-$L$860))&lt;0,0,(K262-$L$860)/($K$860-$L$860)))</f>
        <v>0.4861111111111111</v>
      </c>
      <c r="M262" s="140">
        <v>170</v>
      </c>
      <c r="N262" s="133">
        <f t="shared" ref="N262:N325" si="38">IF(((M262-$N$860)/($M$860-$N$860))&gt;1,1,IF(((M262-$N$860)/($M$860-$N$860))&lt;0,0,(M262-$N$860)/($M$860-$N$860)))</f>
        <v>0.75609756097560976</v>
      </c>
      <c r="O262" s="136">
        <f t="shared" ref="O262:O325" si="39">(J262+N262+L262)/$M$2</f>
        <v>0.66592140921409215</v>
      </c>
      <c r="P262" s="34"/>
      <c r="Q262" s="36" t="str">
        <f t="shared" si="34"/>
        <v>EXPOSIÇÃO MUITO ALTA</v>
      </c>
    </row>
    <row r="263" spans="1:17">
      <c r="A263" s="146">
        <v>259</v>
      </c>
      <c r="B263" s="28">
        <v>3123205</v>
      </c>
      <c r="C263" s="17" t="s">
        <v>357</v>
      </c>
      <c r="D263" s="137">
        <v>0</v>
      </c>
      <c r="E263" s="133">
        <f t="shared" si="32"/>
        <v>0</v>
      </c>
      <c r="F263" s="141">
        <v>7.1827613727055067E-2</v>
      </c>
      <c r="G263" s="133">
        <f t="shared" si="35"/>
        <v>0.16391767825222037</v>
      </c>
      <c r="H263" s="139">
        <v>0.2</v>
      </c>
      <c r="I263" s="133">
        <f t="shared" si="36"/>
        <v>0.13333333333333333</v>
      </c>
      <c r="J263" s="133">
        <f t="shared" si="33"/>
        <v>9.9083670528517895E-2</v>
      </c>
      <c r="K263" s="140">
        <v>77</v>
      </c>
      <c r="L263" s="133">
        <f t="shared" si="37"/>
        <v>0.625</v>
      </c>
      <c r="M263" s="140">
        <v>180</v>
      </c>
      <c r="N263" s="133">
        <f t="shared" si="38"/>
        <v>1</v>
      </c>
      <c r="O263" s="136">
        <f t="shared" si="39"/>
        <v>0.57469455684283932</v>
      </c>
      <c r="P263" s="34"/>
      <c r="Q263" s="36" t="str">
        <f t="shared" si="34"/>
        <v>EXPOSIÇÃO ALTA</v>
      </c>
    </row>
    <row r="264" spans="1:17">
      <c r="A264" s="146">
        <v>260</v>
      </c>
      <c r="B264" s="28">
        <v>3123304</v>
      </c>
      <c r="C264" s="17" t="s">
        <v>358</v>
      </c>
      <c r="D264" s="137">
        <v>0.11967541633581401</v>
      </c>
      <c r="E264" s="133">
        <f t="shared" si="32"/>
        <v>0.89950581177939992</v>
      </c>
      <c r="F264" s="141">
        <v>2.8135048231511254E-2</v>
      </c>
      <c r="G264" s="133">
        <f t="shared" si="35"/>
        <v>6.4206946943114726E-2</v>
      </c>
      <c r="H264" s="139">
        <v>0.2</v>
      </c>
      <c r="I264" s="133">
        <f t="shared" si="36"/>
        <v>0.13333333333333333</v>
      </c>
      <c r="J264" s="133">
        <f t="shared" si="33"/>
        <v>0.36568203068528266</v>
      </c>
      <c r="K264" s="140">
        <v>50</v>
      </c>
      <c r="L264" s="133">
        <f t="shared" si="37"/>
        <v>0.375</v>
      </c>
      <c r="M264" s="140">
        <v>170</v>
      </c>
      <c r="N264" s="133">
        <f t="shared" si="38"/>
        <v>0.75609756097560976</v>
      </c>
      <c r="O264" s="136">
        <f t="shared" si="39"/>
        <v>0.49892653055363079</v>
      </c>
      <c r="P264" s="34"/>
      <c r="Q264" s="36" t="str">
        <f t="shared" si="34"/>
        <v>EXPOSIÇÃO ALTA</v>
      </c>
    </row>
    <row r="265" spans="1:17">
      <c r="A265" s="146">
        <v>261</v>
      </c>
      <c r="B265" s="28">
        <v>3123403</v>
      </c>
      <c r="C265" s="17" t="s">
        <v>359</v>
      </c>
      <c r="D265" s="137">
        <v>0</v>
      </c>
      <c r="E265" s="133">
        <f t="shared" si="32"/>
        <v>0</v>
      </c>
      <c r="F265" s="141">
        <v>0</v>
      </c>
      <c r="G265" s="133">
        <f t="shared" si="35"/>
        <v>0</v>
      </c>
      <c r="H265" s="139">
        <v>0</v>
      </c>
      <c r="I265" s="133">
        <f t="shared" si="36"/>
        <v>0</v>
      </c>
      <c r="J265" s="133">
        <f t="shared" si="33"/>
        <v>0</v>
      </c>
      <c r="K265" s="140">
        <v>50</v>
      </c>
      <c r="L265" s="133">
        <f t="shared" si="37"/>
        <v>0.375</v>
      </c>
      <c r="M265" s="140">
        <v>180</v>
      </c>
      <c r="N265" s="133">
        <f t="shared" si="38"/>
        <v>1</v>
      </c>
      <c r="O265" s="136">
        <f t="shared" si="39"/>
        <v>0.45833333333333331</v>
      </c>
      <c r="P265" s="34"/>
      <c r="Q265" s="36" t="str">
        <f t="shared" si="34"/>
        <v>EXPOSIÇÃO ALTA</v>
      </c>
    </row>
    <row r="266" spans="1:17">
      <c r="A266" s="146">
        <v>262</v>
      </c>
      <c r="B266" s="28">
        <v>3123502</v>
      </c>
      <c r="C266" s="17" t="s">
        <v>360</v>
      </c>
      <c r="D266" s="137">
        <v>0</v>
      </c>
      <c r="E266" s="133">
        <f t="shared" si="32"/>
        <v>0</v>
      </c>
      <c r="F266" s="141">
        <v>0</v>
      </c>
      <c r="G266" s="133">
        <f t="shared" si="35"/>
        <v>0</v>
      </c>
      <c r="H266" s="139">
        <v>0</v>
      </c>
      <c r="I266" s="133">
        <f t="shared" si="36"/>
        <v>0</v>
      </c>
      <c r="J266" s="133">
        <f t="shared" si="33"/>
        <v>0</v>
      </c>
      <c r="K266" s="140">
        <v>77</v>
      </c>
      <c r="L266" s="133">
        <f t="shared" si="37"/>
        <v>0.625</v>
      </c>
      <c r="M266" s="140">
        <v>180</v>
      </c>
      <c r="N266" s="133">
        <f t="shared" si="38"/>
        <v>1</v>
      </c>
      <c r="O266" s="136">
        <f t="shared" si="39"/>
        <v>0.54166666666666663</v>
      </c>
      <c r="P266" s="34"/>
      <c r="Q266" s="36" t="str">
        <f t="shared" si="34"/>
        <v>EXPOSIÇÃO ALTA</v>
      </c>
    </row>
    <row r="267" spans="1:17">
      <c r="A267" s="146">
        <v>263</v>
      </c>
      <c r="B267" s="28">
        <v>3123528</v>
      </c>
      <c r="C267" s="17" t="s">
        <v>361</v>
      </c>
      <c r="D267" s="137">
        <v>2.4411400052217612E-2</v>
      </c>
      <c r="E267" s="133">
        <f t="shared" si="32"/>
        <v>0.1834812603369276</v>
      </c>
      <c r="F267" s="141">
        <v>0.37895275892971453</v>
      </c>
      <c r="G267" s="133">
        <f t="shared" si="35"/>
        <v>0.86480746314470347</v>
      </c>
      <c r="H267" s="139">
        <v>0.2</v>
      </c>
      <c r="I267" s="133">
        <f t="shared" si="36"/>
        <v>0.13333333333333333</v>
      </c>
      <c r="J267" s="133">
        <f t="shared" si="33"/>
        <v>0.39387401893832147</v>
      </c>
      <c r="K267" s="140">
        <v>50</v>
      </c>
      <c r="L267" s="133">
        <f t="shared" si="37"/>
        <v>0.375</v>
      </c>
      <c r="M267" s="140">
        <v>164</v>
      </c>
      <c r="N267" s="133">
        <f t="shared" si="38"/>
        <v>0.6097560975609756</v>
      </c>
      <c r="O267" s="136">
        <f t="shared" si="39"/>
        <v>0.45954337216643237</v>
      </c>
      <c r="P267" s="34"/>
      <c r="Q267" s="36" t="str">
        <f t="shared" si="34"/>
        <v>EXPOSIÇÃO ALTA</v>
      </c>
    </row>
    <row r="268" spans="1:17">
      <c r="A268" s="146">
        <v>264</v>
      </c>
      <c r="B268" s="28">
        <v>3123601</v>
      </c>
      <c r="C268" s="17" t="s">
        <v>362</v>
      </c>
      <c r="D268" s="137">
        <v>0</v>
      </c>
      <c r="E268" s="133">
        <f t="shared" si="32"/>
        <v>0</v>
      </c>
      <c r="F268" s="141">
        <v>0</v>
      </c>
      <c r="G268" s="133">
        <f t="shared" si="35"/>
        <v>0</v>
      </c>
      <c r="H268" s="139">
        <v>0</v>
      </c>
      <c r="I268" s="133">
        <f t="shared" si="36"/>
        <v>0</v>
      </c>
      <c r="J268" s="133">
        <f t="shared" si="33"/>
        <v>0</v>
      </c>
      <c r="K268" s="140">
        <v>50</v>
      </c>
      <c r="L268" s="133">
        <f t="shared" si="37"/>
        <v>0.375</v>
      </c>
      <c r="M268" s="140">
        <v>157</v>
      </c>
      <c r="N268" s="133">
        <f t="shared" si="38"/>
        <v>0.43902439024390244</v>
      </c>
      <c r="O268" s="136">
        <f t="shared" si="39"/>
        <v>0.27134146341463411</v>
      </c>
      <c r="P268" s="34"/>
      <c r="Q268" s="36" t="str">
        <f t="shared" si="34"/>
        <v xml:space="preserve">EXPOSIÇÃO MODERADA </v>
      </c>
    </row>
    <row r="269" spans="1:17">
      <c r="A269" s="146">
        <v>265</v>
      </c>
      <c r="B269" s="28">
        <v>3123700</v>
      </c>
      <c r="C269" s="17" t="s">
        <v>363</v>
      </c>
      <c r="D269" s="137">
        <v>4.2858260516372877E-2</v>
      </c>
      <c r="E269" s="133">
        <f t="shared" si="32"/>
        <v>0.32213177607886173</v>
      </c>
      <c r="F269" s="141">
        <v>0.43817085722687832</v>
      </c>
      <c r="G269" s="133">
        <f t="shared" si="35"/>
        <v>0.99994898713113367</v>
      </c>
      <c r="H269" s="139">
        <v>1.2</v>
      </c>
      <c r="I269" s="133">
        <f t="shared" si="36"/>
        <v>0.79999999999999993</v>
      </c>
      <c r="J269" s="133">
        <f t="shared" si="33"/>
        <v>0.70736025440333172</v>
      </c>
      <c r="K269" s="140">
        <v>62</v>
      </c>
      <c r="L269" s="133">
        <f t="shared" si="37"/>
        <v>0.4861111111111111</v>
      </c>
      <c r="M269" s="140">
        <v>164</v>
      </c>
      <c r="N269" s="133">
        <f t="shared" si="38"/>
        <v>0.6097560975609756</v>
      </c>
      <c r="O269" s="136">
        <f t="shared" si="39"/>
        <v>0.60107582102513957</v>
      </c>
      <c r="P269" s="34"/>
      <c r="Q269" s="36" t="str">
        <f t="shared" si="34"/>
        <v>EXPOSIÇÃO MUITO ALTA</v>
      </c>
    </row>
    <row r="270" spans="1:17">
      <c r="A270" s="146">
        <v>266</v>
      </c>
      <c r="B270" s="28">
        <v>3123809</v>
      </c>
      <c r="C270" s="17" t="s">
        <v>364</v>
      </c>
      <c r="D270" s="137">
        <v>3.9567837343369931E-2</v>
      </c>
      <c r="E270" s="133">
        <f t="shared" si="32"/>
        <v>0.29740025762711408</v>
      </c>
      <c r="F270" s="141">
        <v>0</v>
      </c>
      <c r="G270" s="133">
        <f t="shared" si="35"/>
        <v>0</v>
      </c>
      <c r="H270" s="139">
        <v>1.8</v>
      </c>
      <c r="I270" s="133">
        <f t="shared" si="36"/>
        <v>1</v>
      </c>
      <c r="J270" s="133">
        <f t="shared" si="33"/>
        <v>0.43246675254237132</v>
      </c>
      <c r="K270" s="140">
        <v>127</v>
      </c>
      <c r="L270" s="133">
        <f t="shared" si="37"/>
        <v>1</v>
      </c>
      <c r="M270" s="140">
        <v>157</v>
      </c>
      <c r="N270" s="133">
        <f t="shared" si="38"/>
        <v>0.43902439024390244</v>
      </c>
      <c r="O270" s="136">
        <f t="shared" si="39"/>
        <v>0.62383038092875787</v>
      </c>
      <c r="P270" s="34"/>
      <c r="Q270" s="36" t="str">
        <f t="shared" si="34"/>
        <v>EXPOSIÇÃO MUITO ALTA</v>
      </c>
    </row>
    <row r="271" spans="1:17">
      <c r="A271" s="146">
        <v>267</v>
      </c>
      <c r="B271" s="28">
        <v>3123858</v>
      </c>
      <c r="C271" s="17" t="s">
        <v>365</v>
      </c>
      <c r="D271" s="137">
        <v>0.62378249785522788</v>
      </c>
      <c r="E271" s="133">
        <f t="shared" si="32"/>
        <v>1</v>
      </c>
      <c r="F271" s="141">
        <v>0.46358895112999804</v>
      </c>
      <c r="G271" s="133">
        <f t="shared" si="35"/>
        <v>1</v>
      </c>
      <c r="H271" s="139">
        <v>0.4</v>
      </c>
      <c r="I271" s="133">
        <f t="shared" si="36"/>
        <v>0.26666666666666666</v>
      </c>
      <c r="J271" s="133">
        <f t="shared" si="33"/>
        <v>0.75555555555555554</v>
      </c>
      <c r="K271" s="140">
        <v>62</v>
      </c>
      <c r="L271" s="133">
        <f t="shared" si="37"/>
        <v>0.4861111111111111</v>
      </c>
      <c r="M271" s="140">
        <v>164</v>
      </c>
      <c r="N271" s="133">
        <f t="shared" si="38"/>
        <v>0.6097560975609756</v>
      </c>
      <c r="O271" s="136">
        <f t="shared" si="39"/>
        <v>0.61714092140921417</v>
      </c>
      <c r="P271" s="34"/>
      <c r="Q271" s="36" t="str">
        <f t="shared" si="34"/>
        <v>EXPOSIÇÃO MUITO ALTA</v>
      </c>
    </row>
    <row r="272" spans="1:17">
      <c r="A272" s="146">
        <v>268</v>
      </c>
      <c r="B272" s="28">
        <v>3123908</v>
      </c>
      <c r="C272" s="17" t="s">
        <v>366</v>
      </c>
      <c r="D272" s="137">
        <v>0.19736559682560234</v>
      </c>
      <c r="E272" s="133">
        <f t="shared" si="32"/>
        <v>1</v>
      </c>
      <c r="F272" s="141">
        <v>8.2993197278911565E-2</v>
      </c>
      <c r="G272" s="133">
        <f t="shared" si="35"/>
        <v>0.18939863797206288</v>
      </c>
      <c r="H272" s="139">
        <v>0.6</v>
      </c>
      <c r="I272" s="133">
        <f t="shared" si="36"/>
        <v>0.39999999999999997</v>
      </c>
      <c r="J272" s="133">
        <f t="shared" si="33"/>
        <v>0.52979954599068757</v>
      </c>
      <c r="K272" s="140">
        <v>50</v>
      </c>
      <c r="L272" s="133">
        <f t="shared" si="37"/>
        <v>0.375</v>
      </c>
      <c r="M272" s="140">
        <v>180</v>
      </c>
      <c r="N272" s="133">
        <f t="shared" si="38"/>
        <v>1</v>
      </c>
      <c r="O272" s="136">
        <f t="shared" si="39"/>
        <v>0.63493318199689586</v>
      </c>
      <c r="P272" s="34"/>
      <c r="Q272" s="36" t="str">
        <f t="shared" si="34"/>
        <v>EXPOSIÇÃO MUITO ALTA</v>
      </c>
    </row>
    <row r="273" spans="1:17">
      <c r="A273" s="146">
        <v>269</v>
      </c>
      <c r="B273" s="28">
        <v>3124005</v>
      </c>
      <c r="C273" s="17" t="s">
        <v>367</v>
      </c>
      <c r="D273" s="137">
        <v>1.0134889493597449E-2</v>
      </c>
      <c r="E273" s="133">
        <f t="shared" si="32"/>
        <v>7.6175978996821894E-2</v>
      </c>
      <c r="F273" s="141">
        <v>0</v>
      </c>
      <c r="G273" s="133">
        <f t="shared" si="35"/>
        <v>0</v>
      </c>
      <c r="H273" s="139">
        <v>0.2</v>
      </c>
      <c r="I273" s="133">
        <f t="shared" si="36"/>
        <v>0.13333333333333333</v>
      </c>
      <c r="J273" s="133">
        <f t="shared" si="33"/>
        <v>6.983643744338508E-2</v>
      </c>
      <c r="K273" s="140">
        <v>50</v>
      </c>
      <c r="L273" s="133">
        <f t="shared" si="37"/>
        <v>0.375</v>
      </c>
      <c r="M273" s="140">
        <v>164</v>
      </c>
      <c r="N273" s="133">
        <f t="shared" si="38"/>
        <v>0.6097560975609756</v>
      </c>
      <c r="O273" s="136">
        <f t="shared" si="39"/>
        <v>0.3515308450014536</v>
      </c>
      <c r="P273" s="34"/>
      <c r="Q273" s="36" t="str">
        <f t="shared" si="34"/>
        <v xml:space="preserve">EXPOSIÇÃO MODERADA </v>
      </c>
    </row>
    <row r="274" spans="1:17">
      <c r="A274" s="146">
        <v>270</v>
      </c>
      <c r="B274" s="28">
        <v>3124104</v>
      </c>
      <c r="C274" s="17" t="s">
        <v>368</v>
      </c>
      <c r="D274" s="137">
        <v>1.7469843581700215E-2</v>
      </c>
      <c r="E274" s="133">
        <f t="shared" si="32"/>
        <v>0.13130704963266343</v>
      </c>
      <c r="F274" s="141">
        <v>8.5004742000070244E-2</v>
      </c>
      <c r="G274" s="133">
        <f t="shared" si="35"/>
        <v>0.19398918084664321</v>
      </c>
      <c r="H274" s="139">
        <v>0.4</v>
      </c>
      <c r="I274" s="133">
        <f t="shared" si="36"/>
        <v>0.26666666666666666</v>
      </c>
      <c r="J274" s="133">
        <f t="shared" si="33"/>
        <v>0.19732096571532445</v>
      </c>
      <c r="K274" s="140">
        <v>77</v>
      </c>
      <c r="L274" s="133">
        <f t="shared" si="37"/>
        <v>0.625</v>
      </c>
      <c r="M274" s="140">
        <v>180</v>
      </c>
      <c r="N274" s="133">
        <f t="shared" si="38"/>
        <v>1</v>
      </c>
      <c r="O274" s="136">
        <f t="shared" si="39"/>
        <v>0.60744032190510822</v>
      </c>
      <c r="P274" s="34"/>
      <c r="Q274" s="36" t="str">
        <f t="shared" si="34"/>
        <v>EXPOSIÇÃO MUITO ALTA</v>
      </c>
    </row>
    <row r="275" spans="1:17">
      <c r="A275" s="146">
        <v>271</v>
      </c>
      <c r="B275" s="28">
        <v>3124203</v>
      </c>
      <c r="C275" s="17" t="s">
        <v>369</v>
      </c>
      <c r="D275" s="137">
        <v>0.13785643716196658</v>
      </c>
      <c r="E275" s="133">
        <f t="shared" si="32"/>
        <v>1</v>
      </c>
      <c r="F275" s="141">
        <v>5.082895942680997</v>
      </c>
      <c r="G275" s="133">
        <f t="shared" si="35"/>
        <v>1</v>
      </c>
      <c r="H275" s="139">
        <v>0.8</v>
      </c>
      <c r="I275" s="133">
        <f t="shared" si="36"/>
        <v>0.53333333333333333</v>
      </c>
      <c r="J275" s="133">
        <f t="shared" si="33"/>
        <v>0.84444444444444444</v>
      </c>
      <c r="K275" s="140">
        <v>50</v>
      </c>
      <c r="L275" s="133">
        <f t="shared" si="37"/>
        <v>0.375</v>
      </c>
      <c r="M275" s="140">
        <v>157</v>
      </c>
      <c r="N275" s="133">
        <f t="shared" si="38"/>
        <v>0.43902439024390244</v>
      </c>
      <c r="O275" s="136">
        <f t="shared" si="39"/>
        <v>0.55282294489611561</v>
      </c>
      <c r="P275" s="34"/>
      <c r="Q275" s="36" t="str">
        <f t="shared" si="34"/>
        <v>EXPOSIÇÃO ALTA</v>
      </c>
    </row>
    <row r="276" spans="1:17">
      <c r="A276" s="146">
        <v>272</v>
      </c>
      <c r="B276" s="28">
        <v>3124302</v>
      </c>
      <c r="C276" s="17" t="s">
        <v>370</v>
      </c>
      <c r="D276" s="137">
        <v>3.8621303322043221E-2</v>
      </c>
      <c r="E276" s="133">
        <f t="shared" si="32"/>
        <v>0.29028590716735714</v>
      </c>
      <c r="F276" s="141">
        <v>0</v>
      </c>
      <c r="G276" s="133">
        <f t="shared" si="35"/>
        <v>0</v>
      </c>
      <c r="H276" s="139">
        <v>2</v>
      </c>
      <c r="I276" s="133">
        <f t="shared" si="36"/>
        <v>1</v>
      </c>
      <c r="J276" s="133">
        <f t="shared" si="33"/>
        <v>0.43009530238911903</v>
      </c>
      <c r="K276" s="140">
        <v>127</v>
      </c>
      <c r="L276" s="133">
        <f t="shared" si="37"/>
        <v>1</v>
      </c>
      <c r="M276" s="140">
        <v>139</v>
      </c>
      <c r="N276" s="133">
        <f t="shared" si="38"/>
        <v>0</v>
      </c>
      <c r="O276" s="136">
        <f t="shared" si="39"/>
        <v>0.47669843412970631</v>
      </c>
      <c r="P276" s="34"/>
      <c r="Q276" s="36" t="str">
        <f t="shared" si="34"/>
        <v>EXPOSIÇÃO ALTA</v>
      </c>
    </row>
    <row r="277" spans="1:17">
      <c r="A277" s="146">
        <v>273</v>
      </c>
      <c r="B277" s="28">
        <v>3124401</v>
      </c>
      <c r="C277" s="17" t="s">
        <v>371</v>
      </c>
      <c r="D277" s="137">
        <v>8.1806763899404805E-3</v>
      </c>
      <c r="E277" s="133">
        <f t="shared" si="32"/>
        <v>6.1487698830222176E-2</v>
      </c>
      <c r="F277" s="141">
        <v>2.2954582718478438E-2</v>
      </c>
      <c r="G277" s="133">
        <f t="shared" si="35"/>
        <v>5.238461518100325E-2</v>
      </c>
      <c r="H277" s="139">
        <v>0.2</v>
      </c>
      <c r="I277" s="133">
        <f t="shared" si="36"/>
        <v>0.13333333333333333</v>
      </c>
      <c r="J277" s="133">
        <f t="shared" si="33"/>
        <v>8.2401882448186248E-2</v>
      </c>
      <c r="K277" s="140">
        <v>37</v>
      </c>
      <c r="L277" s="133">
        <f t="shared" si="37"/>
        <v>0.25462962962962965</v>
      </c>
      <c r="M277" s="140">
        <v>149</v>
      </c>
      <c r="N277" s="133">
        <f t="shared" si="38"/>
        <v>0.24390243902439024</v>
      </c>
      <c r="O277" s="136">
        <f t="shared" si="39"/>
        <v>0.19364465036740205</v>
      </c>
      <c r="P277" s="34"/>
      <c r="Q277" s="36" t="str">
        <f t="shared" si="34"/>
        <v>EXPOSIÇÃO RELATIVAMENTE BAIXA</v>
      </c>
    </row>
    <row r="278" spans="1:17">
      <c r="A278" s="146">
        <v>274</v>
      </c>
      <c r="B278" s="28">
        <v>3124500</v>
      </c>
      <c r="C278" s="17" t="s">
        <v>372</v>
      </c>
      <c r="D278" s="137">
        <v>0</v>
      </c>
      <c r="E278" s="133">
        <f t="shared" si="32"/>
        <v>0</v>
      </c>
      <c r="F278" s="141">
        <v>0</v>
      </c>
      <c r="G278" s="133">
        <f t="shared" si="35"/>
        <v>0</v>
      </c>
      <c r="H278" s="139">
        <v>0</v>
      </c>
      <c r="I278" s="133">
        <f t="shared" si="36"/>
        <v>0</v>
      </c>
      <c r="J278" s="133">
        <f t="shared" si="33"/>
        <v>0</v>
      </c>
      <c r="K278" s="140">
        <v>37</v>
      </c>
      <c r="L278" s="133">
        <f t="shared" si="37"/>
        <v>0.25462962962962965</v>
      </c>
      <c r="M278" s="140">
        <v>139</v>
      </c>
      <c r="N278" s="133">
        <f t="shared" si="38"/>
        <v>0</v>
      </c>
      <c r="O278" s="136">
        <f t="shared" si="39"/>
        <v>8.4876543209876545E-2</v>
      </c>
      <c r="P278" s="34"/>
      <c r="Q278" s="36" t="str">
        <f t="shared" si="34"/>
        <v>EXPOSIÇÃO RELATIVAMENTE BAIXA</v>
      </c>
    </row>
    <row r="279" spans="1:17">
      <c r="A279" s="146">
        <v>275</v>
      </c>
      <c r="B279" s="28">
        <v>3124609</v>
      </c>
      <c r="C279" s="17" t="s">
        <v>373</v>
      </c>
      <c r="D279" s="137">
        <v>2.3311099750317144E-2</v>
      </c>
      <c r="E279" s="133">
        <f t="shared" si="32"/>
        <v>0.17521116989926505</v>
      </c>
      <c r="F279" s="141">
        <v>1.3755158184319118</v>
      </c>
      <c r="G279" s="133">
        <f t="shared" si="35"/>
        <v>1</v>
      </c>
      <c r="H279" s="139">
        <v>0.2</v>
      </c>
      <c r="I279" s="133">
        <f t="shared" si="36"/>
        <v>0.13333333333333333</v>
      </c>
      <c r="J279" s="133">
        <f t="shared" si="33"/>
        <v>0.43618150107753278</v>
      </c>
      <c r="K279" s="140">
        <v>50</v>
      </c>
      <c r="L279" s="133">
        <f t="shared" si="37"/>
        <v>0.375</v>
      </c>
      <c r="M279" s="140">
        <v>157</v>
      </c>
      <c r="N279" s="133">
        <f t="shared" si="38"/>
        <v>0.43902439024390244</v>
      </c>
      <c r="O279" s="136">
        <f t="shared" si="39"/>
        <v>0.41673529710714502</v>
      </c>
      <c r="P279" s="34"/>
      <c r="Q279" s="36" t="str">
        <f t="shared" si="34"/>
        <v>EXPOSIÇÃO ALTA</v>
      </c>
    </row>
    <row r="280" spans="1:17">
      <c r="A280" s="146">
        <v>276</v>
      </c>
      <c r="B280" s="28">
        <v>3124708</v>
      </c>
      <c r="C280" s="17" t="s">
        <v>374</v>
      </c>
      <c r="D280" s="137">
        <v>0</v>
      </c>
      <c r="E280" s="133">
        <f t="shared" si="32"/>
        <v>0</v>
      </c>
      <c r="F280" s="141">
        <v>0</v>
      </c>
      <c r="G280" s="133">
        <f t="shared" si="35"/>
        <v>0</v>
      </c>
      <c r="H280" s="139">
        <v>0.2</v>
      </c>
      <c r="I280" s="133">
        <f t="shared" si="36"/>
        <v>0.13333333333333333</v>
      </c>
      <c r="J280" s="133">
        <f t="shared" si="33"/>
        <v>4.4444444444444446E-2</v>
      </c>
      <c r="K280" s="140">
        <v>62</v>
      </c>
      <c r="L280" s="133">
        <f t="shared" si="37"/>
        <v>0.4861111111111111</v>
      </c>
      <c r="M280" s="140">
        <v>180</v>
      </c>
      <c r="N280" s="133">
        <f t="shared" si="38"/>
        <v>1</v>
      </c>
      <c r="O280" s="136">
        <f t="shared" si="39"/>
        <v>0.51018518518518519</v>
      </c>
      <c r="P280" s="34"/>
      <c r="Q280" s="36" t="str">
        <f t="shared" si="34"/>
        <v>EXPOSIÇÃO ALTA</v>
      </c>
    </row>
    <row r="281" spans="1:17">
      <c r="A281" s="146">
        <v>277</v>
      </c>
      <c r="B281" s="28">
        <v>3124807</v>
      </c>
      <c r="C281" s="17" t="s">
        <v>375</v>
      </c>
      <c r="D281" s="137">
        <v>0</v>
      </c>
      <c r="E281" s="133">
        <f t="shared" si="32"/>
        <v>0</v>
      </c>
      <c r="F281" s="141">
        <v>0</v>
      </c>
      <c r="G281" s="133">
        <f t="shared" si="35"/>
        <v>0</v>
      </c>
      <c r="H281" s="139">
        <v>0</v>
      </c>
      <c r="I281" s="133">
        <f t="shared" si="36"/>
        <v>0</v>
      </c>
      <c r="J281" s="133">
        <f t="shared" si="33"/>
        <v>0</v>
      </c>
      <c r="K281" s="140">
        <v>77</v>
      </c>
      <c r="L281" s="133">
        <f t="shared" si="37"/>
        <v>0.625</v>
      </c>
      <c r="M281" s="140">
        <v>180</v>
      </c>
      <c r="N281" s="133">
        <f t="shared" si="38"/>
        <v>1</v>
      </c>
      <c r="O281" s="136">
        <f t="shared" si="39"/>
        <v>0.54166666666666663</v>
      </c>
      <c r="P281" s="34"/>
      <c r="Q281" s="36" t="str">
        <f t="shared" si="34"/>
        <v>EXPOSIÇÃO ALTA</v>
      </c>
    </row>
    <row r="282" spans="1:17">
      <c r="A282" s="146">
        <v>278</v>
      </c>
      <c r="B282" s="28">
        <v>3124906</v>
      </c>
      <c r="C282" s="17" t="s">
        <v>376</v>
      </c>
      <c r="D282" s="137">
        <v>0</v>
      </c>
      <c r="E282" s="133">
        <f t="shared" si="32"/>
        <v>0</v>
      </c>
      <c r="F282" s="141">
        <v>0.11491004991993972</v>
      </c>
      <c r="G282" s="133">
        <f t="shared" si="35"/>
        <v>0.26223603449084715</v>
      </c>
      <c r="H282" s="139">
        <v>0.4</v>
      </c>
      <c r="I282" s="133">
        <f t="shared" si="36"/>
        <v>0.26666666666666666</v>
      </c>
      <c r="J282" s="133">
        <f t="shared" si="33"/>
        <v>0.17630090038583793</v>
      </c>
      <c r="K282" s="140">
        <v>50</v>
      </c>
      <c r="L282" s="133">
        <f t="shared" si="37"/>
        <v>0.375</v>
      </c>
      <c r="M282" s="140">
        <v>157</v>
      </c>
      <c r="N282" s="133">
        <f t="shared" si="38"/>
        <v>0.43902439024390244</v>
      </c>
      <c r="O282" s="136">
        <f t="shared" si="39"/>
        <v>0.33010843020991348</v>
      </c>
      <c r="P282" s="34"/>
      <c r="Q282" s="36" t="str">
        <f t="shared" si="34"/>
        <v xml:space="preserve">EXPOSIÇÃO MODERADA </v>
      </c>
    </row>
    <row r="283" spans="1:17">
      <c r="A283" s="146">
        <v>279</v>
      </c>
      <c r="B283" s="28">
        <v>3125002</v>
      </c>
      <c r="C283" s="17" t="s">
        <v>377</v>
      </c>
      <c r="D283" s="137">
        <v>0.188395353212994</v>
      </c>
      <c r="E283" s="133">
        <f t="shared" si="32"/>
        <v>1</v>
      </c>
      <c r="F283" s="141">
        <v>0.64649599172485139</v>
      </c>
      <c r="G283" s="133">
        <f t="shared" si="35"/>
        <v>1</v>
      </c>
      <c r="H283" s="139">
        <v>0.2</v>
      </c>
      <c r="I283" s="133">
        <f t="shared" si="36"/>
        <v>0.13333333333333333</v>
      </c>
      <c r="J283" s="133">
        <f t="shared" si="33"/>
        <v>0.71111111111111114</v>
      </c>
      <c r="K283" s="140">
        <v>37</v>
      </c>
      <c r="L283" s="133">
        <f t="shared" si="37"/>
        <v>0.25462962962962965</v>
      </c>
      <c r="M283" s="140">
        <v>164</v>
      </c>
      <c r="N283" s="133">
        <f t="shared" si="38"/>
        <v>0.6097560975609756</v>
      </c>
      <c r="O283" s="136">
        <f t="shared" si="39"/>
        <v>0.52516561276723872</v>
      </c>
      <c r="P283" s="34"/>
      <c r="Q283" s="36" t="str">
        <f t="shared" si="34"/>
        <v>EXPOSIÇÃO ALTA</v>
      </c>
    </row>
    <row r="284" spans="1:17">
      <c r="A284" s="146">
        <v>280</v>
      </c>
      <c r="B284" s="28">
        <v>3125101</v>
      </c>
      <c r="C284" s="17" t="s">
        <v>378</v>
      </c>
      <c r="D284" s="137">
        <v>0</v>
      </c>
      <c r="E284" s="133">
        <f t="shared" si="32"/>
        <v>0</v>
      </c>
      <c r="F284" s="141">
        <v>0</v>
      </c>
      <c r="G284" s="133">
        <f t="shared" si="35"/>
        <v>0</v>
      </c>
      <c r="H284" s="139">
        <v>0</v>
      </c>
      <c r="I284" s="133">
        <f t="shared" si="36"/>
        <v>0</v>
      </c>
      <c r="J284" s="133">
        <f t="shared" si="33"/>
        <v>0</v>
      </c>
      <c r="K284" s="140">
        <v>37</v>
      </c>
      <c r="L284" s="133">
        <f t="shared" si="37"/>
        <v>0.25462962962962965</v>
      </c>
      <c r="M284" s="140">
        <v>139</v>
      </c>
      <c r="N284" s="133">
        <f t="shared" si="38"/>
        <v>0</v>
      </c>
      <c r="O284" s="136">
        <f t="shared" si="39"/>
        <v>8.4876543209876545E-2</v>
      </c>
      <c r="P284" s="34"/>
      <c r="Q284" s="36" t="str">
        <f t="shared" si="34"/>
        <v>EXPOSIÇÃO RELATIVAMENTE BAIXA</v>
      </c>
    </row>
    <row r="285" spans="1:17">
      <c r="A285" s="146">
        <v>281</v>
      </c>
      <c r="B285" s="28">
        <v>3125200</v>
      </c>
      <c r="C285" s="17" t="s">
        <v>379</v>
      </c>
      <c r="D285" s="137">
        <v>0</v>
      </c>
      <c r="E285" s="133">
        <f t="shared" si="32"/>
        <v>0</v>
      </c>
      <c r="F285" s="141">
        <v>0</v>
      </c>
      <c r="G285" s="133">
        <f t="shared" si="35"/>
        <v>0</v>
      </c>
      <c r="H285" s="139">
        <v>0</v>
      </c>
      <c r="I285" s="133">
        <f t="shared" si="36"/>
        <v>0</v>
      </c>
      <c r="J285" s="133">
        <f t="shared" si="33"/>
        <v>0</v>
      </c>
      <c r="K285" s="140">
        <v>50</v>
      </c>
      <c r="L285" s="133">
        <f t="shared" si="37"/>
        <v>0.375</v>
      </c>
      <c r="M285" s="140">
        <v>157</v>
      </c>
      <c r="N285" s="133">
        <f t="shared" si="38"/>
        <v>0.43902439024390244</v>
      </c>
      <c r="O285" s="136">
        <f t="shared" si="39"/>
        <v>0.27134146341463411</v>
      </c>
      <c r="P285" s="34"/>
      <c r="Q285" s="36" t="str">
        <f t="shared" si="34"/>
        <v xml:space="preserve">EXPOSIÇÃO MODERADA </v>
      </c>
    </row>
    <row r="286" spans="1:17">
      <c r="A286" s="146">
        <v>282</v>
      </c>
      <c r="B286" s="28">
        <v>3125309</v>
      </c>
      <c r="C286" s="17" t="s">
        <v>380</v>
      </c>
      <c r="D286" s="137">
        <v>4.6599924287549679E-2</v>
      </c>
      <c r="E286" s="133">
        <f t="shared" si="32"/>
        <v>0.35025491457251706</v>
      </c>
      <c r="F286" s="141">
        <v>0.37664783427495291</v>
      </c>
      <c r="G286" s="133">
        <f t="shared" si="35"/>
        <v>0.85954739840984351</v>
      </c>
      <c r="H286" s="139">
        <v>0.2</v>
      </c>
      <c r="I286" s="133">
        <f t="shared" si="36"/>
        <v>0.13333333333333333</v>
      </c>
      <c r="J286" s="133">
        <f t="shared" si="33"/>
        <v>0.44771188210523127</v>
      </c>
      <c r="K286" s="140">
        <v>50</v>
      </c>
      <c r="L286" s="133">
        <f t="shared" si="37"/>
        <v>0.375</v>
      </c>
      <c r="M286" s="140">
        <v>157</v>
      </c>
      <c r="N286" s="133">
        <f t="shared" si="38"/>
        <v>0.43902439024390244</v>
      </c>
      <c r="O286" s="136">
        <f t="shared" si="39"/>
        <v>0.42057875744971124</v>
      </c>
      <c r="P286" s="34"/>
      <c r="Q286" s="36" t="str">
        <f t="shared" si="34"/>
        <v>EXPOSIÇÃO ALTA</v>
      </c>
    </row>
    <row r="287" spans="1:17">
      <c r="A287" s="146">
        <v>283</v>
      </c>
      <c r="B287" s="28">
        <v>3125408</v>
      </c>
      <c r="C287" s="17" t="s">
        <v>381</v>
      </c>
      <c r="D287" s="137">
        <v>0.11336995981319753</v>
      </c>
      <c r="E287" s="133">
        <f t="shared" si="32"/>
        <v>0.85211266319740075</v>
      </c>
      <c r="F287" s="141">
        <v>0.29251170046801872</v>
      </c>
      <c r="G287" s="133">
        <f t="shared" si="35"/>
        <v>0.66754046688127966</v>
      </c>
      <c r="H287" s="139">
        <v>1</v>
      </c>
      <c r="I287" s="133">
        <f t="shared" si="36"/>
        <v>0.66666666666666663</v>
      </c>
      <c r="J287" s="133">
        <f t="shared" si="33"/>
        <v>0.72877326558178235</v>
      </c>
      <c r="K287" s="140">
        <v>77</v>
      </c>
      <c r="L287" s="133">
        <f t="shared" si="37"/>
        <v>0.625</v>
      </c>
      <c r="M287" s="140">
        <v>164</v>
      </c>
      <c r="N287" s="133">
        <f t="shared" si="38"/>
        <v>0.6097560975609756</v>
      </c>
      <c r="O287" s="136">
        <f t="shared" si="39"/>
        <v>0.65450978771425261</v>
      </c>
      <c r="P287" s="34"/>
      <c r="Q287" s="36" t="str">
        <f t="shared" si="34"/>
        <v>EXPOSIÇÃO MUITO ALTA</v>
      </c>
    </row>
    <row r="288" spans="1:17">
      <c r="A288" s="146">
        <v>284</v>
      </c>
      <c r="B288" s="28">
        <v>3125507</v>
      </c>
      <c r="C288" s="17" t="s">
        <v>811</v>
      </c>
      <c r="D288" s="137">
        <v>4.2901519582202376E-2</v>
      </c>
      <c r="E288" s="133">
        <f t="shared" si="32"/>
        <v>0.32245692039268298</v>
      </c>
      <c r="F288" s="141">
        <v>9.9900099900099903E-2</v>
      </c>
      <c r="G288" s="133">
        <f t="shared" si="35"/>
        <v>0.2279818524253881</v>
      </c>
      <c r="H288" s="139">
        <v>0.8</v>
      </c>
      <c r="I288" s="133">
        <f t="shared" si="36"/>
        <v>0.53333333333333333</v>
      </c>
      <c r="J288" s="133">
        <f t="shared" si="33"/>
        <v>0.36125736871713476</v>
      </c>
      <c r="K288" s="140">
        <v>77</v>
      </c>
      <c r="L288" s="133">
        <f t="shared" si="37"/>
        <v>0.625</v>
      </c>
      <c r="M288" s="140">
        <v>164</v>
      </c>
      <c r="N288" s="133">
        <f t="shared" si="38"/>
        <v>0.6097560975609756</v>
      </c>
      <c r="O288" s="136">
        <f t="shared" si="39"/>
        <v>0.53200448875937012</v>
      </c>
      <c r="P288" s="34"/>
      <c r="Q288" s="36" t="str">
        <f t="shared" si="34"/>
        <v>EXPOSIÇÃO ALTA</v>
      </c>
    </row>
    <row r="289" spans="1:17">
      <c r="A289" s="146">
        <v>285</v>
      </c>
      <c r="B289" s="28">
        <v>3125606</v>
      </c>
      <c r="C289" s="17" t="s">
        <v>382</v>
      </c>
      <c r="D289" s="137">
        <v>2.8422348614160098E-2</v>
      </c>
      <c r="E289" s="133">
        <f t="shared" si="32"/>
        <v>0.21362840043203002</v>
      </c>
      <c r="F289" s="141">
        <v>0.12993039443155455</v>
      </c>
      <c r="G289" s="133">
        <f t="shared" si="35"/>
        <v>0.29651393780876001</v>
      </c>
      <c r="H289" s="139">
        <v>2.6</v>
      </c>
      <c r="I289" s="133">
        <f t="shared" si="36"/>
        <v>1</v>
      </c>
      <c r="J289" s="133">
        <f t="shared" si="33"/>
        <v>0.50338077941359671</v>
      </c>
      <c r="K289" s="140">
        <v>77</v>
      </c>
      <c r="L289" s="133">
        <f t="shared" si="37"/>
        <v>0.625</v>
      </c>
      <c r="M289" s="140">
        <v>164</v>
      </c>
      <c r="N289" s="133">
        <f t="shared" si="38"/>
        <v>0.6097560975609756</v>
      </c>
      <c r="O289" s="136">
        <f t="shared" si="39"/>
        <v>0.57937895899152414</v>
      </c>
      <c r="P289" s="34"/>
      <c r="Q289" s="36" t="str">
        <f t="shared" si="34"/>
        <v>EXPOSIÇÃO ALTA</v>
      </c>
    </row>
    <row r="290" spans="1:17">
      <c r="A290" s="146">
        <v>286</v>
      </c>
      <c r="B290" s="28">
        <v>3125705</v>
      </c>
      <c r="C290" s="17" t="s">
        <v>383</v>
      </c>
      <c r="D290" s="137">
        <v>3.5567536092797466E-3</v>
      </c>
      <c r="E290" s="133">
        <f t="shared" si="32"/>
        <v>2.67333144982514E-2</v>
      </c>
      <c r="F290" s="141">
        <v>4.3094160741219564E-2</v>
      </c>
      <c r="G290" s="133">
        <f t="shared" si="35"/>
        <v>9.8345112810951721E-2</v>
      </c>
      <c r="H290" s="139">
        <v>0.4</v>
      </c>
      <c r="I290" s="133">
        <f t="shared" si="36"/>
        <v>0.26666666666666666</v>
      </c>
      <c r="J290" s="133">
        <f t="shared" si="33"/>
        <v>0.1305816979919566</v>
      </c>
      <c r="K290" s="140">
        <v>37</v>
      </c>
      <c r="L290" s="133">
        <f t="shared" si="37"/>
        <v>0.25462962962962965</v>
      </c>
      <c r="M290" s="140">
        <v>149</v>
      </c>
      <c r="N290" s="133">
        <f t="shared" si="38"/>
        <v>0.24390243902439024</v>
      </c>
      <c r="O290" s="136">
        <f t="shared" si="39"/>
        <v>0.20970458888199217</v>
      </c>
      <c r="P290" s="34"/>
      <c r="Q290" s="36" t="str">
        <f t="shared" si="34"/>
        <v xml:space="preserve">EXPOSIÇÃO MODERADA </v>
      </c>
    </row>
    <row r="291" spans="1:17">
      <c r="A291" s="146">
        <v>287</v>
      </c>
      <c r="B291" s="28">
        <v>3125804</v>
      </c>
      <c r="C291" s="17" t="s">
        <v>384</v>
      </c>
      <c r="D291" s="137">
        <v>0</v>
      </c>
      <c r="E291" s="133">
        <f t="shared" si="32"/>
        <v>0</v>
      </c>
      <c r="F291" s="141">
        <v>0</v>
      </c>
      <c r="G291" s="133">
        <f t="shared" si="35"/>
        <v>0</v>
      </c>
      <c r="H291" s="139">
        <v>0</v>
      </c>
      <c r="I291" s="133">
        <f t="shared" si="36"/>
        <v>0</v>
      </c>
      <c r="J291" s="133">
        <f t="shared" si="33"/>
        <v>0</v>
      </c>
      <c r="K291" s="140">
        <v>62</v>
      </c>
      <c r="L291" s="133">
        <f t="shared" si="37"/>
        <v>0.4861111111111111</v>
      </c>
      <c r="M291" s="140">
        <v>164</v>
      </c>
      <c r="N291" s="133">
        <f t="shared" si="38"/>
        <v>0.6097560975609756</v>
      </c>
      <c r="O291" s="136">
        <f t="shared" si="39"/>
        <v>0.36528906955736223</v>
      </c>
      <c r="P291" s="34"/>
      <c r="Q291" s="36" t="str">
        <f t="shared" si="34"/>
        <v xml:space="preserve">EXPOSIÇÃO MODERADA </v>
      </c>
    </row>
    <row r="292" spans="1:17">
      <c r="A292" s="146">
        <v>288</v>
      </c>
      <c r="B292" s="28">
        <v>3125903</v>
      </c>
      <c r="C292" s="17" t="s">
        <v>385</v>
      </c>
      <c r="D292" s="137">
        <v>2.7547903759670977E-2</v>
      </c>
      <c r="E292" s="133">
        <f t="shared" si="32"/>
        <v>0.20705588744000153</v>
      </c>
      <c r="F292" s="141">
        <v>0.73918961365302072</v>
      </c>
      <c r="G292" s="133">
        <f t="shared" si="35"/>
        <v>1</v>
      </c>
      <c r="H292" s="139">
        <v>0.8</v>
      </c>
      <c r="I292" s="133">
        <f t="shared" si="36"/>
        <v>0.53333333333333333</v>
      </c>
      <c r="J292" s="133">
        <f t="shared" si="33"/>
        <v>0.58012974025777819</v>
      </c>
      <c r="K292" s="140">
        <v>62</v>
      </c>
      <c r="L292" s="133">
        <f t="shared" si="37"/>
        <v>0.4861111111111111</v>
      </c>
      <c r="M292" s="140">
        <v>170</v>
      </c>
      <c r="N292" s="133">
        <f t="shared" si="38"/>
        <v>0.75609756097560976</v>
      </c>
      <c r="O292" s="136">
        <f t="shared" si="39"/>
        <v>0.60744613744816645</v>
      </c>
      <c r="P292" s="34"/>
      <c r="Q292" s="36" t="str">
        <f t="shared" si="34"/>
        <v>EXPOSIÇÃO MUITO ALTA</v>
      </c>
    </row>
    <row r="293" spans="1:17">
      <c r="A293" s="146">
        <v>289</v>
      </c>
      <c r="B293" s="28">
        <v>3125952</v>
      </c>
      <c r="C293" s="17" t="s">
        <v>386</v>
      </c>
      <c r="D293" s="137">
        <v>3.778469762032749E-2</v>
      </c>
      <c r="E293" s="133">
        <f t="shared" si="32"/>
        <v>0.28399780127308183</v>
      </c>
      <c r="F293" s="141">
        <v>0.52950803889477227</v>
      </c>
      <c r="G293" s="133">
        <f t="shared" si="35"/>
        <v>1</v>
      </c>
      <c r="H293" s="139">
        <v>0.4</v>
      </c>
      <c r="I293" s="133">
        <f t="shared" si="36"/>
        <v>0.26666666666666666</v>
      </c>
      <c r="J293" s="133">
        <f t="shared" si="33"/>
        <v>0.51688815597991622</v>
      </c>
      <c r="K293" s="140">
        <v>50</v>
      </c>
      <c r="L293" s="133">
        <f t="shared" si="37"/>
        <v>0.375</v>
      </c>
      <c r="M293" s="140">
        <v>164</v>
      </c>
      <c r="N293" s="133">
        <f t="shared" si="38"/>
        <v>0.6097560975609756</v>
      </c>
      <c r="O293" s="136">
        <f t="shared" si="39"/>
        <v>0.50054808451363064</v>
      </c>
      <c r="P293" s="34"/>
      <c r="Q293" s="36" t="str">
        <f t="shared" si="34"/>
        <v>EXPOSIÇÃO ALTA</v>
      </c>
    </row>
    <row r="294" spans="1:17">
      <c r="A294" s="146">
        <v>290</v>
      </c>
      <c r="B294" s="28">
        <v>3126000</v>
      </c>
      <c r="C294" s="17" t="s">
        <v>387</v>
      </c>
      <c r="D294" s="137">
        <v>7.6548191928480658E-3</v>
      </c>
      <c r="E294" s="133">
        <f t="shared" si="32"/>
        <v>5.7535244605008848E-2</v>
      </c>
      <c r="F294" s="141">
        <v>0.27455384999376015</v>
      </c>
      <c r="G294" s="133">
        <f t="shared" si="35"/>
        <v>0.62655888607411658</v>
      </c>
      <c r="H294" s="139">
        <v>0.4</v>
      </c>
      <c r="I294" s="133">
        <f t="shared" si="36"/>
        <v>0.26666666666666666</v>
      </c>
      <c r="J294" s="133">
        <f t="shared" si="33"/>
        <v>0.31692026578193072</v>
      </c>
      <c r="K294" s="140">
        <v>77</v>
      </c>
      <c r="L294" s="133">
        <f t="shared" si="37"/>
        <v>0.625</v>
      </c>
      <c r="M294" s="140">
        <v>180</v>
      </c>
      <c r="N294" s="133">
        <f t="shared" si="38"/>
        <v>1</v>
      </c>
      <c r="O294" s="136">
        <f t="shared" si="39"/>
        <v>0.64730675526064363</v>
      </c>
      <c r="P294" s="34"/>
      <c r="Q294" s="36" t="str">
        <f t="shared" si="34"/>
        <v>EXPOSIÇÃO MUITO ALTA</v>
      </c>
    </row>
    <row r="295" spans="1:17">
      <c r="A295" s="146">
        <v>291</v>
      </c>
      <c r="B295" s="28">
        <v>3126109</v>
      </c>
      <c r="C295" s="17" t="s">
        <v>388</v>
      </c>
      <c r="D295" s="137">
        <v>2.8595173545354145E-2</v>
      </c>
      <c r="E295" s="133">
        <f t="shared" si="32"/>
        <v>0.2149273892702489</v>
      </c>
      <c r="F295" s="141">
        <v>2.9595430465536123E-3</v>
      </c>
      <c r="G295" s="133">
        <f t="shared" si="35"/>
        <v>6.7539682819205511E-3</v>
      </c>
      <c r="H295" s="139">
        <v>0.4</v>
      </c>
      <c r="I295" s="133">
        <f t="shared" si="36"/>
        <v>0.26666666666666666</v>
      </c>
      <c r="J295" s="133">
        <f t="shared" si="33"/>
        <v>0.16278267473961203</v>
      </c>
      <c r="K295" s="140">
        <v>50</v>
      </c>
      <c r="L295" s="133">
        <f t="shared" si="37"/>
        <v>0.375</v>
      </c>
      <c r="M295" s="140">
        <v>180</v>
      </c>
      <c r="N295" s="133">
        <f t="shared" si="38"/>
        <v>1</v>
      </c>
      <c r="O295" s="136">
        <f t="shared" si="39"/>
        <v>0.51259422491320394</v>
      </c>
      <c r="P295" s="34"/>
      <c r="Q295" s="36" t="str">
        <f t="shared" si="34"/>
        <v>EXPOSIÇÃO ALTA</v>
      </c>
    </row>
    <row r="296" spans="1:17">
      <c r="A296" s="146">
        <v>292</v>
      </c>
      <c r="B296" s="28">
        <v>3126208</v>
      </c>
      <c r="C296" s="17" t="s">
        <v>389</v>
      </c>
      <c r="D296" s="137">
        <v>2.178781911388079E-2</v>
      </c>
      <c r="E296" s="133">
        <f t="shared" si="32"/>
        <v>0.16376186955506833</v>
      </c>
      <c r="F296" s="141">
        <v>0</v>
      </c>
      <c r="G296" s="133">
        <f t="shared" si="35"/>
        <v>0</v>
      </c>
      <c r="H296" s="139">
        <v>1</v>
      </c>
      <c r="I296" s="133">
        <f t="shared" si="36"/>
        <v>0.66666666666666663</v>
      </c>
      <c r="J296" s="133">
        <f t="shared" si="33"/>
        <v>0.27680951207391163</v>
      </c>
      <c r="K296" s="140">
        <v>99</v>
      </c>
      <c r="L296" s="133">
        <f t="shared" si="37"/>
        <v>0.82870370370370372</v>
      </c>
      <c r="M296" s="140">
        <v>157</v>
      </c>
      <c r="N296" s="133">
        <f t="shared" si="38"/>
        <v>0.43902439024390244</v>
      </c>
      <c r="O296" s="136">
        <f t="shared" si="39"/>
        <v>0.5148458686738393</v>
      </c>
      <c r="P296" s="34"/>
      <c r="Q296" s="36" t="str">
        <f t="shared" si="34"/>
        <v>EXPOSIÇÃO ALTA</v>
      </c>
    </row>
    <row r="297" spans="1:17">
      <c r="A297" s="146">
        <v>293</v>
      </c>
      <c r="B297" s="28">
        <v>3126307</v>
      </c>
      <c r="C297" s="17" t="s">
        <v>390</v>
      </c>
      <c r="D297" s="137">
        <v>0</v>
      </c>
      <c r="E297" s="133">
        <f t="shared" si="32"/>
        <v>0</v>
      </c>
      <c r="F297" s="141">
        <v>0</v>
      </c>
      <c r="G297" s="133">
        <f t="shared" si="35"/>
        <v>0</v>
      </c>
      <c r="H297" s="139">
        <v>0</v>
      </c>
      <c r="I297" s="133">
        <f t="shared" si="36"/>
        <v>0</v>
      </c>
      <c r="J297" s="133">
        <f t="shared" si="33"/>
        <v>0</v>
      </c>
      <c r="K297" s="140">
        <v>50</v>
      </c>
      <c r="L297" s="133">
        <f t="shared" si="37"/>
        <v>0.375</v>
      </c>
      <c r="M297" s="140">
        <v>157</v>
      </c>
      <c r="N297" s="133">
        <f t="shared" si="38"/>
        <v>0.43902439024390244</v>
      </c>
      <c r="O297" s="136">
        <f t="shared" si="39"/>
        <v>0.27134146341463411</v>
      </c>
      <c r="P297" s="34"/>
      <c r="Q297" s="36" t="str">
        <f t="shared" si="34"/>
        <v xml:space="preserve">EXPOSIÇÃO MODERADA </v>
      </c>
    </row>
    <row r="298" spans="1:17">
      <c r="A298" s="146">
        <v>294</v>
      </c>
      <c r="B298" s="28">
        <v>3126406</v>
      </c>
      <c r="C298" s="17" t="s">
        <v>391</v>
      </c>
      <c r="D298" s="137">
        <v>0</v>
      </c>
      <c r="E298" s="133">
        <f t="shared" si="32"/>
        <v>0</v>
      </c>
      <c r="F298" s="141">
        <v>0</v>
      </c>
      <c r="G298" s="133">
        <f t="shared" si="35"/>
        <v>0</v>
      </c>
      <c r="H298" s="139">
        <v>0</v>
      </c>
      <c r="I298" s="133">
        <f t="shared" si="36"/>
        <v>0</v>
      </c>
      <c r="J298" s="133">
        <f t="shared" si="33"/>
        <v>0</v>
      </c>
      <c r="K298" s="140">
        <v>77</v>
      </c>
      <c r="L298" s="133">
        <f t="shared" si="37"/>
        <v>0.625</v>
      </c>
      <c r="M298" s="140">
        <v>180</v>
      </c>
      <c r="N298" s="133">
        <f t="shared" si="38"/>
        <v>1</v>
      </c>
      <c r="O298" s="136">
        <f t="shared" si="39"/>
        <v>0.54166666666666663</v>
      </c>
      <c r="P298" s="34"/>
      <c r="Q298" s="36" t="str">
        <f t="shared" si="34"/>
        <v>EXPOSIÇÃO ALTA</v>
      </c>
    </row>
    <row r="299" spans="1:17">
      <c r="A299" s="146">
        <v>295</v>
      </c>
      <c r="B299" s="28">
        <v>3126505</v>
      </c>
      <c r="C299" s="17" t="s">
        <v>392</v>
      </c>
      <c r="D299" s="137">
        <v>0.110180053042437</v>
      </c>
      <c r="E299" s="133">
        <f t="shared" si="32"/>
        <v>0.82813664734396863</v>
      </c>
      <c r="F299" s="141">
        <v>0.3422517995382317</v>
      </c>
      <c r="G299" s="133">
        <f t="shared" si="35"/>
        <v>0.78105226453903298</v>
      </c>
      <c r="H299" s="139">
        <v>1.8</v>
      </c>
      <c r="I299" s="133">
        <f t="shared" si="36"/>
        <v>1</v>
      </c>
      <c r="J299" s="133">
        <f t="shared" si="33"/>
        <v>0.86972963729433383</v>
      </c>
      <c r="K299" s="140">
        <v>77</v>
      </c>
      <c r="L299" s="133">
        <f t="shared" si="37"/>
        <v>0.625</v>
      </c>
      <c r="M299" s="140">
        <v>149</v>
      </c>
      <c r="N299" s="133">
        <f t="shared" si="38"/>
        <v>0.24390243902439024</v>
      </c>
      <c r="O299" s="136">
        <f t="shared" si="39"/>
        <v>0.57954402543957473</v>
      </c>
      <c r="P299" s="34"/>
      <c r="Q299" s="36" t="str">
        <f t="shared" si="34"/>
        <v>EXPOSIÇÃO ALTA</v>
      </c>
    </row>
    <row r="300" spans="1:17">
      <c r="A300" s="146">
        <v>296</v>
      </c>
      <c r="B300" s="28">
        <v>3126604</v>
      </c>
      <c r="C300" s="17" t="s">
        <v>393</v>
      </c>
      <c r="D300" s="137">
        <v>0.13831774441800479</v>
      </c>
      <c r="E300" s="133">
        <f t="shared" si="32"/>
        <v>1</v>
      </c>
      <c r="F300" s="141">
        <v>1.337494427106554E-2</v>
      </c>
      <c r="G300" s="133">
        <f t="shared" si="35"/>
        <v>3.0522938155748573E-2</v>
      </c>
      <c r="H300" s="139">
        <v>1.8</v>
      </c>
      <c r="I300" s="133">
        <f t="shared" si="36"/>
        <v>1</v>
      </c>
      <c r="J300" s="133">
        <f t="shared" si="33"/>
        <v>0.67684097938524956</v>
      </c>
      <c r="K300" s="140">
        <v>127</v>
      </c>
      <c r="L300" s="133">
        <f t="shared" si="37"/>
        <v>1</v>
      </c>
      <c r="M300" s="140">
        <v>157</v>
      </c>
      <c r="N300" s="133">
        <f t="shared" si="38"/>
        <v>0.43902439024390244</v>
      </c>
      <c r="O300" s="136">
        <f t="shared" si="39"/>
        <v>0.70528845654305072</v>
      </c>
      <c r="P300" s="34"/>
      <c r="Q300" s="36" t="str">
        <f t="shared" si="34"/>
        <v>EXPOSIÇÃO MUITO ALTA</v>
      </c>
    </row>
    <row r="301" spans="1:17">
      <c r="A301" s="146">
        <v>297</v>
      </c>
      <c r="B301" s="28">
        <v>3126703</v>
      </c>
      <c r="C301" s="17" t="s">
        <v>394</v>
      </c>
      <c r="D301" s="137">
        <v>6.2714983358848802E-3</v>
      </c>
      <c r="E301" s="133">
        <f t="shared" si="32"/>
        <v>4.7137911648150975E-2</v>
      </c>
      <c r="F301" s="141">
        <v>0</v>
      </c>
      <c r="G301" s="133">
        <f t="shared" si="35"/>
        <v>0</v>
      </c>
      <c r="H301" s="139">
        <v>2</v>
      </c>
      <c r="I301" s="133">
        <f t="shared" si="36"/>
        <v>1</v>
      </c>
      <c r="J301" s="133">
        <f t="shared" si="33"/>
        <v>0.34904597054938363</v>
      </c>
      <c r="K301" s="140">
        <v>50</v>
      </c>
      <c r="L301" s="133">
        <f t="shared" si="37"/>
        <v>0.375</v>
      </c>
      <c r="M301" s="140">
        <v>157</v>
      </c>
      <c r="N301" s="133">
        <f t="shared" si="38"/>
        <v>0.43902439024390244</v>
      </c>
      <c r="O301" s="136">
        <f t="shared" si="39"/>
        <v>0.38769012026442873</v>
      </c>
      <c r="P301" s="34"/>
      <c r="Q301" s="36" t="str">
        <f t="shared" si="34"/>
        <v xml:space="preserve">EXPOSIÇÃO MODERADA </v>
      </c>
    </row>
    <row r="302" spans="1:17">
      <c r="A302" s="146">
        <v>298</v>
      </c>
      <c r="B302" s="28">
        <v>3126752</v>
      </c>
      <c r="C302" s="17" t="s">
        <v>395</v>
      </c>
      <c r="D302" s="137">
        <v>6.4860717228852935E-2</v>
      </c>
      <c r="E302" s="133">
        <f t="shared" si="32"/>
        <v>0.48750690734863894</v>
      </c>
      <c r="F302" s="141">
        <v>1.207787048073103</v>
      </c>
      <c r="G302" s="133">
        <f t="shared" si="35"/>
        <v>1</v>
      </c>
      <c r="H302" s="139">
        <v>1.6</v>
      </c>
      <c r="I302" s="133">
        <f t="shared" si="36"/>
        <v>1</v>
      </c>
      <c r="J302" s="133">
        <f t="shared" si="33"/>
        <v>0.82916896911621285</v>
      </c>
      <c r="K302" s="140">
        <v>127</v>
      </c>
      <c r="L302" s="133">
        <f t="shared" si="37"/>
        <v>1</v>
      </c>
      <c r="M302" s="140">
        <v>149</v>
      </c>
      <c r="N302" s="133">
        <f t="shared" si="38"/>
        <v>0.24390243902439024</v>
      </c>
      <c r="O302" s="136">
        <f t="shared" si="39"/>
        <v>0.69102380271353436</v>
      </c>
      <c r="P302" s="34"/>
      <c r="Q302" s="36" t="str">
        <f t="shared" si="34"/>
        <v>EXPOSIÇÃO MUITO ALTA</v>
      </c>
    </row>
    <row r="303" spans="1:17">
      <c r="A303" s="146">
        <v>299</v>
      </c>
      <c r="B303" s="28">
        <v>3126802</v>
      </c>
      <c r="C303" s="17" t="s">
        <v>396</v>
      </c>
      <c r="D303" s="137">
        <v>2.5216500824273732E-2</v>
      </c>
      <c r="E303" s="133">
        <f t="shared" si="32"/>
        <v>0.18953256849783215</v>
      </c>
      <c r="F303" s="141">
        <v>3.5460992907801421E-2</v>
      </c>
      <c r="G303" s="133">
        <f t="shared" si="35"/>
        <v>8.0925473148160815E-2</v>
      </c>
      <c r="H303" s="139">
        <v>0.6</v>
      </c>
      <c r="I303" s="133">
        <f t="shared" si="36"/>
        <v>0.39999999999999997</v>
      </c>
      <c r="J303" s="133">
        <f t="shared" si="33"/>
        <v>0.22348601388199762</v>
      </c>
      <c r="K303" s="140">
        <v>50</v>
      </c>
      <c r="L303" s="133">
        <f t="shared" si="37"/>
        <v>0.375</v>
      </c>
      <c r="M303" s="140">
        <v>149</v>
      </c>
      <c r="N303" s="133">
        <f t="shared" si="38"/>
        <v>0.24390243902439024</v>
      </c>
      <c r="O303" s="136">
        <f t="shared" si="39"/>
        <v>0.28079615096879595</v>
      </c>
      <c r="P303" s="34"/>
      <c r="Q303" s="36" t="str">
        <f t="shared" si="34"/>
        <v xml:space="preserve">EXPOSIÇÃO MODERADA </v>
      </c>
    </row>
    <row r="304" spans="1:17">
      <c r="A304" s="146">
        <v>300</v>
      </c>
      <c r="B304" s="28">
        <v>3126901</v>
      </c>
      <c r="C304" s="17" t="s">
        <v>397</v>
      </c>
      <c r="D304" s="137">
        <v>7.2762378928966628E-2</v>
      </c>
      <c r="E304" s="133">
        <f t="shared" si="32"/>
        <v>0.5468974725924044</v>
      </c>
      <c r="F304" s="141">
        <v>0.32055233633337443</v>
      </c>
      <c r="G304" s="133">
        <f t="shared" si="35"/>
        <v>0.73153195552005301</v>
      </c>
      <c r="H304" s="139">
        <v>0.4</v>
      </c>
      <c r="I304" s="133">
        <f t="shared" si="36"/>
        <v>0.26666666666666666</v>
      </c>
      <c r="J304" s="133">
        <f t="shared" si="33"/>
        <v>0.51503203159304134</v>
      </c>
      <c r="K304" s="140">
        <v>50</v>
      </c>
      <c r="L304" s="133">
        <f t="shared" si="37"/>
        <v>0.375</v>
      </c>
      <c r="M304" s="140">
        <v>157</v>
      </c>
      <c r="N304" s="133">
        <f t="shared" si="38"/>
        <v>0.43902439024390244</v>
      </c>
      <c r="O304" s="136">
        <f t="shared" si="39"/>
        <v>0.4430188072789813</v>
      </c>
      <c r="P304" s="34"/>
      <c r="Q304" s="36" t="str">
        <f t="shared" si="34"/>
        <v>EXPOSIÇÃO ALTA</v>
      </c>
    </row>
    <row r="305" spans="1:17">
      <c r="A305" s="146">
        <v>301</v>
      </c>
      <c r="B305" s="28">
        <v>3126950</v>
      </c>
      <c r="C305" s="17" t="s">
        <v>398</v>
      </c>
      <c r="D305" s="137">
        <v>0</v>
      </c>
      <c r="E305" s="133">
        <f t="shared" si="32"/>
        <v>0</v>
      </c>
      <c r="F305" s="141">
        <v>0</v>
      </c>
      <c r="G305" s="133">
        <f t="shared" si="35"/>
        <v>0</v>
      </c>
      <c r="H305" s="139">
        <v>0</v>
      </c>
      <c r="I305" s="133">
        <f t="shared" si="36"/>
        <v>0</v>
      </c>
      <c r="J305" s="133">
        <f t="shared" si="33"/>
        <v>0</v>
      </c>
      <c r="K305" s="140">
        <v>77</v>
      </c>
      <c r="L305" s="133">
        <f t="shared" si="37"/>
        <v>0.625</v>
      </c>
      <c r="M305" s="140">
        <v>164</v>
      </c>
      <c r="N305" s="133">
        <f t="shared" si="38"/>
        <v>0.6097560975609756</v>
      </c>
      <c r="O305" s="136">
        <f t="shared" si="39"/>
        <v>0.41158536585365857</v>
      </c>
      <c r="P305" s="34"/>
      <c r="Q305" s="36" t="str">
        <f t="shared" si="34"/>
        <v>EXPOSIÇÃO ALTA</v>
      </c>
    </row>
    <row r="306" spans="1:17">
      <c r="A306" s="146">
        <v>302</v>
      </c>
      <c r="B306" s="28">
        <v>3127008</v>
      </c>
      <c r="C306" s="17" t="s">
        <v>399</v>
      </c>
      <c r="D306" s="137">
        <v>0</v>
      </c>
      <c r="E306" s="133">
        <f t="shared" si="32"/>
        <v>0</v>
      </c>
      <c r="F306" s="141">
        <v>0</v>
      </c>
      <c r="G306" s="133">
        <f t="shared" si="35"/>
        <v>0</v>
      </c>
      <c r="H306" s="139">
        <v>0</v>
      </c>
      <c r="I306" s="133">
        <f t="shared" si="36"/>
        <v>0</v>
      </c>
      <c r="J306" s="133">
        <f t="shared" si="33"/>
        <v>0</v>
      </c>
      <c r="K306" s="140">
        <v>50</v>
      </c>
      <c r="L306" s="133">
        <f t="shared" si="37"/>
        <v>0.375</v>
      </c>
      <c r="M306" s="140">
        <v>164</v>
      </c>
      <c r="N306" s="133">
        <f t="shared" si="38"/>
        <v>0.6097560975609756</v>
      </c>
      <c r="O306" s="136">
        <f t="shared" si="39"/>
        <v>0.3282520325203252</v>
      </c>
      <c r="P306" s="34"/>
      <c r="Q306" s="36" t="str">
        <f t="shared" si="34"/>
        <v xml:space="preserve">EXPOSIÇÃO MODERADA </v>
      </c>
    </row>
    <row r="307" spans="1:17">
      <c r="A307" s="146">
        <v>303</v>
      </c>
      <c r="B307" s="28">
        <v>3127057</v>
      </c>
      <c r="C307" s="17" t="s">
        <v>400</v>
      </c>
      <c r="D307" s="137">
        <v>0</v>
      </c>
      <c r="E307" s="133">
        <f t="shared" si="32"/>
        <v>0</v>
      </c>
      <c r="F307" s="141">
        <v>0.47432650241768359</v>
      </c>
      <c r="G307" s="133">
        <f t="shared" si="35"/>
        <v>1</v>
      </c>
      <c r="H307" s="139">
        <v>0.2</v>
      </c>
      <c r="I307" s="133">
        <f t="shared" si="36"/>
        <v>0.13333333333333333</v>
      </c>
      <c r="J307" s="133">
        <f t="shared" si="33"/>
        <v>0.37777777777777777</v>
      </c>
      <c r="K307" s="140">
        <v>37</v>
      </c>
      <c r="L307" s="133">
        <f t="shared" si="37"/>
        <v>0.25462962962962965</v>
      </c>
      <c r="M307" s="140">
        <v>149</v>
      </c>
      <c r="N307" s="133">
        <f t="shared" si="38"/>
        <v>0.24390243902439024</v>
      </c>
      <c r="O307" s="136">
        <f t="shared" si="39"/>
        <v>0.29210328214393255</v>
      </c>
      <c r="P307" s="34"/>
      <c r="Q307" s="36" t="str">
        <f t="shared" si="34"/>
        <v xml:space="preserve">EXPOSIÇÃO MODERADA </v>
      </c>
    </row>
    <row r="308" spans="1:17">
      <c r="A308" s="146">
        <v>304</v>
      </c>
      <c r="B308" s="28">
        <v>3127073</v>
      </c>
      <c r="C308" s="17" t="s">
        <v>401</v>
      </c>
      <c r="D308" s="137">
        <v>0.13819672311843359</v>
      </c>
      <c r="E308" s="133">
        <f t="shared" si="32"/>
        <v>1</v>
      </c>
      <c r="F308" s="141">
        <v>8.6225479629230439E-2</v>
      </c>
      <c r="G308" s="133">
        <f t="shared" si="35"/>
        <v>0.19677502416711659</v>
      </c>
      <c r="H308" s="139">
        <v>1.6</v>
      </c>
      <c r="I308" s="133">
        <f t="shared" si="36"/>
        <v>1</v>
      </c>
      <c r="J308" s="133">
        <f t="shared" si="33"/>
        <v>0.732258341389039</v>
      </c>
      <c r="K308" s="140">
        <v>99</v>
      </c>
      <c r="L308" s="133">
        <f t="shared" si="37"/>
        <v>0.82870370370370372</v>
      </c>
      <c r="M308" s="140">
        <v>139</v>
      </c>
      <c r="N308" s="133">
        <f t="shared" si="38"/>
        <v>0</v>
      </c>
      <c r="O308" s="136">
        <f t="shared" si="39"/>
        <v>0.52032068169758094</v>
      </c>
      <c r="P308" s="34"/>
      <c r="Q308" s="36" t="str">
        <f t="shared" si="34"/>
        <v>EXPOSIÇÃO ALTA</v>
      </c>
    </row>
    <row r="309" spans="1:17">
      <c r="A309" s="146">
        <v>305</v>
      </c>
      <c r="B309" s="28">
        <v>3127107</v>
      </c>
      <c r="C309" s="17" t="s">
        <v>402</v>
      </c>
      <c r="D309" s="137">
        <v>0</v>
      </c>
      <c r="E309" s="133">
        <f t="shared" si="32"/>
        <v>0</v>
      </c>
      <c r="F309" s="141">
        <v>0</v>
      </c>
      <c r="G309" s="133">
        <f t="shared" si="35"/>
        <v>0</v>
      </c>
      <c r="H309" s="139">
        <v>0</v>
      </c>
      <c r="I309" s="133">
        <f t="shared" si="36"/>
        <v>0</v>
      </c>
      <c r="J309" s="133">
        <f t="shared" si="33"/>
        <v>0</v>
      </c>
      <c r="K309" s="140">
        <v>50</v>
      </c>
      <c r="L309" s="133">
        <f t="shared" si="37"/>
        <v>0.375</v>
      </c>
      <c r="M309" s="140">
        <v>170</v>
      </c>
      <c r="N309" s="133">
        <f t="shared" si="38"/>
        <v>0.75609756097560976</v>
      </c>
      <c r="O309" s="136">
        <f t="shared" si="39"/>
        <v>0.37703252032520324</v>
      </c>
      <c r="P309" s="34"/>
      <c r="Q309" s="36" t="str">
        <f t="shared" si="34"/>
        <v xml:space="preserve">EXPOSIÇÃO MODERADA </v>
      </c>
    </row>
    <row r="310" spans="1:17">
      <c r="A310" s="146">
        <v>306</v>
      </c>
      <c r="B310" s="28">
        <v>3127206</v>
      </c>
      <c r="C310" s="17" t="s">
        <v>403</v>
      </c>
      <c r="D310" s="137">
        <v>0</v>
      </c>
      <c r="E310" s="133">
        <f t="shared" si="32"/>
        <v>0</v>
      </c>
      <c r="F310" s="141">
        <v>0</v>
      </c>
      <c r="G310" s="133">
        <f t="shared" si="35"/>
        <v>0</v>
      </c>
      <c r="H310" s="139">
        <v>0</v>
      </c>
      <c r="I310" s="133">
        <f t="shared" si="36"/>
        <v>0</v>
      </c>
      <c r="J310" s="133">
        <f t="shared" si="33"/>
        <v>0</v>
      </c>
      <c r="K310" s="140">
        <v>77</v>
      </c>
      <c r="L310" s="133">
        <f t="shared" si="37"/>
        <v>0.625</v>
      </c>
      <c r="M310" s="140">
        <v>180</v>
      </c>
      <c r="N310" s="133">
        <f t="shared" si="38"/>
        <v>1</v>
      </c>
      <c r="O310" s="136">
        <f t="shared" si="39"/>
        <v>0.54166666666666663</v>
      </c>
      <c r="P310" s="34"/>
      <c r="Q310" s="36" t="str">
        <f t="shared" si="34"/>
        <v>EXPOSIÇÃO ALTA</v>
      </c>
    </row>
    <row r="311" spans="1:17">
      <c r="A311" s="146">
        <v>307</v>
      </c>
      <c r="B311" s="28">
        <v>3127305</v>
      </c>
      <c r="C311" s="17" t="s">
        <v>404</v>
      </c>
      <c r="D311" s="137">
        <v>3.9336640716011756E-2</v>
      </c>
      <c r="E311" s="133">
        <f t="shared" si="32"/>
        <v>0.29566253474016024</v>
      </c>
      <c r="F311" s="141">
        <v>1.0256410256410255</v>
      </c>
      <c r="G311" s="133">
        <f t="shared" si="35"/>
        <v>1</v>
      </c>
      <c r="H311" s="139">
        <v>1.2</v>
      </c>
      <c r="I311" s="133">
        <f t="shared" si="36"/>
        <v>0.79999999999999993</v>
      </c>
      <c r="J311" s="133">
        <f t="shared" si="33"/>
        <v>0.69855417824672006</v>
      </c>
      <c r="K311" s="140">
        <v>50</v>
      </c>
      <c r="L311" s="133">
        <f t="shared" si="37"/>
        <v>0.375</v>
      </c>
      <c r="M311" s="140">
        <v>157</v>
      </c>
      <c r="N311" s="133">
        <f t="shared" si="38"/>
        <v>0.43902439024390244</v>
      </c>
      <c r="O311" s="136">
        <f t="shared" si="39"/>
        <v>0.50419285616354081</v>
      </c>
      <c r="P311" s="34"/>
      <c r="Q311" s="36" t="str">
        <f t="shared" si="34"/>
        <v>EXPOSIÇÃO ALTA</v>
      </c>
    </row>
    <row r="312" spans="1:17">
      <c r="A312" s="146">
        <v>308</v>
      </c>
      <c r="B312" s="28">
        <v>3127339</v>
      </c>
      <c r="C312" s="17" t="s">
        <v>405</v>
      </c>
      <c r="D312" s="137">
        <v>5.9696401154858116E-2</v>
      </c>
      <c r="E312" s="133">
        <f t="shared" si="32"/>
        <v>0.448690812409064</v>
      </c>
      <c r="F312" s="141">
        <v>0</v>
      </c>
      <c r="G312" s="133">
        <f t="shared" si="35"/>
        <v>0</v>
      </c>
      <c r="H312" s="139">
        <v>2.4</v>
      </c>
      <c r="I312" s="133">
        <f t="shared" si="36"/>
        <v>1</v>
      </c>
      <c r="J312" s="133">
        <f t="shared" si="33"/>
        <v>0.48289693746968804</v>
      </c>
      <c r="K312" s="140">
        <v>127</v>
      </c>
      <c r="L312" s="133">
        <f t="shared" si="37"/>
        <v>1</v>
      </c>
      <c r="M312" s="140">
        <v>139</v>
      </c>
      <c r="N312" s="133">
        <f t="shared" si="38"/>
        <v>0</v>
      </c>
      <c r="O312" s="136">
        <f t="shared" si="39"/>
        <v>0.49429897915656268</v>
      </c>
      <c r="P312" s="34"/>
      <c r="Q312" s="36" t="str">
        <f t="shared" si="34"/>
        <v>EXPOSIÇÃO ALTA</v>
      </c>
    </row>
    <row r="313" spans="1:17">
      <c r="A313" s="146">
        <v>309</v>
      </c>
      <c r="B313" s="28">
        <v>3127354</v>
      </c>
      <c r="C313" s="17" t="s">
        <v>406</v>
      </c>
      <c r="D313" s="137">
        <v>0.12288279489428254</v>
      </c>
      <c r="E313" s="133">
        <f t="shared" si="32"/>
        <v>0.92361314929493021</v>
      </c>
      <c r="F313" s="141">
        <v>0</v>
      </c>
      <c r="G313" s="133">
        <f t="shared" si="35"/>
        <v>0</v>
      </c>
      <c r="H313" s="139">
        <v>1.8</v>
      </c>
      <c r="I313" s="133">
        <f t="shared" si="36"/>
        <v>1</v>
      </c>
      <c r="J313" s="133">
        <f t="shared" si="33"/>
        <v>0.64120438309831007</v>
      </c>
      <c r="K313" s="140">
        <v>127</v>
      </c>
      <c r="L313" s="133">
        <f t="shared" si="37"/>
        <v>1</v>
      </c>
      <c r="M313" s="140">
        <v>157</v>
      </c>
      <c r="N313" s="133">
        <f t="shared" si="38"/>
        <v>0.43902439024390244</v>
      </c>
      <c r="O313" s="136">
        <f t="shared" si="39"/>
        <v>0.69340959111407086</v>
      </c>
      <c r="P313" s="34"/>
      <c r="Q313" s="36" t="str">
        <f t="shared" si="34"/>
        <v>EXPOSIÇÃO MUITO ALTA</v>
      </c>
    </row>
    <row r="314" spans="1:17">
      <c r="A314" s="146">
        <v>310</v>
      </c>
      <c r="B314" s="28">
        <v>3127370</v>
      </c>
      <c r="C314" s="17" t="s">
        <v>407</v>
      </c>
      <c r="D314" s="137">
        <v>6.2614915902858198E-2</v>
      </c>
      <c r="E314" s="133">
        <f t="shared" si="32"/>
        <v>0.47062698825844218</v>
      </c>
      <c r="F314" s="141">
        <v>1.137809187279152</v>
      </c>
      <c r="G314" s="133">
        <f t="shared" si="35"/>
        <v>1</v>
      </c>
      <c r="H314" s="139">
        <v>0.8</v>
      </c>
      <c r="I314" s="133">
        <f t="shared" si="36"/>
        <v>0.53333333333333333</v>
      </c>
      <c r="J314" s="133">
        <f t="shared" si="33"/>
        <v>0.66798677386392524</v>
      </c>
      <c r="K314" s="140">
        <v>50</v>
      </c>
      <c r="L314" s="133">
        <f t="shared" si="37"/>
        <v>0.375</v>
      </c>
      <c r="M314" s="140">
        <v>157</v>
      </c>
      <c r="N314" s="133">
        <f t="shared" si="38"/>
        <v>0.43902439024390244</v>
      </c>
      <c r="O314" s="136">
        <f t="shared" si="39"/>
        <v>0.49400372136927589</v>
      </c>
      <c r="P314" s="34"/>
      <c r="Q314" s="36" t="str">
        <f t="shared" si="34"/>
        <v>EXPOSIÇÃO ALTA</v>
      </c>
    </row>
    <row r="315" spans="1:17">
      <c r="A315" s="146">
        <v>311</v>
      </c>
      <c r="B315" s="28">
        <v>3127388</v>
      </c>
      <c r="C315" s="17" t="s">
        <v>408</v>
      </c>
      <c r="D315" s="137">
        <v>0</v>
      </c>
      <c r="E315" s="133">
        <f t="shared" si="32"/>
        <v>0</v>
      </c>
      <c r="F315" s="141">
        <v>0</v>
      </c>
      <c r="G315" s="133">
        <f t="shared" si="35"/>
        <v>0</v>
      </c>
      <c r="H315" s="139">
        <v>0</v>
      </c>
      <c r="I315" s="133">
        <f t="shared" si="36"/>
        <v>0</v>
      </c>
      <c r="J315" s="133">
        <f t="shared" si="33"/>
        <v>0</v>
      </c>
      <c r="K315" s="140">
        <v>37</v>
      </c>
      <c r="L315" s="133">
        <f t="shared" si="37"/>
        <v>0.25462962962962965</v>
      </c>
      <c r="M315" s="140">
        <v>164</v>
      </c>
      <c r="N315" s="133">
        <f t="shared" si="38"/>
        <v>0.6097560975609756</v>
      </c>
      <c r="O315" s="136">
        <f t="shared" si="39"/>
        <v>0.28812857573020173</v>
      </c>
      <c r="P315" s="34"/>
      <c r="Q315" s="36" t="str">
        <f t="shared" si="34"/>
        <v xml:space="preserve">EXPOSIÇÃO MODERADA </v>
      </c>
    </row>
    <row r="316" spans="1:17">
      <c r="A316" s="146">
        <v>312</v>
      </c>
      <c r="B316" s="28">
        <v>3127404</v>
      </c>
      <c r="C316" s="17" t="s">
        <v>409</v>
      </c>
      <c r="D316" s="137">
        <v>0.18030449759917666</v>
      </c>
      <c r="E316" s="133">
        <f t="shared" si="32"/>
        <v>1</v>
      </c>
      <c r="F316" s="141">
        <v>4.663981344074624E-2</v>
      </c>
      <c r="G316" s="133">
        <f t="shared" si="35"/>
        <v>0.10643664096060837</v>
      </c>
      <c r="H316" s="139">
        <v>0.2</v>
      </c>
      <c r="I316" s="133">
        <f t="shared" si="36"/>
        <v>0.13333333333333333</v>
      </c>
      <c r="J316" s="133">
        <f t="shared" si="33"/>
        <v>0.41325665809798057</v>
      </c>
      <c r="K316" s="140">
        <v>37</v>
      </c>
      <c r="L316" s="133">
        <f t="shared" si="37"/>
        <v>0.25462962962962965</v>
      </c>
      <c r="M316" s="140">
        <v>139</v>
      </c>
      <c r="N316" s="133">
        <f t="shared" si="38"/>
        <v>0</v>
      </c>
      <c r="O316" s="136">
        <f t="shared" si="39"/>
        <v>0.22262876257587005</v>
      </c>
      <c r="P316" s="34"/>
      <c r="Q316" s="36" t="str">
        <f t="shared" si="34"/>
        <v xml:space="preserve">EXPOSIÇÃO MODERADA </v>
      </c>
    </row>
    <row r="317" spans="1:17">
      <c r="A317" s="146">
        <v>313</v>
      </c>
      <c r="B317" s="28">
        <v>3127503</v>
      </c>
      <c r="C317" s="17" t="s">
        <v>410</v>
      </c>
      <c r="D317" s="137">
        <v>2.9286778220101565E-2</v>
      </c>
      <c r="E317" s="133">
        <f t="shared" si="32"/>
        <v>0.22012563669178667</v>
      </c>
      <c r="F317" s="141">
        <v>0.10038610038610039</v>
      </c>
      <c r="G317" s="133">
        <f t="shared" si="35"/>
        <v>0.22909095332907917</v>
      </c>
      <c r="H317" s="139">
        <v>0.2</v>
      </c>
      <c r="I317" s="133">
        <f t="shared" si="36"/>
        <v>0.13333333333333333</v>
      </c>
      <c r="J317" s="133">
        <f t="shared" si="33"/>
        <v>0.19418330778473306</v>
      </c>
      <c r="K317" s="140">
        <v>62</v>
      </c>
      <c r="L317" s="133">
        <f t="shared" si="37"/>
        <v>0.4861111111111111</v>
      </c>
      <c r="M317" s="140">
        <v>164</v>
      </c>
      <c r="N317" s="133">
        <f t="shared" si="38"/>
        <v>0.6097560975609756</v>
      </c>
      <c r="O317" s="136">
        <f t="shared" si="39"/>
        <v>0.43001683881893987</v>
      </c>
      <c r="P317" s="34"/>
      <c r="Q317" s="36" t="str">
        <f t="shared" si="34"/>
        <v>EXPOSIÇÃO ALTA</v>
      </c>
    </row>
    <row r="318" spans="1:17">
      <c r="A318" s="146">
        <v>314</v>
      </c>
      <c r="B318" s="28">
        <v>3127602</v>
      </c>
      <c r="C318" s="17" t="s">
        <v>979</v>
      </c>
      <c r="D318" s="137">
        <v>6.2037964320479106E-3</v>
      </c>
      <c r="E318" s="133">
        <f t="shared" si="32"/>
        <v>4.6629049779653264E-2</v>
      </c>
      <c r="F318" s="141">
        <v>2.6558073654390939E-2</v>
      </c>
      <c r="G318" s="133">
        <f t="shared" si="35"/>
        <v>6.0608135874065203E-2</v>
      </c>
      <c r="H318" s="139">
        <v>0.8</v>
      </c>
      <c r="I318" s="133">
        <f t="shared" si="36"/>
        <v>0.53333333333333333</v>
      </c>
      <c r="J318" s="133">
        <f t="shared" si="33"/>
        <v>0.21352350632901726</v>
      </c>
      <c r="K318" s="140">
        <v>77</v>
      </c>
      <c r="L318" s="133">
        <f t="shared" si="37"/>
        <v>0.625</v>
      </c>
      <c r="M318" s="140">
        <v>164</v>
      </c>
      <c r="N318" s="133">
        <f t="shared" si="38"/>
        <v>0.6097560975609756</v>
      </c>
      <c r="O318" s="136">
        <f t="shared" si="39"/>
        <v>0.48275986796333098</v>
      </c>
      <c r="P318" s="34"/>
      <c r="Q318" s="36" t="str">
        <f t="shared" si="34"/>
        <v>EXPOSIÇÃO ALTA</v>
      </c>
    </row>
    <row r="319" spans="1:17">
      <c r="A319" s="146">
        <v>315</v>
      </c>
      <c r="B319" s="28">
        <v>3127701</v>
      </c>
      <c r="C319" s="17" t="s">
        <v>411</v>
      </c>
      <c r="D319" s="137">
        <v>0.10007881619957885</v>
      </c>
      <c r="E319" s="133">
        <f t="shared" si="32"/>
        <v>0.75221360880767418</v>
      </c>
      <c r="F319" s="141">
        <v>3.3070193652522422</v>
      </c>
      <c r="G319" s="133">
        <f t="shared" si="35"/>
        <v>1</v>
      </c>
      <c r="H319" s="139">
        <v>0.6</v>
      </c>
      <c r="I319" s="133">
        <f t="shared" si="36"/>
        <v>0.39999999999999997</v>
      </c>
      <c r="J319" s="133">
        <f t="shared" si="33"/>
        <v>0.71740453626922474</v>
      </c>
      <c r="K319" s="140">
        <v>62</v>
      </c>
      <c r="L319" s="133">
        <f t="shared" si="37"/>
        <v>0.4861111111111111</v>
      </c>
      <c r="M319" s="140">
        <v>157</v>
      </c>
      <c r="N319" s="133">
        <f t="shared" si="38"/>
        <v>0.43902439024390244</v>
      </c>
      <c r="O319" s="136">
        <f t="shared" si="39"/>
        <v>0.54751334587474609</v>
      </c>
      <c r="P319" s="34"/>
      <c r="Q319" s="36" t="str">
        <f t="shared" si="34"/>
        <v>EXPOSIÇÃO ALTA</v>
      </c>
    </row>
    <row r="320" spans="1:17">
      <c r="A320" s="146">
        <v>316</v>
      </c>
      <c r="B320" s="28">
        <v>3127800</v>
      </c>
      <c r="C320" s="17" t="s">
        <v>412</v>
      </c>
      <c r="D320" s="137">
        <v>2.2537192253219946E-2</v>
      </c>
      <c r="E320" s="133">
        <f t="shared" si="32"/>
        <v>0.16939431700890037</v>
      </c>
      <c r="F320" s="141">
        <v>7.2228241242325748E-3</v>
      </c>
      <c r="G320" s="133">
        <f t="shared" si="35"/>
        <v>1.6483194964089089E-2</v>
      </c>
      <c r="H320" s="139">
        <v>2.2000000000000002</v>
      </c>
      <c r="I320" s="133">
        <f t="shared" si="36"/>
        <v>1</v>
      </c>
      <c r="J320" s="133">
        <f t="shared" si="33"/>
        <v>0.39529250399099647</v>
      </c>
      <c r="K320" s="140">
        <v>99</v>
      </c>
      <c r="L320" s="133">
        <f t="shared" si="37"/>
        <v>0.82870370370370372</v>
      </c>
      <c r="M320" s="140">
        <v>149</v>
      </c>
      <c r="N320" s="133">
        <f t="shared" si="38"/>
        <v>0.24390243902439024</v>
      </c>
      <c r="O320" s="136">
        <f t="shared" si="39"/>
        <v>0.48929954890636346</v>
      </c>
      <c r="P320" s="34"/>
      <c r="Q320" s="36" t="str">
        <f t="shared" si="34"/>
        <v>EXPOSIÇÃO ALTA</v>
      </c>
    </row>
    <row r="321" spans="1:17">
      <c r="A321" s="146">
        <v>317</v>
      </c>
      <c r="B321" s="28">
        <v>3127909</v>
      </c>
      <c r="C321" s="17" t="s">
        <v>413</v>
      </c>
      <c r="D321" s="137">
        <v>0</v>
      </c>
      <c r="E321" s="133">
        <f t="shared" si="32"/>
        <v>0</v>
      </c>
      <c r="F321" s="141">
        <v>0</v>
      </c>
      <c r="G321" s="133">
        <f t="shared" si="35"/>
        <v>0</v>
      </c>
      <c r="H321" s="139">
        <v>0</v>
      </c>
      <c r="I321" s="133">
        <f t="shared" si="36"/>
        <v>0</v>
      </c>
      <c r="J321" s="133">
        <f t="shared" si="33"/>
        <v>0</v>
      </c>
      <c r="K321" s="140">
        <v>77</v>
      </c>
      <c r="L321" s="133">
        <f t="shared" si="37"/>
        <v>0.625</v>
      </c>
      <c r="M321" s="140">
        <v>180</v>
      </c>
      <c r="N321" s="133">
        <f t="shared" si="38"/>
        <v>1</v>
      </c>
      <c r="O321" s="136">
        <f t="shared" si="39"/>
        <v>0.54166666666666663</v>
      </c>
      <c r="P321" s="34"/>
      <c r="Q321" s="36" t="str">
        <f t="shared" si="34"/>
        <v>EXPOSIÇÃO ALTA</v>
      </c>
    </row>
    <row r="322" spans="1:17">
      <c r="A322" s="146">
        <v>318</v>
      </c>
      <c r="B322" s="28">
        <v>3128006</v>
      </c>
      <c r="C322" s="17" t="s">
        <v>414</v>
      </c>
      <c r="D322" s="137">
        <v>6.99718287245173E-3</v>
      </c>
      <c r="E322" s="133">
        <f t="shared" si="32"/>
        <v>5.2592310539303848E-2</v>
      </c>
      <c r="F322" s="141">
        <v>2.6803802399875329E-2</v>
      </c>
      <c r="G322" s="133">
        <f t="shared" si="35"/>
        <v>6.1168913036908079E-2</v>
      </c>
      <c r="H322" s="139">
        <v>0.4</v>
      </c>
      <c r="I322" s="133">
        <f t="shared" si="36"/>
        <v>0.26666666666666666</v>
      </c>
      <c r="J322" s="133">
        <f t="shared" si="33"/>
        <v>0.1268092967476262</v>
      </c>
      <c r="K322" s="140">
        <v>62</v>
      </c>
      <c r="L322" s="133">
        <f t="shared" si="37"/>
        <v>0.4861111111111111</v>
      </c>
      <c r="M322" s="140">
        <v>164</v>
      </c>
      <c r="N322" s="133">
        <f t="shared" si="38"/>
        <v>0.6097560975609756</v>
      </c>
      <c r="O322" s="136">
        <f t="shared" si="39"/>
        <v>0.40755883513990426</v>
      </c>
      <c r="P322" s="34"/>
      <c r="Q322" s="36" t="str">
        <f t="shared" si="34"/>
        <v>EXPOSIÇÃO ALTA</v>
      </c>
    </row>
    <row r="323" spans="1:17">
      <c r="A323" s="146">
        <v>319</v>
      </c>
      <c r="B323" s="28">
        <v>3128105</v>
      </c>
      <c r="C323" s="17" t="s">
        <v>415</v>
      </c>
      <c r="D323" s="137">
        <v>0</v>
      </c>
      <c r="E323" s="133">
        <f t="shared" si="32"/>
        <v>0</v>
      </c>
      <c r="F323" s="141">
        <v>0</v>
      </c>
      <c r="G323" s="133">
        <f t="shared" si="35"/>
        <v>0</v>
      </c>
      <c r="H323" s="139">
        <v>0</v>
      </c>
      <c r="I323" s="133">
        <f t="shared" si="36"/>
        <v>0</v>
      </c>
      <c r="J323" s="133">
        <f t="shared" si="33"/>
        <v>0</v>
      </c>
      <c r="K323" s="140">
        <v>50</v>
      </c>
      <c r="L323" s="133">
        <f t="shared" si="37"/>
        <v>0.375</v>
      </c>
      <c r="M323" s="140">
        <v>170</v>
      </c>
      <c r="N323" s="133">
        <f t="shared" si="38"/>
        <v>0.75609756097560976</v>
      </c>
      <c r="O323" s="136">
        <f t="shared" si="39"/>
        <v>0.37703252032520324</v>
      </c>
      <c r="P323" s="34"/>
      <c r="Q323" s="36" t="str">
        <f t="shared" si="34"/>
        <v xml:space="preserve">EXPOSIÇÃO MODERADA </v>
      </c>
    </row>
    <row r="324" spans="1:17">
      <c r="A324" s="146">
        <v>320</v>
      </c>
      <c r="B324" s="28">
        <v>3128204</v>
      </c>
      <c r="C324" s="17" t="s">
        <v>416</v>
      </c>
      <c r="D324" s="137">
        <v>2.4733487988507E-2</v>
      </c>
      <c r="E324" s="133">
        <f t="shared" si="32"/>
        <v>0.18590214157943252</v>
      </c>
      <c r="F324" s="141">
        <v>0.47393364928909953</v>
      </c>
      <c r="G324" s="133">
        <f t="shared" si="35"/>
        <v>1</v>
      </c>
      <c r="H324" s="139">
        <v>0.4</v>
      </c>
      <c r="I324" s="133">
        <f t="shared" si="36"/>
        <v>0.26666666666666666</v>
      </c>
      <c r="J324" s="133">
        <f t="shared" si="33"/>
        <v>0.48418960274869977</v>
      </c>
      <c r="K324" s="140">
        <v>50</v>
      </c>
      <c r="L324" s="133">
        <f t="shared" si="37"/>
        <v>0.375</v>
      </c>
      <c r="M324" s="140">
        <v>170</v>
      </c>
      <c r="N324" s="133">
        <f t="shared" si="38"/>
        <v>0.75609756097560976</v>
      </c>
      <c r="O324" s="136">
        <f t="shared" si="39"/>
        <v>0.53842905457476986</v>
      </c>
      <c r="P324" s="34"/>
      <c r="Q324" s="36" t="str">
        <f t="shared" si="34"/>
        <v>EXPOSIÇÃO ALTA</v>
      </c>
    </row>
    <row r="325" spans="1:17">
      <c r="A325" s="146">
        <v>321</v>
      </c>
      <c r="B325" s="28">
        <v>3128253</v>
      </c>
      <c r="C325" s="17" t="s">
        <v>417</v>
      </c>
      <c r="D325" s="137">
        <v>3.4199012919140057E-2</v>
      </c>
      <c r="E325" s="133">
        <f t="shared" ref="E325:E388" si="40">IF(((D325-$E$860)/($D$860-$E$860))&gt;1,1,IF(((D325-$E$860)/($D$860-$E$860))&lt;0,0,(D325-$E$860)/($D$860-$E$860)))</f>
        <v>0.2570470345519022</v>
      </c>
      <c r="F325" s="141">
        <v>0</v>
      </c>
      <c r="G325" s="133">
        <f t="shared" si="35"/>
        <v>0</v>
      </c>
      <c r="H325" s="139">
        <v>1.8</v>
      </c>
      <c r="I325" s="133">
        <f t="shared" si="36"/>
        <v>1</v>
      </c>
      <c r="J325" s="133">
        <f t="shared" ref="J325:J388" si="41">AVERAGE(E325,G325,I325)</f>
        <v>0.4190156781839674</v>
      </c>
      <c r="K325" s="140">
        <v>127</v>
      </c>
      <c r="L325" s="133">
        <f t="shared" si="37"/>
        <v>1</v>
      </c>
      <c r="M325" s="140">
        <v>157</v>
      </c>
      <c r="N325" s="133">
        <f t="shared" si="38"/>
        <v>0.43902439024390244</v>
      </c>
      <c r="O325" s="136">
        <f t="shared" si="39"/>
        <v>0.61934668947595661</v>
      </c>
      <c r="P325" s="34"/>
      <c r="Q325" s="36" t="str">
        <f t="shared" ref="Q325:Q388" si="42">IF(AND(O325&gt;$S$5,O325&lt;$T$5),"EXPOSIÇÃO RELATIVAMENTE BAIXA",IF(AND(O325&gt;$S$6,O325&lt;$T$6),"EXPOSIÇÃO MODERADA ",IF(AND(O325&gt;$S$7,O325&lt;$T$7),"EXPOSIÇÃO ALTA",IF(AND(O325&gt;$S$8,O325&lt;$T$8),"EXPOSIÇÃO MUITO ALTA","EXPOSIÇÃO EXTREMA"))))</f>
        <v>EXPOSIÇÃO MUITO ALTA</v>
      </c>
    </row>
    <row r="326" spans="1:17">
      <c r="A326" s="146">
        <v>322</v>
      </c>
      <c r="B326" s="28">
        <v>3128303</v>
      </c>
      <c r="C326" s="17" t="s">
        <v>418</v>
      </c>
      <c r="D326" s="137">
        <v>1.7293603072740499E-2</v>
      </c>
      <c r="E326" s="133">
        <f t="shared" si="40"/>
        <v>0.12998238858752961</v>
      </c>
      <c r="F326" s="141">
        <v>2.123818625889349E-3</v>
      </c>
      <c r="G326" s="133">
        <f t="shared" ref="G326:G389" si="43">IF(((F326-$G$860)/($F$860-$G$860))&gt;1,1,IF(((F326-$G$860)/($F$860-$G$860))&lt;0,0,(F326-$G$860)/($F$860-$G$860)))</f>
        <v>4.8467629665034182E-3</v>
      </c>
      <c r="H326" s="139">
        <v>0.4</v>
      </c>
      <c r="I326" s="133">
        <f t="shared" ref="I326:I389" si="44">IF(((H326-$I$860)/($H$860-$I$860))&gt;1,1,IF(((H326-$I$860)/($H$860-$I$860))&lt;0,0,(H326-$I$860)/($H$860-$I$860)))</f>
        <v>0.26666666666666666</v>
      </c>
      <c r="J326" s="133">
        <f t="shared" si="41"/>
        <v>0.13383193940689989</v>
      </c>
      <c r="K326" s="140">
        <v>50</v>
      </c>
      <c r="L326" s="133">
        <f t="shared" ref="L326:L389" si="45">IF(((K326-$L$860)/($K$860-$L$860))&gt;1,1,IF(((K326-$L$860)/($K$860-$L$860))&lt;0,0,(K326-$L$860)/($K$860-$L$860)))</f>
        <v>0.375</v>
      </c>
      <c r="M326" s="140">
        <v>149</v>
      </c>
      <c r="N326" s="133">
        <f t="shared" ref="N326:N389" si="46">IF(((M326-$N$860)/($M$860-$N$860))&gt;1,1,IF(((M326-$N$860)/($M$860-$N$860))&lt;0,0,(M326-$N$860)/($M$860-$N$860)))</f>
        <v>0.24390243902439024</v>
      </c>
      <c r="O326" s="136">
        <f t="shared" ref="O326:O389" si="47">(J326+N326+L326)/$M$2</f>
        <v>0.2509114594770967</v>
      </c>
      <c r="P326" s="34"/>
      <c r="Q326" s="36" t="str">
        <f t="shared" si="42"/>
        <v xml:space="preserve">EXPOSIÇÃO MODERADA </v>
      </c>
    </row>
    <row r="327" spans="1:17">
      <c r="A327" s="146">
        <v>323</v>
      </c>
      <c r="B327" s="28">
        <v>3128402</v>
      </c>
      <c r="C327" s="17" t="s">
        <v>419</v>
      </c>
      <c r="D327" s="137">
        <v>2.4945153283361669E-2</v>
      </c>
      <c r="E327" s="133">
        <f t="shared" si="40"/>
        <v>0.1874930628287852</v>
      </c>
      <c r="F327" s="141">
        <v>0.71409955694553029</v>
      </c>
      <c r="G327" s="133">
        <f t="shared" si="43"/>
        <v>1</v>
      </c>
      <c r="H327" s="139">
        <v>0.6</v>
      </c>
      <c r="I327" s="133">
        <f t="shared" si="44"/>
        <v>0.39999999999999997</v>
      </c>
      <c r="J327" s="133">
        <f t="shared" si="41"/>
        <v>0.52916435427626174</v>
      </c>
      <c r="K327" s="140">
        <v>50</v>
      </c>
      <c r="L327" s="133">
        <f t="shared" si="45"/>
        <v>0.375</v>
      </c>
      <c r="M327" s="140">
        <v>164</v>
      </c>
      <c r="N327" s="133">
        <f t="shared" si="46"/>
        <v>0.6097560975609756</v>
      </c>
      <c r="O327" s="136">
        <f t="shared" si="47"/>
        <v>0.50464015061241241</v>
      </c>
      <c r="P327" s="34"/>
      <c r="Q327" s="36" t="str">
        <f t="shared" si="42"/>
        <v>EXPOSIÇÃO ALTA</v>
      </c>
    </row>
    <row r="328" spans="1:17">
      <c r="A328" s="146">
        <v>324</v>
      </c>
      <c r="B328" s="28">
        <v>3128501</v>
      </c>
      <c r="C328" s="17" t="s">
        <v>420</v>
      </c>
      <c r="D328" s="137">
        <v>0</v>
      </c>
      <c r="E328" s="133">
        <f t="shared" si="40"/>
        <v>0</v>
      </c>
      <c r="F328" s="141">
        <v>0</v>
      </c>
      <c r="G328" s="133">
        <f t="shared" si="43"/>
        <v>0</v>
      </c>
      <c r="H328" s="139">
        <v>0</v>
      </c>
      <c r="I328" s="133">
        <f t="shared" si="44"/>
        <v>0</v>
      </c>
      <c r="J328" s="133">
        <f t="shared" si="41"/>
        <v>0</v>
      </c>
      <c r="K328" s="140">
        <v>50</v>
      </c>
      <c r="L328" s="133">
        <f t="shared" si="45"/>
        <v>0.375</v>
      </c>
      <c r="M328" s="140">
        <v>157</v>
      </c>
      <c r="N328" s="133">
        <f t="shared" si="46"/>
        <v>0.43902439024390244</v>
      </c>
      <c r="O328" s="136">
        <f t="shared" si="47"/>
        <v>0.27134146341463411</v>
      </c>
      <c r="P328" s="34"/>
      <c r="Q328" s="36" t="str">
        <f t="shared" si="42"/>
        <v xml:space="preserve">EXPOSIÇÃO MODERADA </v>
      </c>
    </row>
    <row r="329" spans="1:17">
      <c r="A329" s="146">
        <v>325</v>
      </c>
      <c r="B329" s="28">
        <v>3128600</v>
      </c>
      <c r="C329" s="17" t="s">
        <v>421</v>
      </c>
      <c r="D329" s="137">
        <v>0</v>
      </c>
      <c r="E329" s="133">
        <f t="shared" si="40"/>
        <v>0</v>
      </c>
      <c r="F329" s="141">
        <v>0</v>
      </c>
      <c r="G329" s="133">
        <f t="shared" si="43"/>
        <v>0</v>
      </c>
      <c r="H329" s="139">
        <v>0</v>
      </c>
      <c r="I329" s="133">
        <f t="shared" si="44"/>
        <v>0</v>
      </c>
      <c r="J329" s="133">
        <f t="shared" si="41"/>
        <v>0</v>
      </c>
      <c r="K329" s="140">
        <v>99</v>
      </c>
      <c r="L329" s="133">
        <f t="shared" si="45"/>
        <v>0.82870370370370372</v>
      </c>
      <c r="M329" s="140">
        <v>180</v>
      </c>
      <c r="N329" s="133">
        <f t="shared" si="46"/>
        <v>1</v>
      </c>
      <c r="O329" s="136">
        <f t="shared" si="47"/>
        <v>0.60956790123456794</v>
      </c>
      <c r="P329" s="34"/>
      <c r="Q329" s="36" t="str">
        <f t="shared" si="42"/>
        <v>EXPOSIÇÃO MUITO ALTA</v>
      </c>
    </row>
    <row r="330" spans="1:17">
      <c r="A330" s="146">
        <v>326</v>
      </c>
      <c r="B330" s="28">
        <v>3128709</v>
      </c>
      <c r="C330" s="17" t="s">
        <v>422</v>
      </c>
      <c r="D330" s="137">
        <v>1.7816636460537196E-4</v>
      </c>
      <c r="E330" s="133">
        <f t="shared" si="40"/>
        <v>1.3391361846315953E-3</v>
      </c>
      <c r="F330" s="141">
        <v>7.8903244895946346E-3</v>
      </c>
      <c r="G330" s="133">
        <f t="shared" si="43"/>
        <v>1.8006496441685647E-2</v>
      </c>
      <c r="H330" s="139">
        <v>0.2</v>
      </c>
      <c r="I330" s="133">
        <f t="shared" si="44"/>
        <v>0.13333333333333333</v>
      </c>
      <c r="J330" s="133">
        <f t="shared" si="41"/>
        <v>5.0892988653216863E-2</v>
      </c>
      <c r="K330" s="140">
        <v>50</v>
      </c>
      <c r="L330" s="133">
        <f t="shared" si="45"/>
        <v>0.375</v>
      </c>
      <c r="M330" s="140">
        <v>149</v>
      </c>
      <c r="N330" s="133">
        <f t="shared" si="46"/>
        <v>0.24390243902439024</v>
      </c>
      <c r="O330" s="136">
        <f t="shared" si="47"/>
        <v>0.22326514255920235</v>
      </c>
      <c r="P330" s="34"/>
      <c r="Q330" s="36" t="str">
        <f t="shared" si="42"/>
        <v xml:space="preserve">EXPOSIÇÃO MODERADA </v>
      </c>
    </row>
    <row r="331" spans="1:17">
      <c r="A331" s="146">
        <v>327</v>
      </c>
      <c r="B331" s="28">
        <v>3128808</v>
      </c>
      <c r="C331" s="17" t="s">
        <v>423</v>
      </c>
      <c r="D331" s="137">
        <v>0.1224739515008651</v>
      </c>
      <c r="E331" s="133">
        <f t="shared" si="40"/>
        <v>0.92054019563622169</v>
      </c>
      <c r="F331" s="141">
        <v>2.7622131493735038</v>
      </c>
      <c r="G331" s="133">
        <f t="shared" si="43"/>
        <v>1</v>
      </c>
      <c r="H331" s="139">
        <v>0.4</v>
      </c>
      <c r="I331" s="133">
        <f t="shared" si="44"/>
        <v>0.26666666666666666</v>
      </c>
      <c r="J331" s="133">
        <f t="shared" si="41"/>
        <v>0.72906895410096284</v>
      </c>
      <c r="K331" s="140">
        <v>50</v>
      </c>
      <c r="L331" s="133">
        <f t="shared" si="45"/>
        <v>0.375</v>
      </c>
      <c r="M331" s="140">
        <v>164</v>
      </c>
      <c r="N331" s="133">
        <f t="shared" si="46"/>
        <v>0.6097560975609756</v>
      </c>
      <c r="O331" s="136">
        <f t="shared" si="47"/>
        <v>0.57127501722064611</v>
      </c>
      <c r="P331" s="34"/>
      <c r="Q331" s="36" t="str">
        <f t="shared" si="42"/>
        <v>EXPOSIÇÃO ALTA</v>
      </c>
    </row>
    <row r="332" spans="1:17">
      <c r="A332" s="146">
        <v>328</v>
      </c>
      <c r="B332" s="28">
        <v>3128907</v>
      </c>
      <c r="C332" s="17" t="s">
        <v>424</v>
      </c>
      <c r="D332" s="137">
        <v>0.29031055222628771</v>
      </c>
      <c r="E332" s="133">
        <f t="shared" si="40"/>
        <v>1</v>
      </c>
      <c r="F332" s="141">
        <v>9.4618568894145483E-3</v>
      </c>
      <c r="G332" s="133">
        <f t="shared" si="43"/>
        <v>2.1592887926936817E-2</v>
      </c>
      <c r="H332" s="139">
        <v>0.2</v>
      </c>
      <c r="I332" s="133">
        <f t="shared" si="44"/>
        <v>0.13333333333333333</v>
      </c>
      <c r="J332" s="133">
        <f t="shared" si="41"/>
        <v>0.38497540708675676</v>
      </c>
      <c r="K332" s="140">
        <v>62</v>
      </c>
      <c r="L332" s="133">
        <f t="shared" si="45"/>
        <v>0.4861111111111111</v>
      </c>
      <c r="M332" s="140">
        <v>180</v>
      </c>
      <c r="N332" s="133">
        <f t="shared" si="46"/>
        <v>1</v>
      </c>
      <c r="O332" s="136">
        <f t="shared" si="47"/>
        <v>0.62369550606595603</v>
      </c>
      <c r="P332" s="34"/>
      <c r="Q332" s="36" t="str">
        <f t="shared" si="42"/>
        <v>EXPOSIÇÃO MUITO ALTA</v>
      </c>
    </row>
    <row r="333" spans="1:17">
      <c r="A333" s="146">
        <v>329</v>
      </c>
      <c r="B333" s="28">
        <v>3129004</v>
      </c>
      <c r="C333" s="17" t="s">
        <v>425</v>
      </c>
      <c r="D333" s="137">
        <v>1.2968169201893628E-2</v>
      </c>
      <c r="E333" s="133">
        <f t="shared" si="40"/>
        <v>9.7471510209829915E-2</v>
      </c>
      <c r="F333" s="141">
        <v>1.7961602886226002</v>
      </c>
      <c r="G333" s="133">
        <f t="shared" si="43"/>
        <v>1</v>
      </c>
      <c r="H333" s="139">
        <v>0.8</v>
      </c>
      <c r="I333" s="133">
        <f t="shared" si="44"/>
        <v>0.53333333333333333</v>
      </c>
      <c r="J333" s="133">
        <f t="shared" si="41"/>
        <v>0.54360161451438771</v>
      </c>
      <c r="K333" s="140">
        <v>50</v>
      </c>
      <c r="L333" s="133">
        <f t="shared" si="45"/>
        <v>0.375</v>
      </c>
      <c r="M333" s="140">
        <v>164</v>
      </c>
      <c r="N333" s="133">
        <f t="shared" si="46"/>
        <v>0.6097560975609756</v>
      </c>
      <c r="O333" s="136">
        <f t="shared" si="47"/>
        <v>0.50945257069178773</v>
      </c>
      <c r="P333" s="34"/>
      <c r="Q333" s="36" t="str">
        <f t="shared" si="42"/>
        <v>EXPOSIÇÃO ALTA</v>
      </c>
    </row>
    <row r="334" spans="1:17">
      <c r="A334" s="146">
        <v>330</v>
      </c>
      <c r="B334" s="28">
        <v>3129103</v>
      </c>
      <c r="C334" s="17" t="s">
        <v>426</v>
      </c>
      <c r="D334" s="137">
        <v>0</v>
      </c>
      <c r="E334" s="133">
        <f t="shared" si="40"/>
        <v>0</v>
      </c>
      <c r="F334" s="141">
        <v>0</v>
      </c>
      <c r="G334" s="133">
        <f t="shared" si="43"/>
        <v>0</v>
      </c>
      <c r="H334" s="139">
        <v>0</v>
      </c>
      <c r="I334" s="133">
        <f t="shared" si="44"/>
        <v>0</v>
      </c>
      <c r="J334" s="133">
        <f t="shared" si="41"/>
        <v>0</v>
      </c>
      <c r="K334" s="140">
        <v>77</v>
      </c>
      <c r="L334" s="133">
        <f t="shared" si="45"/>
        <v>0.625</v>
      </c>
      <c r="M334" s="140">
        <v>164</v>
      </c>
      <c r="N334" s="133">
        <f t="shared" si="46"/>
        <v>0.6097560975609756</v>
      </c>
      <c r="O334" s="136">
        <f t="shared" si="47"/>
        <v>0.41158536585365857</v>
      </c>
      <c r="P334" s="34"/>
      <c r="Q334" s="36" t="str">
        <f t="shared" si="42"/>
        <v>EXPOSIÇÃO ALTA</v>
      </c>
    </row>
    <row r="335" spans="1:17">
      <c r="A335" s="146">
        <v>331</v>
      </c>
      <c r="B335" s="28">
        <v>3129202</v>
      </c>
      <c r="C335" s="17" t="s">
        <v>427</v>
      </c>
      <c r="D335" s="137">
        <v>0</v>
      </c>
      <c r="E335" s="133">
        <f t="shared" si="40"/>
        <v>0</v>
      </c>
      <c r="F335" s="141">
        <v>0</v>
      </c>
      <c r="G335" s="133">
        <f t="shared" si="43"/>
        <v>0</v>
      </c>
      <c r="H335" s="139">
        <v>0</v>
      </c>
      <c r="I335" s="133">
        <f t="shared" si="44"/>
        <v>0</v>
      </c>
      <c r="J335" s="133">
        <f t="shared" si="41"/>
        <v>0</v>
      </c>
      <c r="K335" s="140">
        <v>50</v>
      </c>
      <c r="L335" s="133">
        <f t="shared" si="45"/>
        <v>0.375</v>
      </c>
      <c r="M335" s="140">
        <v>149</v>
      </c>
      <c r="N335" s="133">
        <f t="shared" si="46"/>
        <v>0.24390243902439024</v>
      </c>
      <c r="O335" s="136">
        <f t="shared" si="47"/>
        <v>0.20630081300813008</v>
      </c>
      <c r="P335" s="34"/>
      <c r="Q335" s="36" t="str">
        <f t="shared" si="42"/>
        <v xml:space="preserve">EXPOSIÇÃO MODERADA </v>
      </c>
    </row>
    <row r="336" spans="1:17">
      <c r="A336" s="146">
        <v>332</v>
      </c>
      <c r="B336" s="28">
        <v>3129301</v>
      </c>
      <c r="C336" s="17" t="s">
        <v>428</v>
      </c>
      <c r="D336" s="137">
        <v>2.841249222773087E-2</v>
      </c>
      <c r="E336" s="133">
        <f t="shared" si="40"/>
        <v>0.2135543177411342</v>
      </c>
      <c r="F336" s="141">
        <v>0.12664555907348776</v>
      </c>
      <c r="G336" s="133">
        <f t="shared" si="43"/>
        <v>0.28901762048181678</v>
      </c>
      <c r="H336" s="139">
        <v>0.8</v>
      </c>
      <c r="I336" s="133">
        <f t="shared" si="44"/>
        <v>0.53333333333333333</v>
      </c>
      <c r="J336" s="133">
        <f t="shared" si="41"/>
        <v>0.34530175718542805</v>
      </c>
      <c r="K336" s="140">
        <v>62</v>
      </c>
      <c r="L336" s="133">
        <f t="shared" si="45"/>
        <v>0.4861111111111111</v>
      </c>
      <c r="M336" s="140">
        <v>164</v>
      </c>
      <c r="N336" s="133">
        <f t="shared" si="46"/>
        <v>0.6097560975609756</v>
      </c>
      <c r="O336" s="136">
        <f t="shared" si="47"/>
        <v>0.48038965528583827</v>
      </c>
      <c r="P336" s="34"/>
      <c r="Q336" s="36" t="str">
        <f t="shared" si="42"/>
        <v>EXPOSIÇÃO ALTA</v>
      </c>
    </row>
    <row r="337" spans="1:17">
      <c r="A337" s="146">
        <v>333</v>
      </c>
      <c r="B337" s="28">
        <v>3129400</v>
      </c>
      <c r="C337" s="17" t="s">
        <v>429</v>
      </c>
      <c r="D337" s="137">
        <v>0</v>
      </c>
      <c r="E337" s="133">
        <f t="shared" si="40"/>
        <v>0</v>
      </c>
      <c r="F337" s="141">
        <v>0</v>
      </c>
      <c r="G337" s="133">
        <f t="shared" si="43"/>
        <v>0</v>
      </c>
      <c r="H337" s="139">
        <v>0</v>
      </c>
      <c r="I337" s="133">
        <f t="shared" si="44"/>
        <v>0</v>
      </c>
      <c r="J337" s="133">
        <f t="shared" si="41"/>
        <v>0</v>
      </c>
      <c r="K337" s="140">
        <v>37</v>
      </c>
      <c r="L337" s="133">
        <f t="shared" si="45"/>
        <v>0.25462962962962965</v>
      </c>
      <c r="M337" s="140">
        <v>164</v>
      </c>
      <c r="N337" s="133">
        <f t="shared" si="46"/>
        <v>0.6097560975609756</v>
      </c>
      <c r="O337" s="136">
        <f t="shared" si="47"/>
        <v>0.28812857573020173</v>
      </c>
      <c r="P337" s="34"/>
      <c r="Q337" s="36" t="str">
        <f t="shared" si="42"/>
        <v xml:space="preserve">EXPOSIÇÃO MODERADA </v>
      </c>
    </row>
    <row r="338" spans="1:17">
      <c r="A338" s="146">
        <v>334</v>
      </c>
      <c r="B338" s="28">
        <v>3129509</v>
      </c>
      <c r="C338" s="17" t="s">
        <v>430</v>
      </c>
      <c r="D338" s="137">
        <v>3.262498356156681E-2</v>
      </c>
      <c r="E338" s="133">
        <f t="shared" si="40"/>
        <v>0.24521629605607273</v>
      </c>
      <c r="F338" s="141">
        <v>1.0863169329651926E-2</v>
      </c>
      <c r="G338" s="133">
        <f t="shared" si="43"/>
        <v>2.479082072451692E-2</v>
      </c>
      <c r="H338" s="139">
        <v>0.2</v>
      </c>
      <c r="I338" s="133">
        <f t="shared" si="44"/>
        <v>0.13333333333333333</v>
      </c>
      <c r="J338" s="133">
        <f t="shared" si="41"/>
        <v>0.13444681670464098</v>
      </c>
      <c r="K338" s="140">
        <v>62</v>
      </c>
      <c r="L338" s="133">
        <f t="shared" si="45"/>
        <v>0.4861111111111111</v>
      </c>
      <c r="M338" s="140">
        <v>180</v>
      </c>
      <c r="N338" s="133">
        <f t="shared" si="46"/>
        <v>1</v>
      </c>
      <c r="O338" s="136">
        <f t="shared" si="47"/>
        <v>0.54018597593858397</v>
      </c>
      <c r="P338" s="34"/>
      <c r="Q338" s="36" t="str">
        <f t="shared" si="42"/>
        <v>EXPOSIÇÃO ALTA</v>
      </c>
    </row>
    <row r="339" spans="1:17">
      <c r="A339" s="146">
        <v>335</v>
      </c>
      <c r="B339" s="28">
        <v>3129608</v>
      </c>
      <c r="C339" s="17" t="s">
        <v>431</v>
      </c>
      <c r="D339" s="137">
        <v>2.6043492219473174E-2</v>
      </c>
      <c r="E339" s="133">
        <f t="shared" si="40"/>
        <v>0.19574841122518133</v>
      </c>
      <c r="F339" s="141">
        <v>5.7333970377448633E-2</v>
      </c>
      <c r="G339" s="133">
        <f t="shared" si="43"/>
        <v>0.1308417587832662</v>
      </c>
      <c r="H339" s="139">
        <v>2.6</v>
      </c>
      <c r="I339" s="133">
        <f t="shared" si="44"/>
        <v>1</v>
      </c>
      <c r="J339" s="133">
        <f t="shared" si="41"/>
        <v>0.44219672333614918</v>
      </c>
      <c r="K339" s="140">
        <v>127</v>
      </c>
      <c r="L339" s="133">
        <f t="shared" si="45"/>
        <v>1</v>
      </c>
      <c r="M339" s="140">
        <v>157</v>
      </c>
      <c r="N339" s="133">
        <f t="shared" si="46"/>
        <v>0.43902439024390244</v>
      </c>
      <c r="O339" s="136">
        <f t="shared" si="47"/>
        <v>0.62707370452668387</v>
      </c>
      <c r="P339" s="34"/>
      <c r="Q339" s="36" t="str">
        <f t="shared" si="42"/>
        <v>EXPOSIÇÃO MUITO ALTA</v>
      </c>
    </row>
    <row r="340" spans="1:17">
      <c r="A340" s="146">
        <v>336</v>
      </c>
      <c r="B340" s="28">
        <v>3129657</v>
      </c>
      <c r="C340" s="17" t="s">
        <v>432</v>
      </c>
      <c r="D340" s="137">
        <v>0.41722183178928313</v>
      </c>
      <c r="E340" s="133">
        <f t="shared" si="40"/>
        <v>1</v>
      </c>
      <c r="F340" s="141">
        <v>0</v>
      </c>
      <c r="G340" s="133">
        <f t="shared" si="43"/>
        <v>0</v>
      </c>
      <c r="H340" s="139">
        <v>1.8</v>
      </c>
      <c r="I340" s="133">
        <f t="shared" si="44"/>
        <v>1</v>
      </c>
      <c r="J340" s="133">
        <f t="shared" si="41"/>
        <v>0.66666666666666663</v>
      </c>
      <c r="K340" s="140">
        <v>127</v>
      </c>
      <c r="L340" s="133">
        <f t="shared" si="45"/>
        <v>1</v>
      </c>
      <c r="M340" s="140">
        <v>139</v>
      </c>
      <c r="N340" s="133">
        <f t="shared" si="46"/>
        <v>0</v>
      </c>
      <c r="O340" s="136">
        <f t="shared" si="47"/>
        <v>0.55555555555555547</v>
      </c>
      <c r="P340" s="34"/>
      <c r="Q340" s="36" t="str">
        <f t="shared" si="42"/>
        <v>EXPOSIÇÃO ALTA</v>
      </c>
    </row>
    <row r="341" spans="1:17">
      <c r="A341" s="146">
        <v>337</v>
      </c>
      <c r="B341" s="28">
        <v>3129707</v>
      </c>
      <c r="C341" s="17" t="s">
        <v>433</v>
      </c>
      <c r="D341" s="137">
        <v>0</v>
      </c>
      <c r="E341" s="133">
        <f t="shared" si="40"/>
        <v>0</v>
      </c>
      <c r="F341" s="141">
        <v>0</v>
      </c>
      <c r="G341" s="133">
        <f t="shared" si="43"/>
        <v>0</v>
      </c>
      <c r="H341" s="139">
        <v>0</v>
      </c>
      <c r="I341" s="133">
        <f t="shared" si="44"/>
        <v>0</v>
      </c>
      <c r="J341" s="133">
        <f t="shared" si="41"/>
        <v>0</v>
      </c>
      <c r="K341" s="140">
        <v>50</v>
      </c>
      <c r="L341" s="133">
        <f t="shared" si="45"/>
        <v>0.375</v>
      </c>
      <c r="M341" s="140">
        <v>164</v>
      </c>
      <c r="N341" s="133">
        <f t="shared" si="46"/>
        <v>0.6097560975609756</v>
      </c>
      <c r="O341" s="136">
        <f t="shared" si="47"/>
        <v>0.3282520325203252</v>
      </c>
      <c r="P341" s="34"/>
      <c r="Q341" s="36" t="str">
        <f t="shared" si="42"/>
        <v xml:space="preserve">EXPOSIÇÃO MODERADA </v>
      </c>
    </row>
    <row r="342" spans="1:17">
      <c r="A342" s="146">
        <v>338</v>
      </c>
      <c r="B342" s="28">
        <v>3129806</v>
      </c>
      <c r="C342" s="17" t="s">
        <v>434</v>
      </c>
      <c r="D342" s="137">
        <v>1.3558060189185206E-2</v>
      </c>
      <c r="E342" s="133">
        <f t="shared" si="40"/>
        <v>0.10190525598344935</v>
      </c>
      <c r="F342" s="141">
        <v>0.34701908957415561</v>
      </c>
      <c r="G342" s="133">
        <f t="shared" si="43"/>
        <v>0.79193168922955759</v>
      </c>
      <c r="H342" s="139">
        <v>0.6</v>
      </c>
      <c r="I342" s="133">
        <f t="shared" si="44"/>
        <v>0.39999999999999997</v>
      </c>
      <c r="J342" s="133">
        <f t="shared" si="41"/>
        <v>0.43127898173766899</v>
      </c>
      <c r="K342" s="140">
        <v>62</v>
      </c>
      <c r="L342" s="133">
        <f t="shared" si="45"/>
        <v>0.4861111111111111</v>
      </c>
      <c r="M342" s="140">
        <v>180</v>
      </c>
      <c r="N342" s="133">
        <f t="shared" si="46"/>
        <v>1</v>
      </c>
      <c r="O342" s="136">
        <f t="shared" si="47"/>
        <v>0.63913003094959342</v>
      </c>
      <c r="P342" s="34"/>
      <c r="Q342" s="36" t="str">
        <f t="shared" si="42"/>
        <v>EXPOSIÇÃO MUITO ALTA</v>
      </c>
    </row>
    <row r="343" spans="1:17">
      <c r="A343" s="146">
        <v>339</v>
      </c>
      <c r="B343" s="28">
        <v>3129905</v>
      </c>
      <c r="C343" s="17" t="s">
        <v>435</v>
      </c>
      <c r="D343" s="137">
        <v>0</v>
      </c>
      <c r="E343" s="133">
        <f t="shared" si="40"/>
        <v>0</v>
      </c>
      <c r="F343" s="141">
        <v>0</v>
      </c>
      <c r="G343" s="133">
        <f t="shared" si="43"/>
        <v>0</v>
      </c>
      <c r="H343" s="139">
        <v>0</v>
      </c>
      <c r="I343" s="133">
        <f t="shared" si="44"/>
        <v>0</v>
      </c>
      <c r="J343" s="133">
        <f t="shared" si="41"/>
        <v>0</v>
      </c>
      <c r="K343" s="140">
        <v>37</v>
      </c>
      <c r="L343" s="133">
        <f t="shared" si="45"/>
        <v>0.25462962962962965</v>
      </c>
      <c r="M343" s="140">
        <v>139</v>
      </c>
      <c r="N343" s="133">
        <f t="shared" si="46"/>
        <v>0</v>
      </c>
      <c r="O343" s="136">
        <f t="shared" si="47"/>
        <v>8.4876543209876545E-2</v>
      </c>
      <c r="P343" s="34"/>
      <c r="Q343" s="36" t="str">
        <f t="shared" si="42"/>
        <v>EXPOSIÇÃO RELATIVAMENTE BAIXA</v>
      </c>
    </row>
    <row r="344" spans="1:17">
      <c r="A344" s="146">
        <v>340</v>
      </c>
      <c r="B344" s="28">
        <v>3130002</v>
      </c>
      <c r="C344" s="17" t="s">
        <v>436</v>
      </c>
      <c r="D344" s="137">
        <v>0</v>
      </c>
      <c r="E344" s="133">
        <f t="shared" si="40"/>
        <v>0</v>
      </c>
      <c r="F344" s="141">
        <v>0</v>
      </c>
      <c r="G344" s="133">
        <f t="shared" si="43"/>
        <v>0</v>
      </c>
      <c r="H344" s="139">
        <v>0</v>
      </c>
      <c r="I344" s="133">
        <f t="shared" si="44"/>
        <v>0</v>
      </c>
      <c r="J344" s="133">
        <f t="shared" si="41"/>
        <v>0</v>
      </c>
      <c r="K344" s="140">
        <v>50</v>
      </c>
      <c r="L344" s="133">
        <f t="shared" si="45"/>
        <v>0.375</v>
      </c>
      <c r="M344" s="140">
        <v>164</v>
      </c>
      <c r="N344" s="133">
        <f t="shared" si="46"/>
        <v>0.6097560975609756</v>
      </c>
      <c r="O344" s="136">
        <f t="shared" si="47"/>
        <v>0.3282520325203252</v>
      </c>
      <c r="P344" s="34"/>
      <c r="Q344" s="36" t="str">
        <f t="shared" si="42"/>
        <v xml:space="preserve">EXPOSIÇÃO MODERADA </v>
      </c>
    </row>
    <row r="345" spans="1:17">
      <c r="A345" s="146">
        <v>341</v>
      </c>
      <c r="B345" s="28">
        <v>3130051</v>
      </c>
      <c r="C345" s="17" t="s">
        <v>437</v>
      </c>
      <c r="D345" s="137">
        <v>6.7813166787639337E-2</v>
      </c>
      <c r="E345" s="133">
        <f t="shared" si="40"/>
        <v>0.50969814443330275</v>
      </c>
      <c r="F345" s="141">
        <v>0</v>
      </c>
      <c r="G345" s="133">
        <f t="shared" si="43"/>
        <v>0</v>
      </c>
      <c r="H345" s="139">
        <v>2</v>
      </c>
      <c r="I345" s="133">
        <f t="shared" si="44"/>
        <v>1</v>
      </c>
      <c r="J345" s="133">
        <f t="shared" si="41"/>
        <v>0.50323271481110099</v>
      </c>
      <c r="K345" s="140">
        <v>127</v>
      </c>
      <c r="L345" s="133">
        <f t="shared" si="45"/>
        <v>1</v>
      </c>
      <c r="M345" s="140">
        <v>157</v>
      </c>
      <c r="N345" s="133">
        <f t="shared" si="46"/>
        <v>0.43902439024390244</v>
      </c>
      <c r="O345" s="136">
        <f t="shared" si="47"/>
        <v>0.64741903501833453</v>
      </c>
      <c r="P345" s="34"/>
      <c r="Q345" s="36" t="str">
        <f t="shared" si="42"/>
        <v>EXPOSIÇÃO MUITO ALTA</v>
      </c>
    </row>
    <row r="346" spans="1:17">
      <c r="A346" s="146">
        <v>342</v>
      </c>
      <c r="B346" s="28">
        <v>3130101</v>
      </c>
      <c r="C346" s="17" t="s">
        <v>438</v>
      </c>
      <c r="D346" s="137">
        <v>7.8568253852771108E-2</v>
      </c>
      <c r="E346" s="133">
        <f t="shared" si="40"/>
        <v>0.59053565991879819</v>
      </c>
      <c r="F346" s="141">
        <v>0.16477272727272724</v>
      </c>
      <c r="G346" s="133">
        <f t="shared" si="43"/>
        <v>0.37602756784412439</v>
      </c>
      <c r="H346" s="139">
        <v>0.2</v>
      </c>
      <c r="I346" s="133">
        <f t="shared" si="44"/>
        <v>0.13333333333333333</v>
      </c>
      <c r="J346" s="133">
        <f t="shared" si="41"/>
        <v>0.36663218703208528</v>
      </c>
      <c r="K346" s="140">
        <v>62</v>
      </c>
      <c r="L346" s="133">
        <f t="shared" si="45"/>
        <v>0.4861111111111111</v>
      </c>
      <c r="M346" s="140">
        <v>180</v>
      </c>
      <c r="N346" s="133">
        <f t="shared" si="46"/>
        <v>1</v>
      </c>
      <c r="O346" s="136">
        <f t="shared" si="47"/>
        <v>0.61758109938106542</v>
      </c>
      <c r="P346" s="34"/>
      <c r="Q346" s="36" t="str">
        <f t="shared" si="42"/>
        <v>EXPOSIÇÃO MUITO ALTA</v>
      </c>
    </row>
    <row r="347" spans="1:17">
      <c r="A347" s="146">
        <v>343</v>
      </c>
      <c r="B347" s="28">
        <v>3130200</v>
      </c>
      <c r="C347" s="17" t="s">
        <v>439</v>
      </c>
      <c r="D347" s="137">
        <v>2.5943015422923775E-3</v>
      </c>
      <c r="E347" s="133">
        <f t="shared" si="40"/>
        <v>1.9499320631165461E-2</v>
      </c>
      <c r="F347" s="141">
        <v>0.14666295368049753</v>
      </c>
      <c r="G347" s="133">
        <f t="shared" si="43"/>
        <v>0.33469928354120976</v>
      </c>
      <c r="H347" s="139">
        <v>0.4</v>
      </c>
      <c r="I347" s="133">
        <f t="shared" si="44"/>
        <v>0.26666666666666666</v>
      </c>
      <c r="J347" s="133">
        <f t="shared" si="41"/>
        <v>0.20695509027968062</v>
      </c>
      <c r="K347" s="140">
        <v>77</v>
      </c>
      <c r="L347" s="133">
        <f t="shared" si="45"/>
        <v>0.625</v>
      </c>
      <c r="M347" s="140">
        <v>180</v>
      </c>
      <c r="N347" s="133">
        <f t="shared" si="46"/>
        <v>1</v>
      </c>
      <c r="O347" s="136">
        <f t="shared" si="47"/>
        <v>0.6106516967598935</v>
      </c>
      <c r="P347" s="34"/>
      <c r="Q347" s="36" t="str">
        <f t="shared" si="42"/>
        <v>EXPOSIÇÃO MUITO ALTA</v>
      </c>
    </row>
    <row r="348" spans="1:17">
      <c r="A348" s="146">
        <v>344</v>
      </c>
      <c r="B348" s="28">
        <v>3130309</v>
      </c>
      <c r="C348" s="17" t="s">
        <v>440</v>
      </c>
      <c r="D348" s="137">
        <v>9.1040618665741077E-4</v>
      </c>
      <c r="E348" s="133">
        <f t="shared" si="40"/>
        <v>6.8428059918367199E-3</v>
      </c>
      <c r="F348" s="141">
        <v>0</v>
      </c>
      <c r="G348" s="133">
        <f t="shared" si="43"/>
        <v>0</v>
      </c>
      <c r="H348" s="139">
        <v>0.2</v>
      </c>
      <c r="I348" s="133">
        <f t="shared" si="44"/>
        <v>0.13333333333333333</v>
      </c>
      <c r="J348" s="133">
        <f t="shared" si="41"/>
        <v>4.672537977505669E-2</v>
      </c>
      <c r="K348" s="140">
        <v>50</v>
      </c>
      <c r="L348" s="133">
        <f t="shared" si="45"/>
        <v>0.375</v>
      </c>
      <c r="M348" s="140">
        <v>180</v>
      </c>
      <c r="N348" s="133">
        <f t="shared" si="46"/>
        <v>1</v>
      </c>
      <c r="O348" s="136">
        <f t="shared" si="47"/>
        <v>0.4739084599250189</v>
      </c>
      <c r="P348" s="34"/>
      <c r="Q348" s="36" t="str">
        <f t="shared" si="42"/>
        <v>EXPOSIÇÃO ALTA</v>
      </c>
    </row>
    <row r="349" spans="1:17">
      <c r="A349" s="146">
        <v>345</v>
      </c>
      <c r="B349" s="28">
        <v>3130408</v>
      </c>
      <c r="C349" s="17" t="s">
        <v>441</v>
      </c>
      <c r="D349" s="137">
        <v>0</v>
      </c>
      <c r="E349" s="133">
        <f t="shared" si="40"/>
        <v>0</v>
      </c>
      <c r="F349" s="141">
        <v>0</v>
      </c>
      <c r="G349" s="133">
        <f t="shared" si="43"/>
        <v>0</v>
      </c>
      <c r="H349" s="139">
        <v>0</v>
      </c>
      <c r="I349" s="133">
        <f t="shared" si="44"/>
        <v>0</v>
      </c>
      <c r="J349" s="133">
        <f t="shared" si="41"/>
        <v>0</v>
      </c>
      <c r="K349" s="140">
        <v>50</v>
      </c>
      <c r="L349" s="133">
        <f t="shared" si="45"/>
        <v>0.375</v>
      </c>
      <c r="M349" s="140">
        <v>164</v>
      </c>
      <c r="N349" s="133">
        <f t="shared" si="46"/>
        <v>0.6097560975609756</v>
      </c>
      <c r="O349" s="136">
        <f t="shared" si="47"/>
        <v>0.3282520325203252</v>
      </c>
      <c r="P349" s="34"/>
      <c r="Q349" s="36" t="str">
        <f t="shared" si="42"/>
        <v xml:space="preserve">EXPOSIÇÃO MODERADA </v>
      </c>
    </row>
    <row r="350" spans="1:17">
      <c r="A350" s="146">
        <v>346</v>
      </c>
      <c r="B350" s="28">
        <v>3130507</v>
      </c>
      <c r="C350" s="17" t="s">
        <v>442</v>
      </c>
      <c r="D350" s="137">
        <v>0</v>
      </c>
      <c r="E350" s="133">
        <f t="shared" si="40"/>
        <v>0</v>
      </c>
      <c r="F350" s="141">
        <v>0</v>
      </c>
      <c r="G350" s="133">
        <f t="shared" si="43"/>
        <v>0</v>
      </c>
      <c r="H350" s="139">
        <v>0</v>
      </c>
      <c r="I350" s="133">
        <f t="shared" si="44"/>
        <v>0</v>
      </c>
      <c r="J350" s="133">
        <f t="shared" si="41"/>
        <v>0</v>
      </c>
      <c r="K350" s="140">
        <v>50</v>
      </c>
      <c r="L350" s="133">
        <f t="shared" si="45"/>
        <v>0.375</v>
      </c>
      <c r="M350" s="140">
        <v>170</v>
      </c>
      <c r="N350" s="133">
        <f t="shared" si="46"/>
        <v>0.75609756097560976</v>
      </c>
      <c r="O350" s="136">
        <f t="shared" si="47"/>
        <v>0.37703252032520324</v>
      </c>
      <c r="P350" s="34"/>
      <c r="Q350" s="36" t="str">
        <f t="shared" si="42"/>
        <v xml:space="preserve">EXPOSIÇÃO MODERADA </v>
      </c>
    </row>
    <row r="351" spans="1:17">
      <c r="A351" s="146">
        <v>347</v>
      </c>
      <c r="B351" s="28">
        <v>3130556</v>
      </c>
      <c r="C351" s="17" t="s">
        <v>443</v>
      </c>
      <c r="D351" s="137">
        <v>0.14150583531846744</v>
      </c>
      <c r="E351" s="133">
        <f t="shared" si="40"/>
        <v>1</v>
      </c>
      <c r="F351" s="141">
        <v>0.12041284403669725</v>
      </c>
      <c r="G351" s="133">
        <f t="shared" si="43"/>
        <v>0.27479395182534877</v>
      </c>
      <c r="H351" s="139">
        <v>0.6</v>
      </c>
      <c r="I351" s="133">
        <f t="shared" si="44"/>
        <v>0.39999999999999997</v>
      </c>
      <c r="J351" s="133">
        <f t="shared" si="41"/>
        <v>0.55826465060844954</v>
      </c>
      <c r="K351" s="140">
        <v>62</v>
      </c>
      <c r="L351" s="133">
        <f t="shared" si="45"/>
        <v>0.4861111111111111</v>
      </c>
      <c r="M351" s="140">
        <v>164</v>
      </c>
      <c r="N351" s="133">
        <f t="shared" si="46"/>
        <v>0.6097560975609756</v>
      </c>
      <c r="O351" s="136">
        <f t="shared" si="47"/>
        <v>0.55137728642684547</v>
      </c>
      <c r="P351" s="34"/>
      <c r="Q351" s="36" t="str">
        <f t="shared" si="42"/>
        <v>EXPOSIÇÃO ALTA</v>
      </c>
    </row>
    <row r="352" spans="1:17">
      <c r="A352" s="146">
        <v>348</v>
      </c>
      <c r="B352" s="28">
        <v>3130606</v>
      </c>
      <c r="C352" s="17" t="s">
        <v>444</v>
      </c>
      <c r="D352" s="137">
        <v>2.0273958963669448E-2</v>
      </c>
      <c r="E352" s="133">
        <f t="shared" si="40"/>
        <v>0.15238337558338011</v>
      </c>
      <c r="F352" s="141">
        <v>0.34241884673332418</v>
      </c>
      <c r="G352" s="133">
        <f t="shared" si="43"/>
        <v>0.78143348266611923</v>
      </c>
      <c r="H352" s="139">
        <v>0.4</v>
      </c>
      <c r="I352" s="133">
        <f t="shared" si="44"/>
        <v>0.26666666666666666</v>
      </c>
      <c r="J352" s="133">
        <f t="shared" si="41"/>
        <v>0.40016117497205533</v>
      </c>
      <c r="K352" s="140">
        <v>37</v>
      </c>
      <c r="L352" s="133">
        <f t="shared" si="45"/>
        <v>0.25462962962962965</v>
      </c>
      <c r="M352" s="140">
        <v>139</v>
      </c>
      <c r="N352" s="133">
        <f t="shared" si="46"/>
        <v>0</v>
      </c>
      <c r="O352" s="136">
        <f t="shared" si="47"/>
        <v>0.21826360153389501</v>
      </c>
      <c r="P352" s="34"/>
      <c r="Q352" s="36" t="str">
        <f t="shared" si="42"/>
        <v xml:space="preserve">EXPOSIÇÃO MODERADA </v>
      </c>
    </row>
    <row r="353" spans="1:17">
      <c r="A353" s="146">
        <v>349</v>
      </c>
      <c r="B353" s="28">
        <v>3130655</v>
      </c>
      <c r="C353" s="17" t="s">
        <v>445</v>
      </c>
      <c r="D353" s="137">
        <v>0.3139259224501727</v>
      </c>
      <c r="E353" s="133">
        <f t="shared" si="40"/>
        <v>1</v>
      </c>
      <c r="F353" s="141">
        <v>0.71878940731399754</v>
      </c>
      <c r="G353" s="133">
        <f t="shared" si="43"/>
        <v>1</v>
      </c>
      <c r="H353" s="139">
        <v>2.2000000000000002</v>
      </c>
      <c r="I353" s="133">
        <f t="shared" si="44"/>
        <v>1</v>
      </c>
      <c r="J353" s="133">
        <f t="shared" si="41"/>
        <v>1</v>
      </c>
      <c r="K353" s="140">
        <v>99</v>
      </c>
      <c r="L353" s="133">
        <f t="shared" si="45"/>
        <v>0.82870370370370372</v>
      </c>
      <c r="M353" s="140">
        <v>139</v>
      </c>
      <c r="N353" s="133">
        <f t="shared" si="46"/>
        <v>0</v>
      </c>
      <c r="O353" s="136">
        <f t="shared" si="47"/>
        <v>0.60956790123456794</v>
      </c>
      <c r="P353" s="34"/>
      <c r="Q353" s="36" t="str">
        <f t="shared" si="42"/>
        <v>EXPOSIÇÃO MUITO ALTA</v>
      </c>
    </row>
    <row r="354" spans="1:17">
      <c r="A354" s="146">
        <v>350</v>
      </c>
      <c r="B354" s="28">
        <v>3130705</v>
      </c>
      <c r="C354" s="17" t="s">
        <v>446</v>
      </c>
      <c r="D354" s="137">
        <v>0</v>
      </c>
      <c r="E354" s="133">
        <f t="shared" si="40"/>
        <v>0</v>
      </c>
      <c r="F354" s="141">
        <v>0</v>
      </c>
      <c r="G354" s="133">
        <f t="shared" si="43"/>
        <v>0</v>
      </c>
      <c r="H354" s="139">
        <v>0</v>
      </c>
      <c r="I354" s="133">
        <f t="shared" si="44"/>
        <v>0</v>
      </c>
      <c r="J354" s="133">
        <f t="shared" si="41"/>
        <v>0</v>
      </c>
      <c r="K354" s="140">
        <v>62</v>
      </c>
      <c r="L354" s="133">
        <f t="shared" si="45"/>
        <v>0.4861111111111111</v>
      </c>
      <c r="M354" s="140">
        <v>180</v>
      </c>
      <c r="N354" s="133">
        <f t="shared" si="46"/>
        <v>1</v>
      </c>
      <c r="O354" s="136">
        <f t="shared" si="47"/>
        <v>0.49537037037037041</v>
      </c>
      <c r="P354" s="34"/>
      <c r="Q354" s="36" t="str">
        <f t="shared" si="42"/>
        <v>EXPOSIÇÃO ALTA</v>
      </c>
    </row>
    <row r="355" spans="1:17">
      <c r="A355" s="146">
        <v>351</v>
      </c>
      <c r="B355" s="28">
        <v>3130804</v>
      </c>
      <c r="C355" s="17" t="s">
        <v>447</v>
      </c>
      <c r="D355" s="137">
        <v>0</v>
      </c>
      <c r="E355" s="133">
        <f t="shared" si="40"/>
        <v>0</v>
      </c>
      <c r="F355" s="141">
        <v>0</v>
      </c>
      <c r="G355" s="133">
        <f t="shared" si="43"/>
        <v>0</v>
      </c>
      <c r="H355" s="139">
        <v>0</v>
      </c>
      <c r="I355" s="133">
        <f t="shared" si="44"/>
        <v>0</v>
      </c>
      <c r="J355" s="133">
        <f t="shared" si="41"/>
        <v>0</v>
      </c>
      <c r="K355" s="140">
        <v>50</v>
      </c>
      <c r="L355" s="133">
        <f t="shared" si="45"/>
        <v>0.375</v>
      </c>
      <c r="M355" s="140">
        <v>164</v>
      </c>
      <c r="N355" s="133">
        <f t="shared" si="46"/>
        <v>0.6097560975609756</v>
      </c>
      <c r="O355" s="136">
        <f t="shared" si="47"/>
        <v>0.3282520325203252</v>
      </c>
      <c r="P355" s="34"/>
      <c r="Q355" s="36" t="str">
        <f t="shared" si="42"/>
        <v xml:space="preserve">EXPOSIÇÃO MODERADA </v>
      </c>
    </row>
    <row r="356" spans="1:17">
      <c r="A356" s="146">
        <v>352</v>
      </c>
      <c r="B356" s="28">
        <v>3130903</v>
      </c>
      <c r="C356" s="17" t="s">
        <v>448</v>
      </c>
      <c r="D356" s="137">
        <v>0.1152843923913454</v>
      </c>
      <c r="E356" s="133">
        <f t="shared" si="40"/>
        <v>0.86650194449700957</v>
      </c>
      <c r="F356" s="141">
        <v>0.18037229552623396</v>
      </c>
      <c r="G356" s="133">
        <f t="shared" si="43"/>
        <v>0.4116273167035065</v>
      </c>
      <c r="H356" s="139">
        <v>0.6</v>
      </c>
      <c r="I356" s="133">
        <f t="shared" si="44"/>
        <v>0.39999999999999997</v>
      </c>
      <c r="J356" s="133">
        <f t="shared" si="41"/>
        <v>0.55937642040017199</v>
      </c>
      <c r="K356" s="140">
        <v>62</v>
      </c>
      <c r="L356" s="133">
        <f t="shared" si="45"/>
        <v>0.4861111111111111</v>
      </c>
      <c r="M356" s="140">
        <v>164</v>
      </c>
      <c r="N356" s="133">
        <f t="shared" si="46"/>
        <v>0.6097560975609756</v>
      </c>
      <c r="O356" s="136">
        <f t="shared" si="47"/>
        <v>0.55174787635741962</v>
      </c>
      <c r="P356" s="34"/>
      <c r="Q356" s="36" t="str">
        <f t="shared" si="42"/>
        <v>EXPOSIÇÃO ALTA</v>
      </c>
    </row>
    <row r="357" spans="1:17">
      <c r="A357" s="146">
        <v>353</v>
      </c>
      <c r="B357" s="28">
        <v>3131000</v>
      </c>
      <c r="C357" s="17" t="s">
        <v>449</v>
      </c>
      <c r="D357" s="137">
        <v>0</v>
      </c>
      <c r="E357" s="133">
        <f t="shared" si="40"/>
        <v>0</v>
      </c>
      <c r="F357" s="141">
        <v>0</v>
      </c>
      <c r="G357" s="133">
        <f t="shared" si="43"/>
        <v>0</v>
      </c>
      <c r="H357" s="139">
        <v>0</v>
      </c>
      <c r="I357" s="133">
        <f t="shared" si="44"/>
        <v>0</v>
      </c>
      <c r="J357" s="133">
        <f t="shared" si="41"/>
        <v>0</v>
      </c>
      <c r="K357" s="140">
        <v>77</v>
      </c>
      <c r="L357" s="133">
        <f t="shared" si="45"/>
        <v>0.625</v>
      </c>
      <c r="M357" s="140">
        <v>180</v>
      </c>
      <c r="N357" s="133">
        <f t="shared" si="46"/>
        <v>1</v>
      </c>
      <c r="O357" s="136">
        <f t="shared" si="47"/>
        <v>0.54166666666666663</v>
      </c>
      <c r="P357" s="34"/>
      <c r="Q357" s="36" t="str">
        <f t="shared" si="42"/>
        <v>EXPOSIÇÃO ALTA</v>
      </c>
    </row>
    <row r="358" spans="1:17">
      <c r="A358" s="146">
        <v>354</v>
      </c>
      <c r="B358" s="28">
        <v>3131109</v>
      </c>
      <c r="C358" s="17" t="s">
        <v>450</v>
      </c>
      <c r="D358" s="137">
        <v>0</v>
      </c>
      <c r="E358" s="133">
        <f t="shared" si="40"/>
        <v>0</v>
      </c>
      <c r="F358" s="141">
        <v>0.14974135583991288</v>
      </c>
      <c r="G358" s="133">
        <f t="shared" si="43"/>
        <v>0.34172450000761617</v>
      </c>
      <c r="H358" s="139">
        <v>0.4</v>
      </c>
      <c r="I358" s="133">
        <f t="shared" si="44"/>
        <v>0.26666666666666666</v>
      </c>
      <c r="J358" s="133">
        <f t="shared" si="41"/>
        <v>0.20279705555809427</v>
      </c>
      <c r="K358" s="140">
        <v>99</v>
      </c>
      <c r="L358" s="133">
        <f t="shared" si="45"/>
        <v>0.82870370370370372</v>
      </c>
      <c r="M358" s="140">
        <v>164</v>
      </c>
      <c r="N358" s="133">
        <f t="shared" si="46"/>
        <v>0.6097560975609756</v>
      </c>
      <c r="O358" s="136">
        <f t="shared" si="47"/>
        <v>0.54708561894092445</v>
      </c>
      <c r="P358" s="34"/>
      <c r="Q358" s="36" t="str">
        <f t="shared" si="42"/>
        <v>EXPOSIÇÃO ALTA</v>
      </c>
    </row>
    <row r="359" spans="1:17">
      <c r="A359" s="146">
        <v>355</v>
      </c>
      <c r="B359" s="28">
        <v>3131158</v>
      </c>
      <c r="C359" s="17" t="s">
        <v>451</v>
      </c>
      <c r="D359" s="137">
        <v>5.7166655508409887E-2</v>
      </c>
      <c r="E359" s="133">
        <f t="shared" si="40"/>
        <v>0.42967670758306853</v>
      </c>
      <c r="F359" s="141">
        <v>3.2610058948952719E-2</v>
      </c>
      <c r="G359" s="133">
        <f t="shared" si="43"/>
        <v>7.4419361485302288E-2</v>
      </c>
      <c r="H359" s="139">
        <v>0.4</v>
      </c>
      <c r="I359" s="133">
        <f t="shared" si="44"/>
        <v>0.26666666666666666</v>
      </c>
      <c r="J359" s="133">
        <f t="shared" si="41"/>
        <v>0.25692091191167915</v>
      </c>
      <c r="K359" s="140">
        <v>62</v>
      </c>
      <c r="L359" s="133">
        <f t="shared" si="45"/>
        <v>0.4861111111111111</v>
      </c>
      <c r="M359" s="140">
        <v>164</v>
      </c>
      <c r="N359" s="133">
        <f t="shared" si="46"/>
        <v>0.6097560975609756</v>
      </c>
      <c r="O359" s="136">
        <f t="shared" si="47"/>
        <v>0.45092937352792201</v>
      </c>
      <c r="P359" s="34"/>
      <c r="Q359" s="36" t="str">
        <f t="shared" si="42"/>
        <v>EXPOSIÇÃO ALTA</v>
      </c>
    </row>
    <row r="360" spans="1:17">
      <c r="A360" s="146">
        <v>356</v>
      </c>
      <c r="B360" s="28">
        <v>3131208</v>
      </c>
      <c r="C360" s="17" t="s">
        <v>452</v>
      </c>
      <c r="D360" s="137">
        <v>6.8054444902500358E-2</v>
      </c>
      <c r="E360" s="133">
        <f t="shared" si="40"/>
        <v>0.51151164191856457</v>
      </c>
      <c r="F360" s="141">
        <v>0.45741892378064447</v>
      </c>
      <c r="G360" s="133">
        <f t="shared" si="43"/>
        <v>1</v>
      </c>
      <c r="H360" s="139">
        <v>0.8</v>
      </c>
      <c r="I360" s="133">
        <f t="shared" si="44"/>
        <v>0.53333333333333333</v>
      </c>
      <c r="J360" s="133">
        <f t="shared" si="41"/>
        <v>0.68161499175063256</v>
      </c>
      <c r="K360" s="140">
        <v>62</v>
      </c>
      <c r="L360" s="133">
        <f t="shared" si="45"/>
        <v>0.4861111111111111</v>
      </c>
      <c r="M360" s="140">
        <v>164</v>
      </c>
      <c r="N360" s="133">
        <f t="shared" si="46"/>
        <v>0.6097560975609756</v>
      </c>
      <c r="O360" s="136">
        <f t="shared" si="47"/>
        <v>0.59249406680757311</v>
      </c>
      <c r="P360" s="34"/>
      <c r="Q360" s="36" t="str">
        <f t="shared" si="42"/>
        <v>EXPOSIÇÃO ALTA</v>
      </c>
    </row>
    <row r="361" spans="1:17">
      <c r="A361" s="146">
        <v>357</v>
      </c>
      <c r="B361" s="28">
        <v>3131307</v>
      </c>
      <c r="C361" s="17" t="s">
        <v>453</v>
      </c>
      <c r="D361" s="137">
        <v>6.2687086512105983E-4</v>
      </c>
      <c r="E361" s="133">
        <f t="shared" si="40"/>
        <v>4.7116943786459928E-3</v>
      </c>
      <c r="F361" s="141">
        <v>2.1116629785886173E-2</v>
      </c>
      <c r="G361" s="133">
        <f t="shared" si="43"/>
        <v>4.8190225839430237E-2</v>
      </c>
      <c r="H361" s="139">
        <v>0.2</v>
      </c>
      <c r="I361" s="133">
        <f t="shared" si="44"/>
        <v>0.13333333333333333</v>
      </c>
      <c r="J361" s="133">
        <f t="shared" si="41"/>
        <v>6.2078417850469858E-2</v>
      </c>
      <c r="K361" s="140">
        <v>62</v>
      </c>
      <c r="L361" s="133">
        <f t="shared" si="45"/>
        <v>0.4861111111111111</v>
      </c>
      <c r="M361" s="140">
        <v>170</v>
      </c>
      <c r="N361" s="133">
        <f t="shared" si="46"/>
        <v>0.75609756097560976</v>
      </c>
      <c r="O361" s="136">
        <f t="shared" si="47"/>
        <v>0.43476236331239693</v>
      </c>
      <c r="P361" s="34"/>
      <c r="Q361" s="36" t="str">
        <f t="shared" si="42"/>
        <v>EXPOSIÇÃO ALTA</v>
      </c>
    </row>
    <row r="362" spans="1:17">
      <c r="A362" s="146">
        <v>358</v>
      </c>
      <c r="B362" s="28">
        <v>3131406</v>
      </c>
      <c r="C362" s="17" t="s">
        <v>454</v>
      </c>
      <c r="D362" s="137">
        <v>0</v>
      </c>
      <c r="E362" s="133">
        <f t="shared" si="40"/>
        <v>0</v>
      </c>
      <c r="F362" s="141">
        <v>0</v>
      </c>
      <c r="G362" s="133">
        <f t="shared" si="43"/>
        <v>0</v>
      </c>
      <c r="H362" s="139">
        <v>0</v>
      </c>
      <c r="I362" s="133">
        <f t="shared" si="44"/>
        <v>0</v>
      </c>
      <c r="J362" s="133">
        <f t="shared" si="41"/>
        <v>0</v>
      </c>
      <c r="K362" s="140">
        <v>77</v>
      </c>
      <c r="L362" s="133">
        <f t="shared" si="45"/>
        <v>0.625</v>
      </c>
      <c r="M362" s="140">
        <v>164</v>
      </c>
      <c r="N362" s="133">
        <f t="shared" si="46"/>
        <v>0.6097560975609756</v>
      </c>
      <c r="O362" s="136">
        <f t="shared" si="47"/>
        <v>0.41158536585365857</v>
      </c>
      <c r="P362" s="34"/>
      <c r="Q362" s="36" t="str">
        <f t="shared" si="42"/>
        <v>EXPOSIÇÃO ALTA</v>
      </c>
    </row>
    <row r="363" spans="1:17">
      <c r="A363" s="146">
        <v>359</v>
      </c>
      <c r="B363" s="28">
        <v>3131505</v>
      </c>
      <c r="C363" s="17" t="s">
        <v>455</v>
      </c>
      <c r="D363" s="137">
        <v>0</v>
      </c>
      <c r="E363" s="133">
        <f t="shared" si="40"/>
        <v>0</v>
      </c>
      <c r="F363" s="141">
        <v>0</v>
      </c>
      <c r="G363" s="133">
        <f t="shared" si="43"/>
        <v>0</v>
      </c>
      <c r="H363" s="139">
        <v>0</v>
      </c>
      <c r="I363" s="133">
        <f t="shared" si="44"/>
        <v>0</v>
      </c>
      <c r="J363" s="133">
        <f t="shared" si="41"/>
        <v>0</v>
      </c>
      <c r="K363" s="140">
        <v>37</v>
      </c>
      <c r="L363" s="133">
        <f t="shared" si="45"/>
        <v>0.25462962962962965</v>
      </c>
      <c r="M363" s="140">
        <v>139</v>
      </c>
      <c r="N363" s="133">
        <f t="shared" si="46"/>
        <v>0</v>
      </c>
      <c r="O363" s="136">
        <f t="shared" si="47"/>
        <v>8.4876543209876545E-2</v>
      </c>
      <c r="P363" s="34"/>
      <c r="Q363" s="36" t="str">
        <f t="shared" si="42"/>
        <v>EXPOSIÇÃO RELATIVAMENTE BAIXA</v>
      </c>
    </row>
    <row r="364" spans="1:17">
      <c r="A364" s="146">
        <v>360</v>
      </c>
      <c r="B364" s="28">
        <v>3131604</v>
      </c>
      <c r="C364" s="17" t="s">
        <v>456</v>
      </c>
      <c r="D364" s="137">
        <v>4.9742841118082448E-3</v>
      </c>
      <c r="E364" s="133">
        <f t="shared" si="40"/>
        <v>3.7387774406884941E-2</v>
      </c>
      <c r="F364" s="141">
        <v>0</v>
      </c>
      <c r="G364" s="133">
        <f t="shared" si="43"/>
        <v>0</v>
      </c>
      <c r="H364" s="139">
        <v>0.2</v>
      </c>
      <c r="I364" s="133">
        <f t="shared" si="44"/>
        <v>0.13333333333333333</v>
      </c>
      <c r="J364" s="133">
        <f t="shared" si="41"/>
        <v>5.6907035913406089E-2</v>
      </c>
      <c r="K364" s="140">
        <v>62</v>
      </c>
      <c r="L364" s="133">
        <f t="shared" si="45"/>
        <v>0.4861111111111111</v>
      </c>
      <c r="M364" s="140">
        <v>180</v>
      </c>
      <c r="N364" s="133">
        <f t="shared" si="46"/>
        <v>1</v>
      </c>
      <c r="O364" s="136">
        <f t="shared" si="47"/>
        <v>0.51433938234150578</v>
      </c>
      <c r="P364" s="34"/>
      <c r="Q364" s="36" t="str">
        <f t="shared" si="42"/>
        <v>EXPOSIÇÃO ALTA</v>
      </c>
    </row>
    <row r="365" spans="1:17">
      <c r="A365" s="146">
        <v>361</v>
      </c>
      <c r="B365" s="28">
        <v>3131703</v>
      </c>
      <c r="C365" s="17" t="s">
        <v>457</v>
      </c>
      <c r="D365" s="137">
        <v>0</v>
      </c>
      <c r="E365" s="133">
        <f t="shared" si="40"/>
        <v>0</v>
      </c>
      <c r="F365" s="141">
        <v>4.2421189384097356E-2</v>
      </c>
      <c r="G365" s="133">
        <f t="shared" si="43"/>
        <v>9.680932599212598E-2</v>
      </c>
      <c r="H365" s="139">
        <v>0.4</v>
      </c>
      <c r="I365" s="133">
        <f t="shared" si="44"/>
        <v>0.26666666666666666</v>
      </c>
      <c r="J365" s="133">
        <f t="shared" si="41"/>
        <v>0.12115866421959755</v>
      </c>
      <c r="K365" s="140">
        <v>62</v>
      </c>
      <c r="L365" s="133">
        <f t="shared" si="45"/>
        <v>0.4861111111111111</v>
      </c>
      <c r="M365" s="140">
        <v>180</v>
      </c>
      <c r="N365" s="133">
        <f t="shared" si="46"/>
        <v>1</v>
      </c>
      <c r="O365" s="136">
        <f t="shared" si="47"/>
        <v>0.53575659177690294</v>
      </c>
      <c r="P365" s="34"/>
      <c r="Q365" s="36" t="str">
        <f t="shared" si="42"/>
        <v>EXPOSIÇÃO ALTA</v>
      </c>
    </row>
    <row r="366" spans="1:17">
      <c r="A366" s="146">
        <v>362</v>
      </c>
      <c r="B366" s="28">
        <v>3131802</v>
      </c>
      <c r="C366" s="17" t="s">
        <v>980</v>
      </c>
      <c r="D366" s="137">
        <v>0.50406792466529671</v>
      </c>
      <c r="E366" s="133">
        <f t="shared" si="40"/>
        <v>1</v>
      </c>
      <c r="F366" s="141">
        <v>2.1253985122210415E-2</v>
      </c>
      <c r="G366" s="133">
        <f t="shared" si="43"/>
        <v>4.8503684224827516E-2</v>
      </c>
      <c r="H366" s="139">
        <v>0.6</v>
      </c>
      <c r="I366" s="133">
        <f t="shared" si="44"/>
        <v>0.39999999999999997</v>
      </c>
      <c r="J366" s="133">
        <f t="shared" si="41"/>
        <v>0.4828345614082758</v>
      </c>
      <c r="K366" s="140">
        <v>50</v>
      </c>
      <c r="L366" s="133">
        <f t="shared" si="45"/>
        <v>0.375</v>
      </c>
      <c r="M366" s="140">
        <v>157</v>
      </c>
      <c r="N366" s="133">
        <f t="shared" si="46"/>
        <v>0.43902439024390244</v>
      </c>
      <c r="O366" s="136">
        <f t="shared" si="47"/>
        <v>0.43228631721739275</v>
      </c>
      <c r="P366" s="34"/>
      <c r="Q366" s="36" t="str">
        <f t="shared" si="42"/>
        <v>EXPOSIÇÃO ALTA</v>
      </c>
    </row>
    <row r="367" spans="1:17">
      <c r="A367" s="146">
        <v>363</v>
      </c>
      <c r="B367" s="28">
        <v>3131901</v>
      </c>
      <c r="C367" s="17" t="s">
        <v>458</v>
      </c>
      <c r="D367" s="137">
        <v>0.28222083367779371</v>
      </c>
      <c r="E367" s="133">
        <f t="shared" si="40"/>
        <v>1</v>
      </c>
      <c r="F367" s="141">
        <v>0.45687189522805965</v>
      </c>
      <c r="G367" s="133">
        <f t="shared" si="43"/>
        <v>1</v>
      </c>
      <c r="H367" s="139">
        <v>0.6</v>
      </c>
      <c r="I367" s="133">
        <f t="shared" si="44"/>
        <v>0.39999999999999997</v>
      </c>
      <c r="J367" s="133">
        <f t="shared" si="41"/>
        <v>0.79999999999999993</v>
      </c>
      <c r="K367" s="140">
        <v>50</v>
      </c>
      <c r="L367" s="133">
        <f t="shared" si="45"/>
        <v>0.375</v>
      </c>
      <c r="M367" s="140">
        <v>180</v>
      </c>
      <c r="N367" s="133">
        <f t="shared" si="46"/>
        <v>1</v>
      </c>
      <c r="O367" s="136">
        <f t="shared" si="47"/>
        <v>0.72499999999999998</v>
      </c>
      <c r="P367" s="34"/>
      <c r="Q367" s="36" t="str">
        <f t="shared" si="42"/>
        <v>EXPOSIÇÃO MUITO ALTA</v>
      </c>
    </row>
    <row r="368" spans="1:17">
      <c r="A368" s="146">
        <v>364</v>
      </c>
      <c r="B368" s="28">
        <v>3132008</v>
      </c>
      <c r="C368" s="17" t="s">
        <v>459</v>
      </c>
      <c r="D368" s="137">
        <v>1.9659134181309195E-2</v>
      </c>
      <c r="E368" s="133">
        <f t="shared" si="40"/>
        <v>0.14776222211768247</v>
      </c>
      <c r="F368" s="141">
        <v>0</v>
      </c>
      <c r="G368" s="133">
        <f t="shared" si="43"/>
        <v>0</v>
      </c>
      <c r="H368" s="139">
        <v>2.2000000000000002</v>
      </c>
      <c r="I368" s="133">
        <f t="shared" si="44"/>
        <v>1</v>
      </c>
      <c r="J368" s="133">
        <f t="shared" si="41"/>
        <v>0.38258740737256081</v>
      </c>
      <c r="K368" s="140">
        <v>99</v>
      </c>
      <c r="L368" s="133">
        <f t="shared" si="45"/>
        <v>0.82870370370370372</v>
      </c>
      <c r="M368" s="140">
        <v>157</v>
      </c>
      <c r="N368" s="133">
        <f t="shared" si="46"/>
        <v>0.43902439024390244</v>
      </c>
      <c r="O368" s="136">
        <f t="shared" si="47"/>
        <v>0.5501051671067223</v>
      </c>
      <c r="P368" s="34"/>
      <c r="Q368" s="36" t="str">
        <f t="shared" si="42"/>
        <v>EXPOSIÇÃO ALTA</v>
      </c>
    </row>
    <row r="369" spans="1:17">
      <c r="A369" s="146">
        <v>365</v>
      </c>
      <c r="B369" s="28">
        <v>3132107</v>
      </c>
      <c r="C369" s="17" t="s">
        <v>460</v>
      </c>
      <c r="D369" s="137">
        <v>4.9992092877918531E-2</v>
      </c>
      <c r="E369" s="133">
        <f t="shared" si="40"/>
        <v>0.37575117316091683</v>
      </c>
      <c r="F369" s="141">
        <v>0.53738317757009346</v>
      </c>
      <c r="G369" s="133">
        <f t="shared" si="43"/>
        <v>1</v>
      </c>
      <c r="H369" s="139">
        <v>2.6</v>
      </c>
      <c r="I369" s="133">
        <f t="shared" si="44"/>
        <v>1</v>
      </c>
      <c r="J369" s="133">
        <f t="shared" si="41"/>
        <v>0.79191705772030563</v>
      </c>
      <c r="K369" s="140">
        <v>127</v>
      </c>
      <c r="L369" s="133">
        <f t="shared" si="45"/>
        <v>1</v>
      </c>
      <c r="M369" s="140">
        <v>139</v>
      </c>
      <c r="N369" s="133">
        <f t="shared" si="46"/>
        <v>0</v>
      </c>
      <c r="O369" s="136">
        <f t="shared" si="47"/>
        <v>0.59730568590676858</v>
      </c>
      <c r="P369" s="34"/>
      <c r="Q369" s="36" t="str">
        <f t="shared" si="42"/>
        <v>EXPOSIÇÃO ALTA</v>
      </c>
    </row>
    <row r="370" spans="1:17">
      <c r="A370" s="146">
        <v>366</v>
      </c>
      <c r="B370" s="28">
        <v>3132206</v>
      </c>
      <c r="C370" s="17" t="s">
        <v>461</v>
      </c>
      <c r="D370" s="137">
        <v>0.54862425556240457</v>
      </c>
      <c r="E370" s="133">
        <f t="shared" si="40"/>
        <v>1</v>
      </c>
      <c r="F370" s="141">
        <v>0</v>
      </c>
      <c r="G370" s="133">
        <f t="shared" si="43"/>
        <v>0</v>
      </c>
      <c r="H370" s="139">
        <v>0.2</v>
      </c>
      <c r="I370" s="133">
        <f t="shared" si="44"/>
        <v>0.13333333333333333</v>
      </c>
      <c r="J370" s="133">
        <f t="shared" si="41"/>
        <v>0.37777777777777777</v>
      </c>
      <c r="K370" s="140">
        <v>62</v>
      </c>
      <c r="L370" s="133">
        <f t="shared" si="45"/>
        <v>0.4861111111111111</v>
      </c>
      <c r="M370" s="140">
        <v>180</v>
      </c>
      <c r="N370" s="133">
        <f t="shared" si="46"/>
        <v>1</v>
      </c>
      <c r="O370" s="136">
        <f t="shared" si="47"/>
        <v>0.62129629629629635</v>
      </c>
      <c r="P370" s="34"/>
      <c r="Q370" s="36" t="str">
        <f t="shared" si="42"/>
        <v>EXPOSIÇÃO MUITO ALTA</v>
      </c>
    </row>
    <row r="371" spans="1:17">
      <c r="A371" s="146">
        <v>367</v>
      </c>
      <c r="B371" s="28">
        <v>3132305</v>
      </c>
      <c r="C371" s="17" t="s">
        <v>462</v>
      </c>
      <c r="D371" s="137">
        <v>5.8284607401545646E-2</v>
      </c>
      <c r="E371" s="133">
        <f t="shared" si="40"/>
        <v>0.43807947112427598</v>
      </c>
      <c r="F371" s="141">
        <v>0.15921734126222906</v>
      </c>
      <c r="G371" s="133">
        <f t="shared" si="43"/>
        <v>0.36334963063607367</v>
      </c>
      <c r="H371" s="139">
        <v>0.8</v>
      </c>
      <c r="I371" s="133">
        <f t="shared" si="44"/>
        <v>0.53333333333333333</v>
      </c>
      <c r="J371" s="133">
        <f t="shared" si="41"/>
        <v>0.44492081169789427</v>
      </c>
      <c r="K371" s="140">
        <v>50</v>
      </c>
      <c r="L371" s="133">
        <f t="shared" si="45"/>
        <v>0.375</v>
      </c>
      <c r="M371" s="140">
        <v>149</v>
      </c>
      <c r="N371" s="133">
        <f t="shared" si="46"/>
        <v>0.24390243902439024</v>
      </c>
      <c r="O371" s="136">
        <f t="shared" si="47"/>
        <v>0.35460775024076147</v>
      </c>
      <c r="P371" s="34"/>
      <c r="Q371" s="36" t="str">
        <f t="shared" si="42"/>
        <v xml:space="preserve">EXPOSIÇÃO MODERADA </v>
      </c>
    </row>
    <row r="372" spans="1:17">
      <c r="A372" s="146">
        <v>368</v>
      </c>
      <c r="B372" s="28">
        <v>3132404</v>
      </c>
      <c r="C372" s="17" t="s">
        <v>463</v>
      </c>
      <c r="D372" s="137">
        <v>8.3626254384958996E-3</v>
      </c>
      <c r="E372" s="133">
        <f t="shared" si="40"/>
        <v>6.2855266469711998E-2</v>
      </c>
      <c r="F372" s="141">
        <v>2.0876599723819986E-2</v>
      </c>
      <c r="G372" s="133">
        <f t="shared" si="43"/>
        <v>4.7642453632572052E-2</v>
      </c>
      <c r="H372" s="139">
        <v>0.2</v>
      </c>
      <c r="I372" s="133">
        <f t="shared" si="44"/>
        <v>0.13333333333333333</v>
      </c>
      <c r="J372" s="133">
        <f t="shared" si="41"/>
        <v>8.1277017811872465E-2</v>
      </c>
      <c r="K372" s="140">
        <v>37</v>
      </c>
      <c r="L372" s="133">
        <f t="shared" si="45"/>
        <v>0.25462962962962965</v>
      </c>
      <c r="M372" s="140">
        <v>149</v>
      </c>
      <c r="N372" s="133">
        <f t="shared" si="46"/>
        <v>0.24390243902439024</v>
      </c>
      <c r="O372" s="136">
        <f t="shared" si="47"/>
        <v>0.19326969548863079</v>
      </c>
      <c r="P372" s="34"/>
      <c r="Q372" s="36" t="str">
        <f t="shared" si="42"/>
        <v>EXPOSIÇÃO RELATIVAMENTE BAIXA</v>
      </c>
    </row>
    <row r="373" spans="1:17">
      <c r="A373" s="146">
        <v>369</v>
      </c>
      <c r="B373" s="28">
        <v>3132503</v>
      </c>
      <c r="C373" s="17" t="s">
        <v>464</v>
      </c>
      <c r="D373" s="137">
        <v>1.3874134544250351E-2</v>
      </c>
      <c r="E373" s="133">
        <f t="shared" si="40"/>
        <v>0.10428093787402024</v>
      </c>
      <c r="F373" s="141">
        <v>0</v>
      </c>
      <c r="G373" s="133">
        <f t="shared" si="43"/>
        <v>0</v>
      </c>
      <c r="H373" s="139">
        <v>1</v>
      </c>
      <c r="I373" s="133">
        <f t="shared" si="44"/>
        <v>0.66666666666666663</v>
      </c>
      <c r="J373" s="133">
        <f t="shared" si="41"/>
        <v>0.25698253484689565</v>
      </c>
      <c r="K373" s="140">
        <v>77</v>
      </c>
      <c r="L373" s="133">
        <f t="shared" si="45"/>
        <v>0.625</v>
      </c>
      <c r="M373" s="140">
        <v>164</v>
      </c>
      <c r="N373" s="133">
        <f t="shared" si="46"/>
        <v>0.6097560975609756</v>
      </c>
      <c r="O373" s="136">
        <f t="shared" si="47"/>
        <v>0.49724621080262371</v>
      </c>
      <c r="P373" s="34"/>
      <c r="Q373" s="36" t="str">
        <f t="shared" si="42"/>
        <v>EXPOSIÇÃO ALTA</v>
      </c>
    </row>
    <row r="374" spans="1:17">
      <c r="A374" s="146">
        <v>370</v>
      </c>
      <c r="B374" s="28">
        <v>3132602</v>
      </c>
      <c r="C374" s="17" t="s">
        <v>465</v>
      </c>
      <c r="D374" s="137">
        <v>0</v>
      </c>
      <c r="E374" s="133">
        <f t="shared" si="40"/>
        <v>0</v>
      </c>
      <c r="F374" s="141">
        <v>0</v>
      </c>
      <c r="G374" s="133">
        <f t="shared" si="43"/>
        <v>0</v>
      </c>
      <c r="H374" s="139">
        <v>0</v>
      </c>
      <c r="I374" s="133">
        <f t="shared" si="44"/>
        <v>0</v>
      </c>
      <c r="J374" s="133">
        <f t="shared" si="41"/>
        <v>0</v>
      </c>
      <c r="K374" s="140">
        <v>50</v>
      </c>
      <c r="L374" s="133">
        <f t="shared" si="45"/>
        <v>0.375</v>
      </c>
      <c r="M374" s="140">
        <v>164</v>
      </c>
      <c r="N374" s="133">
        <f t="shared" si="46"/>
        <v>0.6097560975609756</v>
      </c>
      <c r="O374" s="136">
        <f t="shared" si="47"/>
        <v>0.3282520325203252</v>
      </c>
      <c r="P374" s="34"/>
      <c r="Q374" s="36" t="str">
        <f t="shared" si="42"/>
        <v xml:space="preserve">EXPOSIÇÃO MODERADA </v>
      </c>
    </row>
    <row r="375" spans="1:17">
      <c r="A375" s="146">
        <v>371</v>
      </c>
      <c r="B375" s="28">
        <v>3132701</v>
      </c>
      <c r="C375" s="17" t="s">
        <v>466</v>
      </c>
      <c r="D375" s="137">
        <v>1.8439551271605063E-2</v>
      </c>
      <c r="E375" s="133">
        <f t="shared" si="40"/>
        <v>0.13859557830048105</v>
      </c>
      <c r="F375" s="141">
        <v>0.44572526416906816</v>
      </c>
      <c r="G375" s="133">
        <f t="shared" si="43"/>
        <v>1</v>
      </c>
      <c r="H375" s="139">
        <v>1.4</v>
      </c>
      <c r="I375" s="133">
        <f t="shared" si="44"/>
        <v>0.93333333333333324</v>
      </c>
      <c r="J375" s="133">
        <f t="shared" si="41"/>
        <v>0.69064297054460477</v>
      </c>
      <c r="K375" s="140">
        <v>50</v>
      </c>
      <c r="L375" s="133">
        <f t="shared" si="45"/>
        <v>0.375</v>
      </c>
      <c r="M375" s="140">
        <v>157</v>
      </c>
      <c r="N375" s="133">
        <f t="shared" si="46"/>
        <v>0.43902439024390244</v>
      </c>
      <c r="O375" s="136">
        <f t="shared" si="47"/>
        <v>0.50155578692950242</v>
      </c>
      <c r="P375" s="34"/>
      <c r="Q375" s="36" t="str">
        <f t="shared" si="42"/>
        <v>EXPOSIÇÃO ALTA</v>
      </c>
    </row>
    <row r="376" spans="1:17">
      <c r="A376" s="146">
        <v>372</v>
      </c>
      <c r="B376" s="28">
        <v>3132800</v>
      </c>
      <c r="C376" s="17" t="s">
        <v>467</v>
      </c>
      <c r="D376" s="137">
        <v>0</v>
      </c>
      <c r="E376" s="133">
        <f t="shared" si="40"/>
        <v>0</v>
      </c>
      <c r="F376" s="141">
        <v>0</v>
      </c>
      <c r="G376" s="133">
        <f t="shared" si="43"/>
        <v>0</v>
      </c>
      <c r="H376" s="139">
        <v>0</v>
      </c>
      <c r="I376" s="133">
        <f t="shared" si="44"/>
        <v>0</v>
      </c>
      <c r="J376" s="133">
        <f t="shared" si="41"/>
        <v>0</v>
      </c>
      <c r="K376" s="140">
        <v>62</v>
      </c>
      <c r="L376" s="133">
        <f t="shared" si="45"/>
        <v>0.4861111111111111</v>
      </c>
      <c r="M376" s="140">
        <v>180</v>
      </c>
      <c r="N376" s="133">
        <f t="shared" si="46"/>
        <v>1</v>
      </c>
      <c r="O376" s="136">
        <f t="shared" si="47"/>
        <v>0.49537037037037041</v>
      </c>
      <c r="P376" s="34"/>
      <c r="Q376" s="36" t="str">
        <f t="shared" si="42"/>
        <v>EXPOSIÇÃO ALTA</v>
      </c>
    </row>
    <row r="377" spans="1:17">
      <c r="A377" s="146">
        <v>373</v>
      </c>
      <c r="B377" s="28">
        <v>3132909</v>
      </c>
      <c r="C377" s="17" t="s">
        <v>468</v>
      </c>
      <c r="D377" s="137">
        <v>0</v>
      </c>
      <c r="E377" s="133">
        <f t="shared" si="40"/>
        <v>0</v>
      </c>
      <c r="F377" s="141">
        <v>0</v>
      </c>
      <c r="G377" s="133">
        <f t="shared" si="43"/>
        <v>0</v>
      </c>
      <c r="H377" s="139">
        <v>0</v>
      </c>
      <c r="I377" s="133">
        <f t="shared" si="44"/>
        <v>0</v>
      </c>
      <c r="J377" s="133">
        <f t="shared" si="41"/>
        <v>0</v>
      </c>
      <c r="K377" s="140">
        <v>50</v>
      </c>
      <c r="L377" s="133">
        <f t="shared" si="45"/>
        <v>0.375</v>
      </c>
      <c r="M377" s="140">
        <v>149</v>
      </c>
      <c r="N377" s="133">
        <f t="shared" si="46"/>
        <v>0.24390243902439024</v>
      </c>
      <c r="O377" s="136">
        <f t="shared" si="47"/>
        <v>0.20630081300813008</v>
      </c>
      <c r="P377" s="34"/>
      <c r="Q377" s="36" t="str">
        <f t="shared" si="42"/>
        <v xml:space="preserve">EXPOSIÇÃO MODERADA </v>
      </c>
    </row>
    <row r="378" spans="1:17">
      <c r="A378" s="146">
        <v>374</v>
      </c>
      <c r="B378" s="28">
        <v>3133006</v>
      </c>
      <c r="C378" s="17" t="s">
        <v>469</v>
      </c>
      <c r="D378" s="137">
        <v>0</v>
      </c>
      <c r="E378" s="133">
        <f t="shared" si="40"/>
        <v>0</v>
      </c>
      <c r="F378" s="141">
        <v>0</v>
      </c>
      <c r="G378" s="133">
        <f t="shared" si="43"/>
        <v>0</v>
      </c>
      <c r="H378" s="139">
        <v>0</v>
      </c>
      <c r="I378" s="133">
        <f t="shared" si="44"/>
        <v>0</v>
      </c>
      <c r="J378" s="133">
        <f t="shared" si="41"/>
        <v>0</v>
      </c>
      <c r="K378" s="140">
        <v>37</v>
      </c>
      <c r="L378" s="133">
        <f t="shared" si="45"/>
        <v>0.25462962962962965</v>
      </c>
      <c r="M378" s="140">
        <v>157</v>
      </c>
      <c r="N378" s="133">
        <f t="shared" si="46"/>
        <v>0.43902439024390244</v>
      </c>
      <c r="O378" s="136">
        <f t="shared" si="47"/>
        <v>0.23121800662451072</v>
      </c>
      <c r="P378" s="34"/>
      <c r="Q378" s="36" t="str">
        <f t="shared" si="42"/>
        <v xml:space="preserve">EXPOSIÇÃO MODERADA </v>
      </c>
    </row>
    <row r="379" spans="1:17">
      <c r="A379" s="146">
        <v>375</v>
      </c>
      <c r="B379" s="28">
        <v>3133105</v>
      </c>
      <c r="C379" s="17" t="s">
        <v>470</v>
      </c>
      <c r="D379" s="137">
        <v>0</v>
      </c>
      <c r="E379" s="133">
        <f t="shared" si="40"/>
        <v>0</v>
      </c>
      <c r="F379" s="141">
        <v>0</v>
      </c>
      <c r="G379" s="133">
        <f t="shared" si="43"/>
        <v>0</v>
      </c>
      <c r="H379" s="139">
        <v>0</v>
      </c>
      <c r="I379" s="133">
        <f t="shared" si="44"/>
        <v>0</v>
      </c>
      <c r="J379" s="133">
        <f t="shared" si="41"/>
        <v>0</v>
      </c>
      <c r="K379" s="140">
        <v>37</v>
      </c>
      <c r="L379" s="133">
        <f t="shared" si="45"/>
        <v>0.25462962962962965</v>
      </c>
      <c r="M379" s="140">
        <v>149</v>
      </c>
      <c r="N379" s="133">
        <f t="shared" si="46"/>
        <v>0.24390243902439024</v>
      </c>
      <c r="O379" s="136">
        <f t="shared" si="47"/>
        <v>0.16617735621800664</v>
      </c>
      <c r="P379" s="34"/>
      <c r="Q379" s="36" t="str">
        <f t="shared" si="42"/>
        <v>EXPOSIÇÃO RELATIVAMENTE BAIXA</v>
      </c>
    </row>
    <row r="380" spans="1:17">
      <c r="A380" s="146">
        <v>376</v>
      </c>
      <c r="B380" s="28">
        <v>3133204</v>
      </c>
      <c r="C380" s="17" t="s">
        <v>471</v>
      </c>
      <c r="D380" s="137">
        <v>0.10410075615418389</v>
      </c>
      <c r="E380" s="133">
        <f t="shared" si="40"/>
        <v>0.78244336254125157</v>
      </c>
      <c r="F380" s="141">
        <v>5.0359712230215826E-2</v>
      </c>
      <c r="G380" s="133">
        <f t="shared" si="43"/>
        <v>0.1149258158233593</v>
      </c>
      <c r="H380" s="139">
        <v>0.4</v>
      </c>
      <c r="I380" s="133">
        <f t="shared" si="44"/>
        <v>0.26666666666666666</v>
      </c>
      <c r="J380" s="133">
        <f t="shared" si="41"/>
        <v>0.38801194834375918</v>
      </c>
      <c r="K380" s="140">
        <v>62</v>
      </c>
      <c r="L380" s="133">
        <f t="shared" si="45"/>
        <v>0.4861111111111111</v>
      </c>
      <c r="M380" s="140">
        <v>157</v>
      </c>
      <c r="N380" s="133">
        <f t="shared" si="46"/>
        <v>0.43902439024390244</v>
      </c>
      <c r="O380" s="136">
        <f t="shared" si="47"/>
        <v>0.43771581656625758</v>
      </c>
      <c r="P380" s="34"/>
      <c r="Q380" s="36" t="str">
        <f t="shared" si="42"/>
        <v>EXPOSIÇÃO ALTA</v>
      </c>
    </row>
    <row r="381" spans="1:17">
      <c r="A381" s="146">
        <v>377</v>
      </c>
      <c r="B381" s="28">
        <v>3133303</v>
      </c>
      <c r="C381" s="17" t="s">
        <v>472</v>
      </c>
      <c r="D381" s="137">
        <v>0.11465404578494119</v>
      </c>
      <c r="E381" s="133">
        <f t="shared" si="40"/>
        <v>0.86176412570969085</v>
      </c>
      <c r="F381" s="141">
        <v>0.16887434693123649</v>
      </c>
      <c r="G381" s="133">
        <f t="shared" si="43"/>
        <v>0.38538786726951457</v>
      </c>
      <c r="H381" s="139">
        <v>2.4</v>
      </c>
      <c r="I381" s="133">
        <f t="shared" si="44"/>
        <v>1</v>
      </c>
      <c r="J381" s="133">
        <f t="shared" si="41"/>
        <v>0.74905066432640177</v>
      </c>
      <c r="K381" s="140">
        <v>77</v>
      </c>
      <c r="L381" s="133">
        <f t="shared" si="45"/>
        <v>0.625</v>
      </c>
      <c r="M381" s="140">
        <v>149</v>
      </c>
      <c r="N381" s="133">
        <f t="shared" si="46"/>
        <v>0.24390243902439024</v>
      </c>
      <c r="O381" s="136">
        <f t="shared" si="47"/>
        <v>0.53931770111693067</v>
      </c>
      <c r="P381" s="34"/>
      <c r="Q381" s="36" t="str">
        <f t="shared" si="42"/>
        <v>EXPOSIÇÃO ALTA</v>
      </c>
    </row>
    <row r="382" spans="1:17">
      <c r="A382" s="146">
        <v>378</v>
      </c>
      <c r="B382" s="28">
        <v>3133402</v>
      </c>
      <c r="C382" s="17" t="s">
        <v>473</v>
      </c>
      <c r="D382" s="137">
        <v>0</v>
      </c>
      <c r="E382" s="133">
        <f t="shared" si="40"/>
        <v>0</v>
      </c>
      <c r="F382" s="141">
        <v>0</v>
      </c>
      <c r="G382" s="133">
        <f t="shared" si="43"/>
        <v>0</v>
      </c>
      <c r="H382" s="139">
        <v>0</v>
      </c>
      <c r="I382" s="133">
        <f t="shared" si="44"/>
        <v>0</v>
      </c>
      <c r="J382" s="133">
        <f t="shared" si="41"/>
        <v>0</v>
      </c>
      <c r="K382" s="140">
        <v>62</v>
      </c>
      <c r="L382" s="133">
        <f t="shared" si="45"/>
        <v>0.4861111111111111</v>
      </c>
      <c r="M382" s="140">
        <v>164</v>
      </c>
      <c r="N382" s="133">
        <f t="shared" si="46"/>
        <v>0.6097560975609756</v>
      </c>
      <c r="O382" s="136">
        <f t="shared" si="47"/>
        <v>0.36528906955736223</v>
      </c>
      <c r="P382" s="34"/>
      <c r="Q382" s="36" t="str">
        <f t="shared" si="42"/>
        <v xml:space="preserve">EXPOSIÇÃO MODERADA </v>
      </c>
    </row>
    <row r="383" spans="1:17">
      <c r="A383" s="146">
        <v>379</v>
      </c>
      <c r="B383" s="28">
        <v>3133501</v>
      </c>
      <c r="C383" s="17" t="s">
        <v>474</v>
      </c>
      <c r="D383" s="137">
        <v>1.2662538583516514E-3</v>
      </c>
      <c r="E383" s="133">
        <f t="shared" si="40"/>
        <v>9.5174325659274275E-3</v>
      </c>
      <c r="F383" s="141">
        <v>1.5279568352194052E-2</v>
      </c>
      <c r="G383" s="133">
        <f t="shared" si="43"/>
        <v>3.4869477614907281E-2</v>
      </c>
      <c r="H383" s="139">
        <v>0.4</v>
      </c>
      <c r="I383" s="133">
        <f t="shared" si="44"/>
        <v>0.26666666666666666</v>
      </c>
      <c r="J383" s="133">
        <f t="shared" si="41"/>
        <v>0.10368452561583379</v>
      </c>
      <c r="K383" s="140">
        <v>62</v>
      </c>
      <c r="L383" s="133">
        <f t="shared" si="45"/>
        <v>0.4861111111111111</v>
      </c>
      <c r="M383" s="140">
        <v>180</v>
      </c>
      <c r="N383" s="133">
        <f t="shared" si="46"/>
        <v>1</v>
      </c>
      <c r="O383" s="136">
        <f t="shared" si="47"/>
        <v>0.52993187890898164</v>
      </c>
      <c r="P383" s="34"/>
      <c r="Q383" s="36" t="str">
        <f t="shared" si="42"/>
        <v>EXPOSIÇÃO ALTA</v>
      </c>
    </row>
    <row r="384" spans="1:17">
      <c r="A384" s="146">
        <v>380</v>
      </c>
      <c r="B384" s="28">
        <v>3133600</v>
      </c>
      <c r="C384" s="17" t="s">
        <v>475</v>
      </c>
      <c r="D384" s="137">
        <v>0</v>
      </c>
      <c r="E384" s="133">
        <f t="shared" si="40"/>
        <v>0</v>
      </c>
      <c r="F384" s="141">
        <v>0</v>
      </c>
      <c r="G384" s="133">
        <f t="shared" si="43"/>
        <v>0</v>
      </c>
      <c r="H384" s="139">
        <v>0</v>
      </c>
      <c r="I384" s="133">
        <f t="shared" si="44"/>
        <v>0</v>
      </c>
      <c r="J384" s="133">
        <f t="shared" si="41"/>
        <v>0</v>
      </c>
      <c r="K384" s="140">
        <v>37</v>
      </c>
      <c r="L384" s="133">
        <f t="shared" si="45"/>
        <v>0.25462962962962965</v>
      </c>
      <c r="M384" s="140">
        <v>139</v>
      </c>
      <c r="N384" s="133">
        <f t="shared" si="46"/>
        <v>0</v>
      </c>
      <c r="O384" s="136">
        <f t="shared" si="47"/>
        <v>8.4876543209876545E-2</v>
      </c>
      <c r="P384" s="34"/>
      <c r="Q384" s="36" t="str">
        <f t="shared" si="42"/>
        <v>EXPOSIÇÃO RELATIVAMENTE BAIXA</v>
      </c>
    </row>
    <row r="385" spans="1:17">
      <c r="A385" s="146">
        <v>381</v>
      </c>
      <c r="B385" s="28">
        <v>3133709</v>
      </c>
      <c r="C385" s="17" t="s">
        <v>476</v>
      </c>
      <c r="D385" s="137">
        <v>3.6050106900708638E-3</v>
      </c>
      <c r="E385" s="133">
        <f t="shared" si="40"/>
        <v>2.7096024952579921E-2</v>
      </c>
      <c r="F385" s="141">
        <v>3.4267912772585674E-2</v>
      </c>
      <c r="G385" s="133">
        <f t="shared" si="43"/>
        <v>7.8202746948783444E-2</v>
      </c>
      <c r="H385" s="139">
        <v>0.2</v>
      </c>
      <c r="I385" s="133">
        <f t="shared" si="44"/>
        <v>0.13333333333333333</v>
      </c>
      <c r="J385" s="133">
        <f t="shared" si="41"/>
        <v>7.9544035078232225E-2</v>
      </c>
      <c r="K385" s="140">
        <v>62</v>
      </c>
      <c r="L385" s="133">
        <f t="shared" si="45"/>
        <v>0.4861111111111111</v>
      </c>
      <c r="M385" s="140">
        <v>180</v>
      </c>
      <c r="N385" s="133">
        <f t="shared" si="46"/>
        <v>1</v>
      </c>
      <c r="O385" s="136">
        <f t="shared" si="47"/>
        <v>0.52188504872978114</v>
      </c>
      <c r="P385" s="34"/>
      <c r="Q385" s="36" t="str">
        <f t="shared" si="42"/>
        <v>EXPOSIÇÃO ALTA</v>
      </c>
    </row>
    <row r="386" spans="1:17">
      <c r="A386" s="146">
        <v>382</v>
      </c>
      <c r="B386" s="28">
        <v>3133758</v>
      </c>
      <c r="C386" s="17" t="s">
        <v>477</v>
      </c>
      <c r="D386" s="137">
        <v>0</v>
      </c>
      <c r="E386" s="133">
        <f t="shared" si="40"/>
        <v>0</v>
      </c>
      <c r="F386" s="141">
        <v>0</v>
      </c>
      <c r="G386" s="133">
        <f t="shared" si="43"/>
        <v>0</v>
      </c>
      <c r="H386" s="139">
        <v>0</v>
      </c>
      <c r="I386" s="133">
        <f t="shared" si="44"/>
        <v>0</v>
      </c>
      <c r="J386" s="133">
        <f t="shared" si="41"/>
        <v>0</v>
      </c>
      <c r="K386" s="140">
        <v>50</v>
      </c>
      <c r="L386" s="133">
        <f t="shared" si="45"/>
        <v>0.375</v>
      </c>
      <c r="M386" s="140">
        <v>157</v>
      </c>
      <c r="N386" s="133">
        <f t="shared" si="46"/>
        <v>0.43902439024390244</v>
      </c>
      <c r="O386" s="136">
        <f t="shared" si="47"/>
        <v>0.27134146341463411</v>
      </c>
      <c r="P386" s="34"/>
      <c r="Q386" s="36" t="str">
        <f t="shared" si="42"/>
        <v xml:space="preserve">EXPOSIÇÃO MODERADA </v>
      </c>
    </row>
    <row r="387" spans="1:17">
      <c r="A387" s="146">
        <v>383</v>
      </c>
      <c r="B387" s="28">
        <v>3133808</v>
      </c>
      <c r="C387" s="17" t="s">
        <v>478</v>
      </c>
      <c r="D387" s="137">
        <v>0</v>
      </c>
      <c r="E387" s="133">
        <f t="shared" si="40"/>
        <v>0</v>
      </c>
      <c r="F387" s="141">
        <v>0.15048303195442161</v>
      </c>
      <c r="G387" s="133">
        <f t="shared" si="43"/>
        <v>0.34341707783941466</v>
      </c>
      <c r="H387" s="139">
        <v>0.2</v>
      </c>
      <c r="I387" s="133">
        <f t="shared" si="44"/>
        <v>0.13333333333333333</v>
      </c>
      <c r="J387" s="133">
        <f t="shared" si="41"/>
        <v>0.15891680372424932</v>
      </c>
      <c r="K387" s="140">
        <v>62</v>
      </c>
      <c r="L387" s="133">
        <f t="shared" si="45"/>
        <v>0.4861111111111111</v>
      </c>
      <c r="M387" s="140">
        <v>180</v>
      </c>
      <c r="N387" s="133">
        <f t="shared" si="46"/>
        <v>1</v>
      </c>
      <c r="O387" s="136">
        <f t="shared" si="47"/>
        <v>0.54834263827845353</v>
      </c>
      <c r="P387" s="34"/>
      <c r="Q387" s="36" t="str">
        <f t="shared" si="42"/>
        <v>EXPOSIÇÃO ALTA</v>
      </c>
    </row>
    <row r="388" spans="1:17">
      <c r="A388" s="146">
        <v>384</v>
      </c>
      <c r="B388" s="28">
        <v>3133907</v>
      </c>
      <c r="C388" s="17" t="s">
        <v>479</v>
      </c>
      <c r="D388" s="137">
        <v>0</v>
      </c>
      <c r="E388" s="133">
        <f t="shared" si="40"/>
        <v>0</v>
      </c>
      <c r="F388" s="141">
        <v>0</v>
      </c>
      <c r="G388" s="133">
        <f t="shared" si="43"/>
        <v>0</v>
      </c>
      <c r="H388" s="139">
        <v>0</v>
      </c>
      <c r="I388" s="133">
        <f t="shared" si="44"/>
        <v>0</v>
      </c>
      <c r="J388" s="133">
        <f t="shared" si="41"/>
        <v>0</v>
      </c>
      <c r="K388" s="140">
        <v>50</v>
      </c>
      <c r="L388" s="133">
        <f t="shared" si="45"/>
        <v>0.375</v>
      </c>
      <c r="M388" s="140">
        <v>180</v>
      </c>
      <c r="N388" s="133">
        <f t="shared" si="46"/>
        <v>1</v>
      </c>
      <c r="O388" s="136">
        <f t="shared" si="47"/>
        <v>0.45833333333333331</v>
      </c>
      <c r="P388" s="34"/>
      <c r="Q388" s="36" t="str">
        <f t="shared" si="42"/>
        <v>EXPOSIÇÃO ALTA</v>
      </c>
    </row>
    <row r="389" spans="1:17">
      <c r="A389" s="146">
        <v>385</v>
      </c>
      <c r="B389" s="28">
        <v>3134004</v>
      </c>
      <c r="C389" s="17" t="s">
        <v>480</v>
      </c>
      <c r="D389" s="137">
        <v>9.0458010867761826E-2</v>
      </c>
      <c r="E389" s="133">
        <f t="shared" ref="E389:E452" si="48">IF(((D389-$E$860)/($D$860-$E$860))&gt;1,1,IF(((D389-$E$860)/($D$860-$E$860))&lt;0,0,(D389-$E$860)/($D$860-$E$860)))</f>
        <v>0.67990159540565465</v>
      </c>
      <c r="F389" s="141">
        <v>7.2902238098709632E-2</v>
      </c>
      <c r="G389" s="133">
        <f t="shared" si="43"/>
        <v>0.16637007674988225</v>
      </c>
      <c r="H389" s="139">
        <v>1.8</v>
      </c>
      <c r="I389" s="133">
        <f t="shared" si="44"/>
        <v>1</v>
      </c>
      <c r="J389" s="133">
        <f t="shared" ref="J389:J452" si="49">AVERAGE(E389,G389,I389)</f>
        <v>0.61542389071851222</v>
      </c>
      <c r="K389" s="140">
        <v>77</v>
      </c>
      <c r="L389" s="133">
        <f t="shared" si="45"/>
        <v>0.625</v>
      </c>
      <c r="M389" s="140">
        <v>149</v>
      </c>
      <c r="N389" s="133">
        <f t="shared" si="46"/>
        <v>0.24390243902439024</v>
      </c>
      <c r="O389" s="136">
        <f t="shared" si="47"/>
        <v>0.49477544324763417</v>
      </c>
      <c r="P389" s="34"/>
      <c r="Q389" s="36" t="str">
        <f t="shared" ref="Q389:Q452" si="50">IF(AND(O389&gt;$S$5,O389&lt;$T$5),"EXPOSIÇÃO RELATIVAMENTE BAIXA",IF(AND(O389&gt;$S$6,O389&lt;$T$6),"EXPOSIÇÃO MODERADA ",IF(AND(O389&gt;$S$7,O389&lt;$T$7),"EXPOSIÇÃO ALTA",IF(AND(O389&gt;$S$8,O389&lt;$T$8),"EXPOSIÇÃO MUITO ALTA","EXPOSIÇÃO EXTREMA"))))</f>
        <v>EXPOSIÇÃO ALTA</v>
      </c>
    </row>
    <row r="390" spans="1:17">
      <c r="A390" s="146">
        <v>386</v>
      </c>
      <c r="B390" s="28">
        <v>3134103</v>
      </c>
      <c r="C390" s="17" t="s">
        <v>481</v>
      </c>
      <c r="D390" s="137">
        <v>5.7198914663334856E-2</v>
      </c>
      <c r="E390" s="133">
        <f t="shared" si="48"/>
        <v>0.4299191742335014</v>
      </c>
      <c r="F390" s="141">
        <v>2.642444260941371E-2</v>
      </c>
      <c r="G390" s="133">
        <f t="shared" ref="G390:G453" si="51">IF(((F390-$G$860)/($F$860-$G$860))&gt;1,1,IF(((F390-$G$860)/($F$860-$G$860))&lt;0,0,(F390-$G$860)/($F$860-$G$860)))</f>
        <v>6.0303176687778959E-2</v>
      </c>
      <c r="H390" s="139">
        <v>0.4</v>
      </c>
      <c r="I390" s="133">
        <f t="shared" ref="I390:I453" si="52">IF(((H390-$I$860)/($H$860-$I$860))&gt;1,1,IF(((H390-$I$860)/($H$860-$I$860))&lt;0,0,(H390-$I$860)/($H$860-$I$860)))</f>
        <v>0.26666666666666666</v>
      </c>
      <c r="J390" s="133">
        <f t="shared" si="49"/>
        <v>0.25229633919598232</v>
      </c>
      <c r="K390" s="140">
        <v>50</v>
      </c>
      <c r="L390" s="133">
        <f t="shared" ref="L390:L453" si="53">IF(((K390-$L$860)/($K$860-$L$860))&gt;1,1,IF(((K390-$L$860)/($K$860-$L$860))&lt;0,0,(K390-$L$860)/($K$860-$L$860)))</f>
        <v>0.375</v>
      </c>
      <c r="M390" s="140">
        <v>157</v>
      </c>
      <c r="N390" s="133">
        <f t="shared" ref="N390:N453" si="54">IF(((M390-$N$860)/($M$860-$N$860))&gt;1,1,IF(((M390-$N$860)/($M$860-$N$860))&lt;0,0,(M390-$N$860)/($M$860-$N$860)))</f>
        <v>0.43902439024390244</v>
      </c>
      <c r="O390" s="136">
        <f t="shared" ref="O390:O453" si="55">(J390+N390+L390)/$M$2</f>
        <v>0.3554402431466282</v>
      </c>
      <c r="P390" s="34"/>
      <c r="Q390" s="36" t="str">
        <f t="shared" si="50"/>
        <v xml:space="preserve">EXPOSIÇÃO MODERADA </v>
      </c>
    </row>
    <row r="391" spans="1:17">
      <c r="A391" s="146">
        <v>387</v>
      </c>
      <c r="B391" s="28">
        <v>3134202</v>
      </c>
      <c r="C391" s="17" t="s">
        <v>482</v>
      </c>
      <c r="D391" s="137">
        <v>0</v>
      </c>
      <c r="E391" s="133">
        <f t="shared" si="48"/>
        <v>0</v>
      </c>
      <c r="F391" s="141">
        <v>0</v>
      </c>
      <c r="G391" s="133">
        <f t="shared" si="51"/>
        <v>0</v>
      </c>
      <c r="H391" s="139">
        <v>0</v>
      </c>
      <c r="I391" s="133">
        <f t="shared" si="52"/>
        <v>0</v>
      </c>
      <c r="J391" s="133">
        <f t="shared" si="49"/>
        <v>0</v>
      </c>
      <c r="K391" s="140">
        <v>77</v>
      </c>
      <c r="L391" s="133">
        <f t="shared" si="53"/>
        <v>0.625</v>
      </c>
      <c r="M391" s="140">
        <v>164</v>
      </c>
      <c r="N391" s="133">
        <f t="shared" si="54"/>
        <v>0.6097560975609756</v>
      </c>
      <c r="O391" s="136">
        <f t="shared" si="55"/>
        <v>0.41158536585365857</v>
      </c>
      <c r="P391" s="34"/>
      <c r="Q391" s="36" t="str">
        <f t="shared" si="50"/>
        <v>EXPOSIÇÃO ALTA</v>
      </c>
    </row>
    <row r="392" spans="1:17">
      <c r="A392" s="146">
        <v>388</v>
      </c>
      <c r="B392" s="28">
        <v>3134301</v>
      </c>
      <c r="C392" s="17" t="s">
        <v>483</v>
      </c>
      <c r="D392" s="137">
        <v>0</v>
      </c>
      <c r="E392" s="133">
        <f t="shared" si="48"/>
        <v>0</v>
      </c>
      <c r="F392" s="141">
        <v>0</v>
      </c>
      <c r="G392" s="133">
        <f t="shared" si="51"/>
        <v>0</v>
      </c>
      <c r="H392" s="139">
        <v>0</v>
      </c>
      <c r="I392" s="133">
        <f t="shared" si="52"/>
        <v>0</v>
      </c>
      <c r="J392" s="133">
        <f t="shared" si="49"/>
        <v>0</v>
      </c>
      <c r="K392" s="140">
        <v>50</v>
      </c>
      <c r="L392" s="133">
        <f t="shared" si="53"/>
        <v>0.375</v>
      </c>
      <c r="M392" s="140">
        <v>164</v>
      </c>
      <c r="N392" s="133">
        <f t="shared" si="54"/>
        <v>0.6097560975609756</v>
      </c>
      <c r="O392" s="136">
        <f t="shared" si="55"/>
        <v>0.3282520325203252</v>
      </c>
      <c r="P392" s="34"/>
      <c r="Q392" s="36" t="str">
        <f t="shared" si="50"/>
        <v xml:space="preserve">EXPOSIÇÃO MODERADA </v>
      </c>
    </row>
    <row r="393" spans="1:17">
      <c r="A393" s="146">
        <v>389</v>
      </c>
      <c r="B393" s="28">
        <v>3134400</v>
      </c>
      <c r="C393" s="17" t="s">
        <v>484</v>
      </c>
      <c r="D393" s="137">
        <v>0</v>
      </c>
      <c r="E393" s="133">
        <f t="shared" si="48"/>
        <v>0</v>
      </c>
      <c r="F393" s="141">
        <v>0</v>
      </c>
      <c r="G393" s="133">
        <f t="shared" si="51"/>
        <v>0</v>
      </c>
      <c r="H393" s="139">
        <v>0</v>
      </c>
      <c r="I393" s="133">
        <f t="shared" si="52"/>
        <v>0</v>
      </c>
      <c r="J393" s="133">
        <f t="shared" si="49"/>
        <v>0</v>
      </c>
      <c r="K393" s="140">
        <v>62</v>
      </c>
      <c r="L393" s="133">
        <f t="shared" si="53"/>
        <v>0.4861111111111111</v>
      </c>
      <c r="M393" s="140">
        <v>164</v>
      </c>
      <c r="N393" s="133">
        <f t="shared" si="54"/>
        <v>0.6097560975609756</v>
      </c>
      <c r="O393" s="136">
        <f t="shared" si="55"/>
        <v>0.36528906955736223</v>
      </c>
      <c r="P393" s="34"/>
      <c r="Q393" s="36" t="str">
        <f t="shared" si="50"/>
        <v xml:space="preserve">EXPOSIÇÃO MODERADA </v>
      </c>
    </row>
    <row r="394" spans="1:17">
      <c r="A394" s="146">
        <v>390</v>
      </c>
      <c r="B394" s="28">
        <v>3134509</v>
      </c>
      <c r="C394" s="17" t="s">
        <v>485</v>
      </c>
      <c r="D394" s="137">
        <v>0</v>
      </c>
      <c r="E394" s="133">
        <f t="shared" si="48"/>
        <v>0</v>
      </c>
      <c r="F394" s="141">
        <v>2.3724792408066429E-2</v>
      </c>
      <c r="G394" s="133">
        <f t="shared" si="51"/>
        <v>5.4142309437203669E-2</v>
      </c>
      <c r="H394" s="139">
        <v>0.2</v>
      </c>
      <c r="I394" s="133">
        <f t="shared" si="52"/>
        <v>0.13333333333333333</v>
      </c>
      <c r="J394" s="133">
        <f t="shared" si="49"/>
        <v>6.2491880923512329E-2</v>
      </c>
      <c r="K394" s="140">
        <v>50</v>
      </c>
      <c r="L394" s="133">
        <f t="shared" si="53"/>
        <v>0.375</v>
      </c>
      <c r="M394" s="140">
        <v>164</v>
      </c>
      <c r="N394" s="133">
        <f t="shared" si="54"/>
        <v>0.6097560975609756</v>
      </c>
      <c r="O394" s="136">
        <f t="shared" si="55"/>
        <v>0.34908265949482931</v>
      </c>
      <c r="P394" s="34"/>
      <c r="Q394" s="36" t="str">
        <f t="shared" si="50"/>
        <v xml:space="preserve">EXPOSIÇÃO MODERADA </v>
      </c>
    </row>
    <row r="395" spans="1:17">
      <c r="A395" s="146">
        <v>391</v>
      </c>
      <c r="B395" s="28">
        <v>3134608</v>
      </c>
      <c r="C395" s="17" t="s">
        <v>486</v>
      </c>
      <c r="D395" s="137">
        <v>1.1816016340932944E-3</v>
      </c>
      <c r="E395" s="133">
        <f t="shared" si="48"/>
        <v>8.8811684940584071E-3</v>
      </c>
      <c r="F395" s="141">
        <v>5.2245058898910741E-2</v>
      </c>
      <c r="G395" s="133">
        <f t="shared" si="51"/>
        <v>0.11922836233155024</v>
      </c>
      <c r="H395" s="139">
        <v>0.4</v>
      </c>
      <c r="I395" s="133">
        <f t="shared" si="52"/>
        <v>0.26666666666666666</v>
      </c>
      <c r="J395" s="133">
        <f t="shared" si="49"/>
        <v>0.13159206583075844</v>
      </c>
      <c r="K395" s="140">
        <v>77</v>
      </c>
      <c r="L395" s="133">
        <f t="shared" si="53"/>
        <v>0.625</v>
      </c>
      <c r="M395" s="140">
        <v>180</v>
      </c>
      <c r="N395" s="133">
        <f t="shared" si="54"/>
        <v>1</v>
      </c>
      <c r="O395" s="136">
        <f t="shared" si="55"/>
        <v>0.58553068861025281</v>
      </c>
      <c r="P395" s="34"/>
      <c r="Q395" s="36" t="str">
        <f t="shared" si="50"/>
        <v>EXPOSIÇÃO ALTA</v>
      </c>
    </row>
    <row r="396" spans="1:17">
      <c r="A396" s="146">
        <v>392</v>
      </c>
      <c r="B396" s="28">
        <v>3134707</v>
      </c>
      <c r="C396" s="17" t="s">
        <v>487</v>
      </c>
      <c r="D396" s="137">
        <v>4.2033958607928884E-2</v>
      </c>
      <c r="E396" s="133">
        <f t="shared" si="48"/>
        <v>0.31593614810439413</v>
      </c>
      <c r="F396" s="141">
        <v>1.1085787218524934</v>
      </c>
      <c r="G396" s="133">
        <f t="shared" si="51"/>
        <v>1</v>
      </c>
      <c r="H396" s="139">
        <v>2</v>
      </c>
      <c r="I396" s="133">
        <f t="shared" si="52"/>
        <v>1</v>
      </c>
      <c r="J396" s="133">
        <f t="shared" si="49"/>
        <v>0.77197871603479806</v>
      </c>
      <c r="K396" s="140">
        <v>37</v>
      </c>
      <c r="L396" s="133">
        <f t="shared" si="53"/>
        <v>0.25462962962962965</v>
      </c>
      <c r="M396" s="140">
        <v>149</v>
      </c>
      <c r="N396" s="133">
        <f t="shared" si="54"/>
        <v>0.24390243902439024</v>
      </c>
      <c r="O396" s="136">
        <f t="shared" si="55"/>
        <v>0.42350359489627271</v>
      </c>
      <c r="P396" s="34"/>
      <c r="Q396" s="36" t="str">
        <f t="shared" si="50"/>
        <v>EXPOSIÇÃO ALTA</v>
      </c>
    </row>
    <row r="397" spans="1:17">
      <c r="A397" s="146">
        <v>393</v>
      </c>
      <c r="B397" s="28">
        <v>3134806</v>
      </c>
      <c r="C397" s="17" t="s">
        <v>488</v>
      </c>
      <c r="D397" s="137">
        <v>0</v>
      </c>
      <c r="E397" s="133">
        <f t="shared" si="48"/>
        <v>0</v>
      </c>
      <c r="F397" s="141">
        <v>0</v>
      </c>
      <c r="G397" s="133">
        <f t="shared" si="51"/>
        <v>0</v>
      </c>
      <c r="H397" s="139">
        <v>0</v>
      </c>
      <c r="I397" s="133">
        <f t="shared" si="52"/>
        <v>0</v>
      </c>
      <c r="J397" s="133">
        <f t="shared" si="49"/>
        <v>0</v>
      </c>
      <c r="K397" s="140">
        <v>50</v>
      </c>
      <c r="L397" s="133">
        <f t="shared" si="53"/>
        <v>0.375</v>
      </c>
      <c r="M397" s="140">
        <v>149</v>
      </c>
      <c r="N397" s="133">
        <f t="shared" si="54"/>
        <v>0.24390243902439024</v>
      </c>
      <c r="O397" s="136">
        <f t="shared" si="55"/>
        <v>0.20630081300813008</v>
      </c>
      <c r="P397" s="34"/>
      <c r="Q397" s="36" t="str">
        <f t="shared" si="50"/>
        <v xml:space="preserve">EXPOSIÇÃO MODERADA </v>
      </c>
    </row>
    <row r="398" spans="1:17">
      <c r="A398" s="146">
        <v>394</v>
      </c>
      <c r="B398" s="28">
        <v>3134905</v>
      </c>
      <c r="C398" s="17" t="s">
        <v>489</v>
      </c>
      <c r="D398" s="137">
        <v>0</v>
      </c>
      <c r="E398" s="133">
        <f t="shared" si="48"/>
        <v>0</v>
      </c>
      <c r="F398" s="141">
        <v>0</v>
      </c>
      <c r="G398" s="133">
        <f t="shared" si="51"/>
        <v>0</v>
      </c>
      <c r="H398" s="139">
        <v>0</v>
      </c>
      <c r="I398" s="133">
        <f t="shared" si="52"/>
        <v>0</v>
      </c>
      <c r="J398" s="133">
        <f t="shared" si="49"/>
        <v>0</v>
      </c>
      <c r="K398" s="140">
        <v>37</v>
      </c>
      <c r="L398" s="133">
        <f t="shared" si="53"/>
        <v>0.25462962962962965</v>
      </c>
      <c r="M398" s="140">
        <v>139</v>
      </c>
      <c r="N398" s="133">
        <f t="shared" si="54"/>
        <v>0</v>
      </c>
      <c r="O398" s="136">
        <f t="shared" si="55"/>
        <v>8.4876543209876545E-2</v>
      </c>
      <c r="P398" s="34"/>
      <c r="Q398" s="36" t="str">
        <f t="shared" si="50"/>
        <v>EXPOSIÇÃO RELATIVAMENTE BAIXA</v>
      </c>
    </row>
    <row r="399" spans="1:17">
      <c r="A399" s="146">
        <v>395</v>
      </c>
      <c r="B399" s="28">
        <v>3135001</v>
      </c>
      <c r="C399" s="17" t="s">
        <v>490</v>
      </c>
      <c r="D399" s="137">
        <v>0.19888592926962101</v>
      </c>
      <c r="E399" s="133">
        <f t="shared" si="48"/>
        <v>1</v>
      </c>
      <c r="F399" s="141">
        <v>1.3160453808752026</v>
      </c>
      <c r="G399" s="133">
        <f t="shared" si="51"/>
        <v>1</v>
      </c>
      <c r="H399" s="139">
        <v>0.6</v>
      </c>
      <c r="I399" s="133">
        <f t="shared" si="52"/>
        <v>0.39999999999999997</v>
      </c>
      <c r="J399" s="133">
        <f t="shared" si="49"/>
        <v>0.79999999999999993</v>
      </c>
      <c r="K399" s="140">
        <v>50</v>
      </c>
      <c r="L399" s="133">
        <f t="shared" si="53"/>
        <v>0.375</v>
      </c>
      <c r="M399" s="140">
        <v>170</v>
      </c>
      <c r="N399" s="133">
        <f t="shared" si="54"/>
        <v>0.75609756097560976</v>
      </c>
      <c r="O399" s="136">
        <f t="shared" si="55"/>
        <v>0.6436991869918699</v>
      </c>
      <c r="P399" s="34"/>
      <c r="Q399" s="36" t="str">
        <f t="shared" si="50"/>
        <v>EXPOSIÇÃO MUITO ALTA</v>
      </c>
    </row>
    <row r="400" spans="1:17">
      <c r="A400" s="146">
        <v>396</v>
      </c>
      <c r="B400" s="28">
        <v>3135050</v>
      </c>
      <c r="C400" s="17" t="s">
        <v>491</v>
      </c>
      <c r="D400" s="137">
        <v>2.4786705558619587E-2</v>
      </c>
      <c r="E400" s="133">
        <f t="shared" si="48"/>
        <v>0.18630213612359792</v>
      </c>
      <c r="F400" s="141">
        <v>0.10645092612305727</v>
      </c>
      <c r="G400" s="133">
        <f t="shared" si="51"/>
        <v>0.24293148209262666</v>
      </c>
      <c r="H400" s="139">
        <v>2</v>
      </c>
      <c r="I400" s="133">
        <f t="shared" si="52"/>
        <v>1</v>
      </c>
      <c r="J400" s="133">
        <f t="shared" si="49"/>
        <v>0.47641120607207488</v>
      </c>
      <c r="K400" s="140">
        <v>127</v>
      </c>
      <c r="L400" s="133">
        <f t="shared" si="53"/>
        <v>1</v>
      </c>
      <c r="M400" s="140">
        <v>139</v>
      </c>
      <c r="N400" s="133">
        <f t="shared" si="54"/>
        <v>0</v>
      </c>
      <c r="O400" s="136">
        <f t="shared" si="55"/>
        <v>0.49213706869069163</v>
      </c>
      <c r="P400" s="34"/>
      <c r="Q400" s="36" t="str">
        <f t="shared" si="50"/>
        <v>EXPOSIÇÃO ALTA</v>
      </c>
    </row>
    <row r="401" spans="1:17">
      <c r="A401" s="146">
        <v>397</v>
      </c>
      <c r="B401" s="28">
        <v>3135076</v>
      </c>
      <c r="C401" s="17" t="s">
        <v>492</v>
      </c>
      <c r="D401" s="137">
        <v>2.057136714053465E-2</v>
      </c>
      <c r="E401" s="133">
        <f t="shared" si="48"/>
        <v>0.15461875851959059</v>
      </c>
      <c r="F401" s="141">
        <v>1.8083352955027079</v>
      </c>
      <c r="G401" s="133">
        <f t="shared" si="51"/>
        <v>1</v>
      </c>
      <c r="H401" s="139">
        <v>0.6</v>
      </c>
      <c r="I401" s="133">
        <f t="shared" si="52"/>
        <v>0.39999999999999997</v>
      </c>
      <c r="J401" s="133">
        <f t="shared" si="49"/>
        <v>0.51820625283986355</v>
      </c>
      <c r="K401" s="140">
        <v>50</v>
      </c>
      <c r="L401" s="133">
        <f t="shared" si="53"/>
        <v>0.375</v>
      </c>
      <c r="M401" s="140">
        <v>157</v>
      </c>
      <c r="N401" s="133">
        <f t="shared" si="54"/>
        <v>0.43902439024390244</v>
      </c>
      <c r="O401" s="136">
        <f t="shared" si="55"/>
        <v>0.44407688102792203</v>
      </c>
      <c r="P401" s="34"/>
      <c r="Q401" s="36" t="str">
        <f t="shared" si="50"/>
        <v>EXPOSIÇÃO ALTA</v>
      </c>
    </row>
    <row r="402" spans="1:17">
      <c r="A402" s="146">
        <v>398</v>
      </c>
      <c r="B402" s="28">
        <v>3135100</v>
      </c>
      <c r="C402" s="17" t="s">
        <v>493</v>
      </c>
      <c r="D402" s="137">
        <v>6.6891165066157322E-3</v>
      </c>
      <c r="E402" s="133">
        <f t="shared" si="48"/>
        <v>5.0276818394236526E-2</v>
      </c>
      <c r="F402" s="141">
        <v>1.9024092451410481E-2</v>
      </c>
      <c r="G402" s="133">
        <f t="shared" si="51"/>
        <v>4.3414849856221883E-2</v>
      </c>
      <c r="H402" s="139">
        <v>2.2000000000000002</v>
      </c>
      <c r="I402" s="133">
        <f t="shared" si="52"/>
        <v>1</v>
      </c>
      <c r="J402" s="133">
        <f t="shared" si="49"/>
        <v>0.3645638894168195</v>
      </c>
      <c r="K402" s="140">
        <v>127</v>
      </c>
      <c r="L402" s="133">
        <f t="shared" si="53"/>
        <v>1</v>
      </c>
      <c r="M402" s="140">
        <v>139</v>
      </c>
      <c r="N402" s="133">
        <f t="shared" si="54"/>
        <v>0</v>
      </c>
      <c r="O402" s="136">
        <f t="shared" si="55"/>
        <v>0.45485462980560648</v>
      </c>
      <c r="P402" s="34"/>
      <c r="Q402" s="36" t="str">
        <f t="shared" si="50"/>
        <v>EXPOSIÇÃO ALTA</v>
      </c>
    </row>
    <row r="403" spans="1:17">
      <c r="A403" s="146">
        <v>399</v>
      </c>
      <c r="B403" s="28">
        <v>3135209</v>
      </c>
      <c r="C403" s="17" t="s">
        <v>494</v>
      </c>
      <c r="D403" s="137">
        <v>1.3628958657283287E-2</v>
      </c>
      <c r="E403" s="133">
        <f t="shared" si="48"/>
        <v>0.10243814390691</v>
      </c>
      <c r="F403" s="141">
        <v>0.10546441346984088</v>
      </c>
      <c r="G403" s="133">
        <f t="shared" si="51"/>
        <v>0.24068016320159186</v>
      </c>
      <c r="H403" s="139">
        <v>2.6</v>
      </c>
      <c r="I403" s="133">
        <f t="shared" si="52"/>
        <v>1</v>
      </c>
      <c r="J403" s="133">
        <f t="shared" si="49"/>
        <v>0.44770610236950059</v>
      </c>
      <c r="K403" s="140">
        <v>127</v>
      </c>
      <c r="L403" s="133">
        <f t="shared" si="53"/>
        <v>1</v>
      </c>
      <c r="M403" s="140">
        <v>149</v>
      </c>
      <c r="N403" s="133">
        <f t="shared" si="54"/>
        <v>0.24390243902439024</v>
      </c>
      <c r="O403" s="136">
        <f t="shared" si="55"/>
        <v>0.56386951379796357</v>
      </c>
      <c r="P403" s="34"/>
      <c r="Q403" s="36" t="str">
        <f t="shared" si="50"/>
        <v>EXPOSIÇÃO ALTA</v>
      </c>
    </row>
    <row r="404" spans="1:17">
      <c r="A404" s="146">
        <v>400</v>
      </c>
      <c r="B404" s="28">
        <v>3135308</v>
      </c>
      <c r="C404" s="17" t="s">
        <v>495</v>
      </c>
      <c r="D404" s="137">
        <v>0</v>
      </c>
      <c r="E404" s="133">
        <f t="shared" si="48"/>
        <v>0</v>
      </c>
      <c r="F404" s="141">
        <v>0</v>
      </c>
      <c r="G404" s="133">
        <f t="shared" si="51"/>
        <v>0</v>
      </c>
      <c r="H404" s="139">
        <v>0</v>
      </c>
      <c r="I404" s="133">
        <f t="shared" si="52"/>
        <v>0</v>
      </c>
      <c r="J404" s="133">
        <f t="shared" si="49"/>
        <v>0</v>
      </c>
      <c r="K404" s="140">
        <v>62</v>
      </c>
      <c r="L404" s="133">
        <f t="shared" si="53"/>
        <v>0.4861111111111111</v>
      </c>
      <c r="M404" s="140">
        <v>180</v>
      </c>
      <c r="N404" s="133">
        <f t="shared" si="54"/>
        <v>1</v>
      </c>
      <c r="O404" s="136">
        <f t="shared" si="55"/>
        <v>0.49537037037037041</v>
      </c>
      <c r="P404" s="34"/>
      <c r="Q404" s="36" t="str">
        <f t="shared" si="50"/>
        <v>EXPOSIÇÃO ALTA</v>
      </c>
    </row>
    <row r="405" spans="1:17">
      <c r="A405" s="146">
        <v>401</v>
      </c>
      <c r="B405" s="28">
        <v>3135357</v>
      </c>
      <c r="C405" s="17" t="s">
        <v>496</v>
      </c>
      <c r="D405" s="137">
        <v>0.19532686369918162</v>
      </c>
      <c r="E405" s="133">
        <f t="shared" si="48"/>
        <v>1</v>
      </c>
      <c r="F405" s="141">
        <v>1.4781966001478197E-2</v>
      </c>
      <c r="G405" s="133">
        <f t="shared" si="51"/>
        <v>3.3733900114976123E-2</v>
      </c>
      <c r="H405" s="139">
        <v>2</v>
      </c>
      <c r="I405" s="133">
        <f t="shared" si="52"/>
        <v>1</v>
      </c>
      <c r="J405" s="133">
        <f t="shared" si="49"/>
        <v>0.67791130003832534</v>
      </c>
      <c r="K405" s="140">
        <v>127</v>
      </c>
      <c r="L405" s="133">
        <f t="shared" si="53"/>
        <v>1</v>
      </c>
      <c r="M405" s="140">
        <v>149</v>
      </c>
      <c r="N405" s="133">
        <f t="shared" si="54"/>
        <v>0.24390243902439024</v>
      </c>
      <c r="O405" s="136">
        <f t="shared" si="55"/>
        <v>0.6406045796875719</v>
      </c>
      <c r="P405" s="34"/>
      <c r="Q405" s="36" t="str">
        <f t="shared" si="50"/>
        <v>EXPOSIÇÃO MUITO ALTA</v>
      </c>
    </row>
    <row r="406" spans="1:17">
      <c r="A406" s="146">
        <v>402</v>
      </c>
      <c r="B406" s="28">
        <v>3135407</v>
      </c>
      <c r="C406" s="17" t="s">
        <v>497</v>
      </c>
      <c r="D406" s="137">
        <v>2.1492722292950068E-3</v>
      </c>
      <c r="E406" s="133">
        <f t="shared" si="48"/>
        <v>1.6154385926028924E-2</v>
      </c>
      <c r="F406" s="141">
        <v>3.1259091643769192</v>
      </c>
      <c r="G406" s="133">
        <f t="shared" si="51"/>
        <v>1</v>
      </c>
      <c r="H406" s="139">
        <v>0.4</v>
      </c>
      <c r="I406" s="133">
        <f t="shared" si="52"/>
        <v>0.26666666666666666</v>
      </c>
      <c r="J406" s="133">
        <f t="shared" si="49"/>
        <v>0.42760701753089853</v>
      </c>
      <c r="K406" s="140">
        <v>50</v>
      </c>
      <c r="L406" s="133">
        <f t="shared" si="53"/>
        <v>0.375</v>
      </c>
      <c r="M406" s="140">
        <v>180</v>
      </c>
      <c r="N406" s="133">
        <f t="shared" si="54"/>
        <v>1</v>
      </c>
      <c r="O406" s="136">
        <f t="shared" si="55"/>
        <v>0.6008690058436329</v>
      </c>
      <c r="P406" s="34"/>
      <c r="Q406" s="36" t="str">
        <f t="shared" si="50"/>
        <v>EXPOSIÇÃO MUITO ALTA</v>
      </c>
    </row>
    <row r="407" spans="1:17">
      <c r="A407" s="146">
        <v>403</v>
      </c>
      <c r="B407" s="28">
        <v>3135456</v>
      </c>
      <c r="C407" s="17" t="s">
        <v>498</v>
      </c>
      <c r="D407" s="137">
        <v>0.34985554611996406</v>
      </c>
      <c r="E407" s="133">
        <f t="shared" si="48"/>
        <v>1</v>
      </c>
      <c r="F407" s="141">
        <v>3.2797638570022962E-3</v>
      </c>
      <c r="G407" s="133">
        <f t="shared" si="51"/>
        <v>7.4847436627685634E-3</v>
      </c>
      <c r="H407" s="139">
        <v>1.2</v>
      </c>
      <c r="I407" s="133">
        <f t="shared" si="52"/>
        <v>0.79999999999999993</v>
      </c>
      <c r="J407" s="133">
        <f t="shared" si="49"/>
        <v>0.60249491455425608</v>
      </c>
      <c r="K407" s="140">
        <v>77</v>
      </c>
      <c r="L407" s="133">
        <f t="shared" si="53"/>
        <v>0.625</v>
      </c>
      <c r="M407" s="140">
        <v>157</v>
      </c>
      <c r="N407" s="133">
        <f t="shared" si="54"/>
        <v>0.43902439024390244</v>
      </c>
      <c r="O407" s="136">
        <f t="shared" si="55"/>
        <v>0.55550643493271956</v>
      </c>
      <c r="P407" s="34"/>
      <c r="Q407" s="36" t="str">
        <f t="shared" si="50"/>
        <v>EXPOSIÇÃO ALTA</v>
      </c>
    </row>
    <row r="408" spans="1:17">
      <c r="A408" s="146">
        <v>404</v>
      </c>
      <c r="B408" s="28">
        <v>3135506</v>
      </c>
      <c r="C408" s="17" t="s">
        <v>499</v>
      </c>
      <c r="D408" s="137">
        <v>1.3575219270979863E-2</v>
      </c>
      <c r="E408" s="133">
        <f t="shared" si="48"/>
        <v>0.10203422728157947</v>
      </c>
      <c r="F408" s="141">
        <v>0.12606060606060607</v>
      </c>
      <c r="G408" s="133">
        <f t="shared" si="51"/>
        <v>0.28768270018051639</v>
      </c>
      <c r="H408" s="139">
        <v>0.6</v>
      </c>
      <c r="I408" s="133">
        <f t="shared" si="52"/>
        <v>0.39999999999999997</v>
      </c>
      <c r="J408" s="133">
        <f t="shared" si="49"/>
        <v>0.26323897582069861</v>
      </c>
      <c r="K408" s="140">
        <v>50</v>
      </c>
      <c r="L408" s="133">
        <f t="shared" si="53"/>
        <v>0.375</v>
      </c>
      <c r="M408" s="140">
        <v>170</v>
      </c>
      <c r="N408" s="133">
        <f t="shared" si="54"/>
        <v>0.75609756097560976</v>
      </c>
      <c r="O408" s="136">
        <f t="shared" si="55"/>
        <v>0.46477884559876942</v>
      </c>
      <c r="P408" s="34"/>
      <c r="Q408" s="36" t="str">
        <f t="shared" si="50"/>
        <v>EXPOSIÇÃO ALTA</v>
      </c>
    </row>
    <row r="409" spans="1:17">
      <c r="A409" s="146">
        <v>405</v>
      </c>
      <c r="B409" s="28">
        <v>3135605</v>
      </c>
      <c r="C409" s="17" t="s">
        <v>500</v>
      </c>
      <c r="D409" s="137">
        <v>4.7060661751363669E-2</v>
      </c>
      <c r="E409" s="133">
        <f t="shared" si="48"/>
        <v>0.35371791507081707</v>
      </c>
      <c r="F409" s="141">
        <v>0</v>
      </c>
      <c r="G409" s="133">
        <f t="shared" si="51"/>
        <v>0</v>
      </c>
      <c r="H409" s="139">
        <v>1.6</v>
      </c>
      <c r="I409" s="133">
        <f t="shared" si="52"/>
        <v>1</v>
      </c>
      <c r="J409" s="133">
        <f t="shared" si="49"/>
        <v>0.45123930502360565</v>
      </c>
      <c r="K409" s="140">
        <v>127</v>
      </c>
      <c r="L409" s="133">
        <f t="shared" si="53"/>
        <v>1</v>
      </c>
      <c r="M409" s="140">
        <v>157</v>
      </c>
      <c r="N409" s="133">
        <f t="shared" si="54"/>
        <v>0.43902439024390244</v>
      </c>
      <c r="O409" s="136">
        <f t="shared" si="55"/>
        <v>0.63008789842250268</v>
      </c>
      <c r="P409" s="34"/>
      <c r="Q409" s="36" t="str">
        <f t="shared" si="50"/>
        <v>EXPOSIÇÃO MUITO ALTA</v>
      </c>
    </row>
    <row r="410" spans="1:17">
      <c r="A410" s="146">
        <v>406</v>
      </c>
      <c r="B410" s="28">
        <v>3135704</v>
      </c>
      <c r="C410" s="17" t="s">
        <v>501</v>
      </c>
      <c r="D410" s="137">
        <v>0.14620564360930627</v>
      </c>
      <c r="E410" s="133">
        <f t="shared" si="48"/>
        <v>1</v>
      </c>
      <c r="F410" s="141">
        <v>1.6683690840994212</v>
      </c>
      <c r="G410" s="133">
        <f t="shared" si="51"/>
        <v>1</v>
      </c>
      <c r="H410" s="139">
        <v>0.6</v>
      </c>
      <c r="I410" s="133">
        <f t="shared" si="52"/>
        <v>0.39999999999999997</v>
      </c>
      <c r="J410" s="133">
        <f t="shared" si="49"/>
        <v>0.79999999999999993</v>
      </c>
      <c r="K410" s="140">
        <v>77</v>
      </c>
      <c r="L410" s="133">
        <f t="shared" si="53"/>
        <v>0.625</v>
      </c>
      <c r="M410" s="140">
        <v>180</v>
      </c>
      <c r="N410" s="133">
        <f t="shared" si="54"/>
        <v>1</v>
      </c>
      <c r="O410" s="136">
        <f t="shared" si="55"/>
        <v>0.80833333333333324</v>
      </c>
      <c r="P410" s="34"/>
      <c r="Q410" s="36" t="str">
        <f t="shared" si="50"/>
        <v>EXPOSIÇÃO EXTREMA</v>
      </c>
    </row>
    <row r="411" spans="1:17">
      <c r="A411" s="146">
        <v>407</v>
      </c>
      <c r="B411" s="28">
        <v>3135803</v>
      </c>
      <c r="C411" s="17" t="s">
        <v>502</v>
      </c>
      <c r="D411" s="137">
        <v>4.2064514587991805E-2</v>
      </c>
      <c r="E411" s="133">
        <f t="shared" si="48"/>
        <v>0.31616581333132837</v>
      </c>
      <c r="F411" s="141">
        <v>0.11406046882207407</v>
      </c>
      <c r="G411" s="133">
        <f t="shared" si="51"/>
        <v>0.26029720687535235</v>
      </c>
      <c r="H411" s="139">
        <v>2.4</v>
      </c>
      <c r="I411" s="133">
        <f t="shared" si="52"/>
        <v>1</v>
      </c>
      <c r="J411" s="133">
        <f t="shared" si="49"/>
        <v>0.52548767340222691</v>
      </c>
      <c r="K411" s="140">
        <v>50</v>
      </c>
      <c r="L411" s="133">
        <f t="shared" si="53"/>
        <v>0.375</v>
      </c>
      <c r="M411" s="140">
        <v>149</v>
      </c>
      <c r="N411" s="133">
        <f t="shared" si="54"/>
        <v>0.24390243902439024</v>
      </c>
      <c r="O411" s="136">
        <f t="shared" si="55"/>
        <v>0.38146337080887238</v>
      </c>
      <c r="P411" s="34"/>
      <c r="Q411" s="36" t="str">
        <f t="shared" si="50"/>
        <v xml:space="preserve">EXPOSIÇÃO MODERADA </v>
      </c>
    </row>
    <row r="412" spans="1:17">
      <c r="A412" s="146">
        <v>408</v>
      </c>
      <c r="B412" s="28">
        <v>3135902</v>
      </c>
      <c r="C412" s="17" t="s">
        <v>503</v>
      </c>
      <c r="D412" s="137">
        <v>0</v>
      </c>
      <c r="E412" s="133">
        <f t="shared" si="48"/>
        <v>0</v>
      </c>
      <c r="F412" s="141">
        <v>0</v>
      </c>
      <c r="G412" s="133">
        <f t="shared" si="51"/>
        <v>0</v>
      </c>
      <c r="H412" s="139">
        <v>0</v>
      </c>
      <c r="I412" s="133">
        <f t="shared" si="52"/>
        <v>0</v>
      </c>
      <c r="J412" s="133">
        <f t="shared" si="49"/>
        <v>0</v>
      </c>
      <c r="K412" s="140">
        <v>50</v>
      </c>
      <c r="L412" s="133">
        <f t="shared" si="53"/>
        <v>0.375</v>
      </c>
      <c r="M412" s="140">
        <v>157</v>
      </c>
      <c r="N412" s="133">
        <f t="shared" si="54"/>
        <v>0.43902439024390244</v>
      </c>
      <c r="O412" s="136">
        <f t="shared" si="55"/>
        <v>0.27134146341463411</v>
      </c>
      <c r="P412" s="34"/>
      <c r="Q412" s="36" t="str">
        <f t="shared" si="50"/>
        <v xml:space="preserve">EXPOSIÇÃO MODERADA </v>
      </c>
    </row>
    <row r="413" spans="1:17">
      <c r="A413" s="146">
        <v>409</v>
      </c>
      <c r="B413" s="28">
        <v>3136009</v>
      </c>
      <c r="C413" s="17" t="s">
        <v>504</v>
      </c>
      <c r="D413" s="137">
        <v>1.6638291710946516E-2</v>
      </c>
      <c r="E413" s="133">
        <f t="shared" si="48"/>
        <v>0.12505692940379282</v>
      </c>
      <c r="F413" s="141">
        <v>0.20215146920799942</v>
      </c>
      <c r="G413" s="133">
        <f t="shared" si="51"/>
        <v>0.4613295328697406</v>
      </c>
      <c r="H413" s="139">
        <v>2.2000000000000002</v>
      </c>
      <c r="I413" s="133">
        <f t="shared" si="52"/>
        <v>1</v>
      </c>
      <c r="J413" s="133">
        <f t="shared" si="49"/>
        <v>0.5287954874245111</v>
      </c>
      <c r="K413" s="140">
        <v>37</v>
      </c>
      <c r="L413" s="133">
        <f t="shared" si="53"/>
        <v>0.25462962962962965</v>
      </c>
      <c r="M413" s="140">
        <v>149</v>
      </c>
      <c r="N413" s="133">
        <f t="shared" si="54"/>
        <v>0.24390243902439024</v>
      </c>
      <c r="O413" s="136">
        <f t="shared" si="55"/>
        <v>0.34244251869284364</v>
      </c>
      <c r="P413" s="34"/>
      <c r="Q413" s="36" t="str">
        <f t="shared" si="50"/>
        <v xml:space="preserve">EXPOSIÇÃO MODERADA </v>
      </c>
    </row>
    <row r="414" spans="1:17">
      <c r="A414" s="146">
        <v>410</v>
      </c>
      <c r="B414" s="28">
        <v>3136108</v>
      </c>
      <c r="C414" s="17" t="s">
        <v>505</v>
      </c>
      <c r="D414" s="137">
        <v>0.18652428791177822</v>
      </c>
      <c r="E414" s="133">
        <f t="shared" si="48"/>
        <v>1</v>
      </c>
      <c r="F414" s="141">
        <v>1.4064307194078185</v>
      </c>
      <c r="G414" s="133">
        <f t="shared" si="51"/>
        <v>1</v>
      </c>
      <c r="H414" s="139">
        <v>0.4</v>
      </c>
      <c r="I414" s="133">
        <f t="shared" si="52"/>
        <v>0.26666666666666666</v>
      </c>
      <c r="J414" s="133">
        <f t="shared" si="49"/>
        <v>0.75555555555555554</v>
      </c>
      <c r="K414" s="140">
        <v>62</v>
      </c>
      <c r="L414" s="133">
        <f t="shared" si="53"/>
        <v>0.4861111111111111</v>
      </c>
      <c r="M414" s="140">
        <v>170</v>
      </c>
      <c r="N414" s="133">
        <f t="shared" si="54"/>
        <v>0.75609756097560976</v>
      </c>
      <c r="O414" s="136">
        <f t="shared" si="55"/>
        <v>0.66592140921409215</v>
      </c>
      <c r="P414" s="34"/>
      <c r="Q414" s="36" t="str">
        <f t="shared" si="50"/>
        <v>EXPOSIÇÃO MUITO ALTA</v>
      </c>
    </row>
    <row r="415" spans="1:17">
      <c r="A415" s="146">
        <v>411</v>
      </c>
      <c r="B415" s="28">
        <v>3136207</v>
      </c>
      <c r="C415" s="17" t="s">
        <v>506</v>
      </c>
      <c r="D415" s="137">
        <v>1.4827103477536399E-2</v>
      </c>
      <c r="E415" s="133">
        <f t="shared" si="48"/>
        <v>0.11144365449687847</v>
      </c>
      <c r="F415" s="141">
        <v>0.27296311614091812</v>
      </c>
      <c r="G415" s="133">
        <f t="shared" si="51"/>
        <v>0.62292867498474469</v>
      </c>
      <c r="H415" s="139">
        <v>0.8</v>
      </c>
      <c r="I415" s="133">
        <f t="shared" si="52"/>
        <v>0.53333333333333333</v>
      </c>
      <c r="J415" s="133">
        <f t="shared" si="49"/>
        <v>0.42256855427165219</v>
      </c>
      <c r="K415" s="140">
        <v>50</v>
      </c>
      <c r="L415" s="133">
        <f t="shared" si="53"/>
        <v>0.375</v>
      </c>
      <c r="M415" s="140">
        <v>180</v>
      </c>
      <c r="N415" s="133">
        <f t="shared" si="54"/>
        <v>1</v>
      </c>
      <c r="O415" s="136">
        <f t="shared" si="55"/>
        <v>0.59918951809055077</v>
      </c>
      <c r="P415" s="34"/>
      <c r="Q415" s="36" t="str">
        <f t="shared" si="50"/>
        <v>EXPOSIÇÃO ALTA</v>
      </c>
    </row>
    <row r="416" spans="1:17">
      <c r="A416" s="146">
        <v>412</v>
      </c>
      <c r="B416" s="28">
        <v>3136306</v>
      </c>
      <c r="C416" s="17" t="s">
        <v>507</v>
      </c>
      <c r="D416" s="137">
        <v>1.2329124037055049E-4</v>
      </c>
      <c r="E416" s="133">
        <f t="shared" si="48"/>
        <v>9.2668311212394671E-4</v>
      </c>
      <c r="F416" s="141">
        <v>1.8544874283003405E-2</v>
      </c>
      <c r="G416" s="133">
        <f t="shared" si="51"/>
        <v>4.2321226868270917E-2</v>
      </c>
      <c r="H416" s="139">
        <v>0.2</v>
      </c>
      <c r="I416" s="133">
        <f t="shared" si="52"/>
        <v>0.13333333333333333</v>
      </c>
      <c r="J416" s="133">
        <f t="shared" si="49"/>
        <v>5.8860414437909403E-2</v>
      </c>
      <c r="K416" s="140">
        <v>99</v>
      </c>
      <c r="L416" s="133">
        <f t="shared" si="53"/>
        <v>0.82870370370370372</v>
      </c>
      <c r="M416" s="140">
        <v>170</v>
      </c>
      <c r="N416" s="133">
        <f t="shared" si="54"/>
        <v>0.75609756097560976</v>
      </c>
      <c r="O416" s="136">
        <f t="shared" si="55"/>
        <v>0.54788722637240761</v>
      </c>
      <c r="P416" s="34"/>
      <c r="Q416" s="36" t="str">
        <f t="shared" si="50"/>
        <v>EXPOSIÇÃO ALTA</v>
      </c>
    </row>
    <row r="417" spans="1:17">
      <c r="A417" s="146">
        <v>413</v>
      </c>
      <c r="B417" s="28">
        <v>3136405</v>
      </c>
      <c r="C417" s="17" t="s">
        <v>508</v>
      </c>
      <c r="D417" s="137">
        <v>4.0201250578285538E-2</v>
      </c>
      <c r="E417" s="133">
        <f t="shared" si="48"/>
        <v>0.30216112584474214</v>
      </c>
      <c r="F417" s="141">
        <v>0</v>
      </c>
      <c r="G417" s="133">
        <f t="shared" si="51"/>
        <v>0</v>
      </c>
      <c r="H417" s="139">
        <v>1.2</v>
      </c>
      <c r="I417" s="133">
        <f t="shared" si="52"/>
        <v>0.79999999999999993</v>
      </c>
      <c r="J417" s="133">
        <f t="shared" si="49"/>
        <v>0.36738704194824739</v>
      </c>
      <c r="K417" s="140">
        <v>99</v>
      </c>
      <c r="L417" s="133">
        <f t="shared" si="53"/>
        <v>0.82870370370370372</v>
      </c>
      <c r="M417" s="140">
        <v>157</v>
      </c>
      <c r="N417" s="133">
        <f t="shared" si="54"/>
        <v>0.43902439024390244</v>
      </c>
      <c r="O417" s="136">
        <f t="shared" si="55"/>
        <v>0.54503837863195115</v>
      </c>
      <c r="P417" s="34"/>
      <c r="Q417" s="36" t="str">
        <f t="shared" si="50"/>
        <v>EXPOSIÇÃO ALTA</v>
      </c>
    </row>
    <row r="418" spans="1:17">
      <c r="A418" s="146">
        <v>414</v>
      </c>
      <c r="B418" s="28">
        <v>3136504</v>
      </c>
      <c r="C418" s="17" t="s">
        <v>509</v>
      </c>
      <c r="D418" s="137">
        <v>5.3793436794830042E-2</v>
      </c>
      <c r="E418" s="133">
        <f t="shared" si="48"/>
        <v>0.40432288028779573</v>
      </c>
      <c r="F418" s="141">
        <v>6.4214827787507298E-2</v>
      </c>
      <c r="G418" s="133">
        <f t="shared" si="51"/>
        <v>0.14654455207565373</v>
      </c>
      <c r="H418" s="139">
        <v>2</v>
      </c>
      <c r="I418" s="133">
        <f t="shared" si="52"/>
        <v>1</v>
      </c>
      <c r="J418" s="133">
        <f t="shared" si="49"/>
        <v>0.51695581078781649</v>
      </c>
      <c r="K418" s="140">
        <v>37</v>
      </c>
      <c r="L418" s="133">
        <f t="shared" si="53"/>
        <v>0.25462962962962965</v>
      </c>
      <c r="M418" s="140">
        <v>149</v>
      </c>
      <c r="N418" s="133">
        <f t="shared" si="54"/>
        <v>0.24390243902439024</v>
      </c>
      <c r="O418" s="136">
        <f t="shared" si="55"/>
        <v>0.33849595981394548</v>
      </c>
      <c r="P418" s="34"/>
      <c r="Q418" s="36" t="str">
        <f t="shared" si="50"/>
        <v xml:space="preserve">EXPOSIÇÃO MODERADA </v>
      </c>
    </row>
    <row r="419" spans="1:17">
      <c r="A419" s="146">
        <v>415</v>
      </c>
      <c r="B419" s="28">
        <v>3136520</v>
      </c>
      <c r="C419" s="17" t="s">
        <v>510</v>
      </c>
      <c r="D419" s="137">
        <v>0.13983138887131355</v>
      </c>
      <c r="E419" s="133">
        <f t="shared" si="48"/>
        <v>1</v>
      </c>
      <c r="F419" s="141">
        <v>0</v>
      </c>
      <c r="G419" s="133">
        <f t="shared" si="51"/>
        <v>0</v>
      </c>
      <c r="H419" s="139">
        <v>1.8</v>
      </c>
      <c r="I419" s="133">
        <f t="shared" si="52"/>
        <v>1</v>
      </c>
      <c r="J419" s="133">
        <f t="shared" si="49"/>
        <v>0.66666666666666663</v>
      </c>
      <c r="K419" s="140">
        <v>99</v>
      </c>
      <c r="L419" s="133">
        <f t="shared" si="53"/>
        <v>0.82870370370370372</v>
      </c>
      <c r="M419" s="140">
        <v>157</v>
      </c>
      <c r="N419" s="133">
        <f t="shared" si="54"/>
        <v>0.43902439024390244</v>
      </c>
      <c r="O419" s="136">
        <f t="shared" si="55"/>
        <v>0.64479825353809095</v>
      </c>
      <c r="P419" s="34"/>
      <c r="Q419" s="36" t="str">
        <f t="shared" si="50"/>
        <v>EXPOSIÇÃO MUITO ALTA</v>
      </c>
    </row>
    <row r="420" spans="1:17">
      <c r="A420" s="146">
        <v>416</v>
      </c>
      <c r="B420" s="28">
        <v>3136553</v>
      </c>
      <c r="C420" s="17" t="s">
        <v>511</v>
      </c>
      <c r="D420" s="137">
        <v>0</v>
      </c>
      <c r="E420" s="133">
        <f t="shared" si="48"/>
        <v>0</v>
      </c>
      <c r="F420" s="141">
        <v>0</v>
      </c>
      <c r="G420" s="133">
        <f t="shared" si="51"/>
        <v>0</v>
      </c>
      <c r="H420" s="139">
        <v>0</v>
      </c>
      <c r="I420" s="133">
        <f t="shared" si="52"/>
        <v>0</v>
      </c>
      <c r="J420" s="133">
        <f t="shared" si="49"/>
        <v>0</v>
      </c>
      <c r="K420" s="140">
        <v>99</v>
      </c>
      <c r="L420" s="133">
        <f t="shared" si="53"/>
        <v>0.82870370370370372</v>
      </c>
      <c r="M420" s="140">
        <v>149</v>
      </c>
      <c r="N420" s="133">
        <f t="shared" si="54"/>
        <v>0.24390243902439024</v>
      </c>
      <c r="O420" s="136">
        <f t="shared" si="55"/>
        <v>0.35753538090936465</v>
      </c>
      <c r="P420" s="34"/>
      <c r="Q420" s="36" t="str">
        <f t="shared" si="50"/>
        <v xml:space="preserve">EXPOSIÇÃO MODERADA </v>
      </c>
    </row>
    <row r="421" spans="1:17">
      <c r="A421" s="146">
        <v>417</v>
      </c>
      <c r="B421" s="28">
        <v>3136579</v>
      </c>
      <c r="C421" s="17" t="s">
        <v>512</v>
      </c>
      <c r="D421" s="137">
        <v>0.31460307775965396</v>
      </c>
      <c r="E421" s="133">
        <f t="shared" si="48"/>
        <v>1</v>
      </c>
      <c r="F421" s="141">
        <v>0.30930682132007731</v>
      </c>
      <c r="G421" s="133">
        <f t="shared" si="51"/>
        <v>0.70586858434452104</v>
      </c>
      <c r="H421" s="139">
        <v>1.6</v>
      </c>
      <c r="I421" s="133">
        <f t="shared" si="52"/>
        <v>1</v>
      </c>
      <c r="J421" s="133">
        <f t="shared" si="49"/>
        <v>0.90195619478150701</v>
      </c>
      <c r="K421" s="140">
        <v>62</v>
      </c>
      <c r="L421" s="133">
        <f t="shared" si="53"/>
        <v>0.4861111111111111</v>
      </c>
      <c r="M421" s="140">
        <v>164</v>
      </c>
      <c r="N421" s="133">
        <f t="shared" si="54"/>
        <v>0.6097560975609756</v>
      </c>
      <c r="O421" s="136">
        <f t="shared" si="55"/>
        <v>0.66594113448453129</v>
      </c>
      <c r="P421" s="34"/>
      <c r="Q421" s="36" t="str">
        <f t="shared" si="50"/>
        <v>EXPOSIÇÃO MUITO ALTA</v>
      </c>
    </row>
    <row r="422" spans="1:17">
      <c r="A422" s="146">
        <v>418</v>
      </c>
      <c r="B422" s="28">
        <v>3136603</v>
      </c>
      <c r="C422" s="17" t="s">
        <v>620</v>
      </c>
      <c r="D422" s="137">
        <v>1.7671519982215382E-2</v>
      </c>
      <c r="E422" s="133">
        <f t="shared" si="48"/>
        <v>0.13282289223356236</v>
      </c>
      <c r="F422" s="141">
        <v>0.21698592981861331</v>
      </c>
      <c r="G422" s="133">
        <f t="shared" si="51"/>
        <v>0.49518323084523008</v>
      </c>
      <c r="H422" s="139">
        <v>0.6</v>
      </c>
      <c r="I422" s="133">
        <f t="shared" si="52"/>
        <v>0.39999999999999997</v>
      </c>
      <c r="J422" s="133">
        <f t="shared" si="49"/>
        <v>0.34266870769293084</v>
      </c>
      <c r="K422" s="140">
        <v>62</v>
      </c>
      <c r="L422" s="133">
        <f t="shared" si="53"/>
        <v>0.4861111111111111</v>
      </c>
      <c r="M422" s="140">
        <v>180</v>
      </c>
      <c r="N422" s="133">
        <f t="shared" si="54"/>
        <v>1</v>
      </c>
      <c r="O422" s="136">
        <f t="shared" si="55"/>
        <v>0.60959327293468069</v>
      </c>
      <c r="P422" s="34"/>
      <c r="Q422" s="36" t="str">
        <f t="shared" si="50"/>
        <v>EXPOSIÇÃO MUITO ALTA</v>
      </c>
    </row>
    <row r="423" spans="1:17">
      <c r="A423" s="146">
        <v>419</v>
      </c>
      <c r="B423" s="28">
        <v>3136652</v>
      </c>
      <c r="C423" s="17" t="s">
        <v>513</v>
      </c>
      <c r="D423" s="137">
        <v>0.21684191124311003</v>
      </c>
      <c r="E423" s="133">
        <f t="shared" si="48"/>
        <v>1</v>
      </c>
      <c r="F423" s="141">
        <v>0.72222040174329061</v>
      </c>
      <c r="G423" s="133">
        <f t="shared" si="51"/>
        <v>1</v>
      </c>
      <c r="H423" s="139">
        <v>0.4</v>
      </c>
      <c r="I423" s="133">
        <f t="shared" si="52"/>
        <v>0.26666666666666666</v>
      </c>
      <c r="J423" s="133">
        <f t="shared" si="49"/>
        <v>0.75555555555555554</v>
      </c>
      <c r="K423" s="140">
        <v>77</v>
      </c>
      <c r="L423" s="133">
        <f t="shared" si="53"/>
        <v>0.625</v>
      </c>
      <c r="M423" s="140">
        <v>180</v>
      </c>
      <c r="N423" s="133">
        <f t="shared" si="54"/>
        <v>1</v>
      </c>
      <c r="O423" s="136">
        <f t="shared" si="55"/>
        <v>0.79351851851851851</v>
      </c>
      <c r="P423" s="34"/>
      <c r="Q423" s="36" t="str">
        <f t="shared" si="50"/>
        <v>EXPOSIÇÃO MUITO ALTA</v>
      </c>
    </row>
    <row r="424" spans="1:17">
      <c r="A424" s="146">
        <v>420</v>
      </c>
      <c r="B424" s="28">
        <v>3136702</v>
      </c>
      <c r="C424" s="17" t="s">
        <v>514</v>
      </c>
      <c r="D424" s="137">
        <v>1.3247557565453257E-3</v>
      </c>
      <c r="E424" s="133">
        <f t="shared" si="48"/>
        <v>9.9571452407317095E-3</v>
      </c>
      <c r="F424" s="141">
        <v>1.3706691696277589E-2</v>
      </c>
      <c r="G424" s="133">
        <f t="shared" si="51"/>
        <v>3.1280018405045906E-2</v>
      </c>
      <c r="H424" s="139">
        <v>0.4</v>
      </c>
      <c r="I424" s="133">
        <f t="shared" si="52"/>
        <v>0.26666666666666666</v>
      </c>
      <c r="J424" s="133">
        <f t="shared" si="49"/>
        <v>0.10263461010414809</v>
      </c>
      <c r="K424" s="140">
        <v>37</v>
      </c>
      <c r="L424" s="133">
        <f t="shared" si="53"/>
        <v>0.25462962962962965</v>
      </c>
      <c r="M424" s="140">
        <v>164</v>
      </c>
      <c r="N424" s="133">
        <f t="shared" si="54"/>
        <v>0.6097560975609756</v>
      </c>
      <c r="O424" s="136">
        <f t="shared" si="55"/>
        <v>0.32234011243158445</v>
      </c>
      <c r="P424" s="34"/>
      <c r="Q424" s="36" t="str">
        <f t="shared" si="50"/>
        <v xml:space="preserve">EXPOSIÇÃO MODERADA </v>
      </c>
    </row>
    <row r="425" spans="1:17">
      <c r="A425" s="146">
        <v>421</v>
      </c>
      <c r="B425" s="28">
        <v>3136801</v>
      </c>
      <c r="C425" s="17" t="s">
        <v>515</v>
      </c>
      <c r="D425" s="137">
        <v>8.4227030289682855E-2</v>
      </c>
      <c r="E425" s="133">
        <f t="shared" si="48"/>
        <v>0.6330682238188009</v>
      </c>
      <c r="F425" s="141">
        <v>3.7154989384288746E-2</v>
      </c>
      <c r="G425" s="133">
        <f t="shared" si="51"/>
        <v>8.4791339699824539E-2</v>
      </c>
      <c r="H425" s="139">
        <v>2.2000000000000002</v>
      </c>
      <c r="I425" s="133">
        <f t="shared" si="52"/>
        <v>1</v>
      </c>
      <c r="J425" s="133">
        <f t="shared" si="49"/>
        <v>0.57261985450620845</v>
      </c>
      <c r="K425" s="140">
        <v>127</v>
      </c>
      <c r="L425" s="133">
        <f t="shared" si="53"/>
        <v>1</v>
      </c>
      <c r="M425" s="140">
        <v>157</v>
      </c>
      <c r="N425" s="133">
        <f t="shared" si="54"/>
        <v>0.43902439024390244</v>
      </c>
      <c r="O425" s="136">
        <f t="shared" si="55"/>
        <v>0.67054808158337031</v>
      </c>
      <c r="P425" s="34"/>
      <c r="Q425" s="36" t="str">
        <f t="shared" si="50"/>
        <v>EXPOSIÇÃO MUITO ALTA</v>
      </c>
    </row>
    <row r="426" spans="1:17">
      <c r="A426" s="146">
        <v>422</v>
      </c>
      <c r="B426" s="28">
        <v>3136900</v>
      </c>
      <c r="C426" s="17" t="s">
        <v>516</v>
      </c>
      <c r="D426" s="137">
        <v>2.0867587688294001E-3</v>
      </c>
      <c r="E426" s="133">
        <f t="shared" si="48"/>
        <v>1.568452149835509E-2</v>
      </c>
      <c r="F426" s="141">
        <v>1.809299800977022E-3</v>
      </c>
      <c r="G426" s="133">
        <f t="shared" si="51"/>
        <v>4.1290000773984712E-3</v>
      </c>
      <c r="H426" s="139">
        <v>0.2</v>
      </c>
      <c r="I426" s="133">
        <f t="shared" si="52"/>
        <v>0.13333333333333333</v>
      </c>
      <c r="J426" s="133">
        <f t="shared" si="49"/>
        <v>5.1048951636362298E-2</v>
      </c>
      <c r="K426" s="140">
        <v>50</v>
      </c>
      <c r="L426" s="133">
        <f t="shared" si="53"/>
        <v>0.375</v>
      </c>
      <c r="M426" s="140">
        <v>149</v>
      </c>
      <c r="N426" s="133">
        <f t="shared" si="54"/>
        <v>0.24390243902439024</v>
      </c>
      <c r="O426" s="136">
        <f t="shared" si="55"/>
        <v>0.22331713022025088</v>
      </c>
      <c r="P426" s="34"/>
      <c r="Q426" s="36" t="str">
        <f t="shared" si="50"/>
        <v xml:space="preserve">EXPOSIÇÃO MODERADA </v>
      </c>
    </row>
    <row r="427" spans="1:17">
      <c r="A427" s="146">
        <v>423</v>
      </c>
      <c r="B427" s="28">
        <v>3136959</v>
      </c>
      <c r="C427" s="17" t="s">
        <v>517</v>
      </c>
      <c r="D427" s="137">
        <v>0.28257011436228846</v>
      </c>
      <c r="E427" s="133">
        <f t="shared" si="48"/>
        <v>1</v>
      </c>
      <c r="F427" s="141">
        <v>0.37506511547143606</v>
      </c>
      <c r="G427" s="133">
        <f t="shared" si="51"/>
        <v>0.85593547845125395</v>
      </c>
      <c r="H427" s="139">
        <v>2</v>
      </c>
      <c r="I427" s="133">
        <f t="shared" si="52"/>
        <v>1</v>
      </c>
      <c r="J427" s="133">
        <f t="shared" si="49"/>
        <v>0.95197849281708458</v>
      </c>
      <c r="K427" s="140">
        <v>127</v>
      </c>
      <c r="L427" s="133">
        <f t="shared" si="53"/>
        <v>1</v>
      </c>
      <c r="M427" s="140">
        <v>149</v>
      </c>
      <c r="N427" s="133">
        <f t="shared" si="54"/>
        <v>0.24390243902439024</v>
      </c>
      <c r="O427" s="136">
        <f t="shared" si="55"/>
        <v>0.73196031061382494</v>
      </c>
      <c r="P427" s="34"/>
      <c r="Q427" s="36" t="str">
        <f t="shared" si="50"/>
        <v>EXPOSIÇÃO MUITO ALTA</v>
      </c>
    </row>
    <row r="428" spans="1:17">
      <c r="A428" s="146">
        <v>424</v>
      </c>
      <c r="B428" s="28">
        <v>3137007</v>
      </c>
      <c r="C428" s="17" t="s">
        <v>518</v>
      </c>
      <c r="D428" s="137">
        <v>2.160120278212089</v>
      </c>
      <c r="E428" s="133">
        <f t="shared" si="48"/>
        <v>1</v>
      </c>
      <c r="F428" s="141">
        <v>0.13962580284836637</v>
      </c>
      <c r="G428" s="133">
        <f t="shared" si="51"/>
        <v>0.31863981328932345</v>
      </c>
      <c r="H428" s="139">
        <v>1.2</v>
      </c>
      <c r="I428" s="133">
        <f t="shared" si="52"/>
        <v>0.79999999999999993</v>
      </c>
      <c r="J428" s="133">
        <f t="shared" si="49"/>
        <v>0.70621327109644116</v>
      </c>
      <c r="K428" s="140">
        <v>50</v>
      </c>
      <c r="L428" s="133">
        <f t="shared" si="53"/>
        <v>0.375</v>
      </c>
      <c r="M428" s="140">
        <v>149</v>
      </c>
      <c r="N428" s="133">
        <f t="shared" si="54"/>
        <v>0.24390243902439024</v>
      </c>
      <c r="O428" s="136">
        <f t="shared" si="55"/>
        <v>0.44170523670694378</v>
      </c>
      <c r="P428" s="34"/>
      <c r="Q428" s="36" t="str">
        <f t="shared" si="50"/>
        <v>EXPOSIÇÃO ALTA</v>
      </c>
    </row>
    <row r="429" spans="1:17">
      <c r="A429" s="146">
        <v>425</v>
      </c>
      <c r="B429" s="28">
        <v>3137106</v>
      </c>
      <c r="C429" s="17" t="s">
        <v>519</v>
      </c>
      <c r="D429" s="137">
        <v>0</v>
      </c>
      <c r="E429" s="133">
        <f t="shared" si="48"/>
        <v>0</v>
      </c>
      <c r="F429" s="141">
        <v>0</v>
      </c>
      <c r="G429" s="133">
        <f t="shared" si="51"/>
        <v>0</v>
      </c>
      <c r="H429" s="139">
        <v>0</v>
      </c>
      <c r="I429" s="133">
        <f t="shared" si="52"/>
        <v>0</v>
      </c>
      <c r="J429" s="133">
        <f t="shared" si="49"/>
        <v>0</v>
      </c>
      <c r="K429" s="140">
        <v>77</v>
      </c>
      <c r="L429" s="133">
        <f t="shared" si="53"/>
        <v>0.625</v>
      </c>
      <c r="M429" s="140">
        <v>180</v>
      </c>
      <c r="N429" s="133">
        <f t="shared" si="54"/>
        <v>1</v>
      </c>
      <c r="O429" s="136">
        <f t="shared" si="55"/>
        <v>0.54166666666666663</v>
      </c>
      <c r="P429" s="34"/>
      <c r="Q429" s="36" t="str">
        <f t="shared" si="50"/>
        <v>EXPOSIÇÃO ALTA</v>
      </c>
    </row>
    <row r="430" spans="1:17">
      <c r="A430" s="146">
        <v>426</v>
      </c>
      <c r="B430" s="28">
        <v>3137205</v>
      </c>
      <c r="C430" s="17" t="s">
        <v>520</v>
      </c>
      <c r="D430" s="137">
        <v>0</v>
      </c>
      <c r="E430" s="133">
        <f t="shared" si="48"/>
        <v>0</v>
      </c>
      <c r="F430" s="141">
        <v>2.7451518657228575E-2</v>
      </c>
      <c r="G430" s="133">
        <f t="shared" si="51"/>
        <v>6.2647065234404373E-2</v>
      </c>
      <c r="H430" s="139">
        <v>0.2</v>
      </c>
      <c r="I430" s="133">
        <f t="shared" si="52"/>
        <v>0.13333333333333333</v>
      </c>
      <c r="J430" s="133">
        <f t="shared" si="49"/>
        <v>6.5326799522579235E-2</v>
      </c>
      <c r="K430" s="140">
        <v>62</v>
      </c>
      <c r="L430" s="133">
        <f t="shared" si="53"/>
        <v>0.4861111111111111</v>
      </c>
      <c r="M430" s="140">
        <v>180</v>
      </c>
      <c r="N430" s="133">
        <f t="shared" si="54"/>
        <v>1</v>
      </c>
      <c r="O430" s="136">
        <f t="shared" si="55"/>
        <v>0.5171459702112301</v>
      </c>
      <c r="P430" s="34"/>
      <c r="Q430" s="36" t="str">
        <f t="shared" si="50"/>
        <v>EXPOSIÇÃO ALTA</v>
      </c>
    </row>
    <row r="431" spans="1:17">
      <c r="A431" s="146">
        <v>427</v>
      </c>
      <c r="B431" s="28">
        <v>3137304</v>
      </c>
      <c r="C431" s="17" t="s">
        <v>521</v>
      </c>
      <c r="D431" s="137">
        <v>0.1238129147865807</v>
      </c>
      <c r="E431" s="133">
        <f t="shared" si="48"/>
        <v>0.93060412767954814</v>
      </c>
      <c r="F431" s="141">
        <v>0.41137326073805203</v>
      </c>
      <c r="G431" s="133">
        <f t="shared" si="51"/>
        <v>0.93879423659354599</v>
      </c>
      <c r="H431" s="139">
        <v>1.8</v>
      </c>
      <c r="I431" s="133">
        <f t="shared" si="52"/>
        <v>1</v>
      </c>
      <c r="J431" s="133">
        <f t="shared" si="49"/>
        <v>0.95646612142436471</v>
      </c>
      <c r="K431" s="140">
        <v>127</v>
      </c>
      <c r="L431" s="133">
        <f t="shared" si="53"/>
        <v>1</v>
      </c>
      <c r="M431" s="140">
        <v>157</v>
      </c>
      <c r="N431" s="133">
        <f t="shared" si="54"/>
        <v>0.43902439024390244</v>
      </c>
      <c r="O431" s="136">
        <f t="shared" si="55"/>
        <v>0.79849683722275577</v>
      </c>
      <c r="P431" s="34"/>
      <c r="Q431" s="36" t="str">
        <f t="shared" si="50"/>
        <v>EXPOSIÇÃO MUITO ALTA</v>
      </c>
    </row>
    <row r="432" spans="1:17">
      <c r="A432" s="146">
        <v>428</v>
      </c>
      <c r="B432" s="28">
        <v>3137403</v>
      </c>
      <c r="C432" s="17" t="s">
        <v>522</v>
      </c>
      <c r="D432" s="137">
        <v>0</v>
      </c>
      <c r="E432" s="133">
        <f t="shared" si="48"/>
        <v>0</v>
      </c>
      <c r="F432" s="141">
        <v>0</v>
      </c>
      <c r="G432" s="133">
        <f t="shared" si="51"/>
        <v>0</v>
      </c>
      <c r="H432" s="139">
        <v>0</v>
      </c>
      <c r="I432" s="133">
        <f t="shared" si="52"/>
        <v>0</v>
      </c>
      <c r="J432" s="133">
        <f t="shared" si="49"/>
        <v>0</v>
      </c>
      <c r="K432" s="140">
        <v>50</v>
      </c>
      <c r="L432" s="133">
        <f t="shared" si="53"/>
        <v>0.375</v>
      </c>
      <c r="M432" s="140">
        <v>170</v>
      </c>
      <c r="N432" s="133">
        <f t="shared" si="54"/>
        <v>0.75609756097560976</v>
      </c>
      <c r="O432" s="136">
        <f t="shared" si="55"/>
        <v>0.37703252032520324</v>
      </c>
      <c r="P432" s="34"/>
      <c r="Q432" s="36" t="str">
        <f t="shared" si="50"/>
        <v xml:space="preserve">EXPOSIÇÃO MODERADA </v>
      </c>
    </row>
    <row r="433" spans="1:17">
      <c r="A433" s="146">
        <v>429</v>
      </c>
      <c r="B433" s="28">
        <v>3137502</v>
      </c>
      <c r="C433" s="17" t="s">
        <v>523</v>
      </c>
      <c r="D433" s="137">
        <v>0</v>
      </c>
      <c r="E433" s="133">
        <f t="shared" si="48"/>
        <v>0</v>
      </c>
      <c r="F433" s="141">
        <v>0</v>
      </c>
      <c r="G433" s="133">
        <f t="shared" si="51"/>
        <v>0</v>
      </c>
      <c r="H433" s="139">
        <v>0</v>
      </c>
      <c r="I433" s="133">
        <f t="shared" si="52"/>
        <v>0</v>
      </c>
      <c r="J433" s="133">
        <f t="shared" si="49"/>
        <v>0</v>
      </c>
      <c r="K433" s="140">
        <v>77</v>
      </c>
      <c r="L433" s="133">
        <f t="shared" si="53"/>
        <v>0.625</v>
      </c>
      <c r="M433" s="140">
        <v>180</v>
      </c>
      <c r="N433" s="133">
        <f t="shared" si="54"/>
        <v>1</v>
      </c>
      <c r="O433" s="136">
        <f t="shared" si="55"/>
        <v>0.54166666666666663</v>
      </c>
      <c r="P433" s="34"/>
      <c r="Q433" s="36" t="str">
        <f t="shared" si="50"/>
        <v>EXPOSIÇÃO ALTA</v>
      </c>
    </row>
    <row r="434" spans="1:17">
      <c r="A434" s="146">
        <v>430</v>
      </c>
      <c r="B434" s="28">
        <v>3137536</v>
      </c>
      <c r="C434" s="17" t="s">
        <v>524</v>
      </c>
      <c r="D434" s="137">
        <v>0</v>
      </c>
      <c r="E434" s="133">
        <f t="shared" si="48"/>
        <v>0</v>
      </c>
      <c r="F434" s="141">
        <v>0</v>
      </c>
      <c r="G434" s="133">
        <f t="shared" si="51"/>
        <v>0</v>
      </c>
      <c r="H434" s="139">
        <v>0</v>
      </c>
      <c r="I434" s="133">
        <f t="shared" si="52"/>
        <v>0</v>
      </c>
      <c r="J434" s="133">
        <f t="shared" si="49"/>
        <v>0</v>
      </c>
      <c r="K434" s="140">
        <v>99</v>
      </c>
      <c r="L434" s="133">
        <f t="shared" si="53"/>
        <v>0.82870370370370372</v>
      </c>
      <c r="M434" s="140">
        <v>180</v>
      </c>
      <c r="N434" s="133">
        <f t="shared" si="54"/>
        <v>1</v>
      </c>
      <c r="O434" s="136">
        <f t="shared" si="55"/>
        <v>0.60956790123456794</v>
      </c>
      <c r="P434" s="34"/>
      <c r="Q434" s="36" t="str">
        <f t="shared" si="50"/>
        <v>EXPOSIÇÃO MUITO ALTA</v>
      </c>
    </row>
    <row r="435" spans="1:17">
      <c r="A435" s="146">
        <v>431</v>
      </c>
      <c r="B435" s="28">
        <v>3137601</v>
      </c>
      <c r="C435" s="17" t="s">
        <v>525</v>
      </c>
      <c r="D435" s="137">
        <v>3.3032054947833931E-3</v>
      </c>
      <c r="E435" s="133">
        <f t="shared" si="48"/>
        <v>2.4827593093320492E-2</v>
      </c>
      <c r="F435" s="141">
        <v>1.5741098942144791E-2</v>
      </c>
      <c r="G435" s="133">
        <f t="shared" si="51"/>
        <v>3.5922735809375279E-2</v>
      </c>
      <c r="H435" s="139">
        <v>0.2</v>
      </c>
      <c r="I435" s="133">
        <f t="shared" si="52"/>
        <v>0.13333333333333333</v>
      </c>
      <c r="J435" s="133">
        <f t="shared" si="49"/>
        <v>6.4694554078676372E-2</v>
      </c>
      <c r="K435" s="140">
        <v>77</v>
      </c>
      <c r="L435" s="133">
        <f t="shared" si="53"/>
        <v>0.625</v>
      </c>
      <c r="M435" s="140">
        <v>180</v>
      </c>
      <c r="N435" s="133">
        <f t="shared" si="54"/>
        <v>1</v>
      </c>
      <c r="O435" s="136">
        <f t="shared" si="55"/>
        <v>0.5632315180262254</v>
      </c>
      <c r="P435" s="34"/>
      <c r="Q435" s="36" t="str">
        <f t="shared" si="50"/>
        <v>EXPOSIÇÃO ALTA</v>
      </c>
    </row>
    <row r="436" spans="1:17">
      <c r="A436" s="146">
        <v>432</v>
      </c>
      <c r="B436" s="28">
        <v>3137700</v>
      </c>
      <c r="C436" s="17" t="s">
        <v>526</v>
      </c>
      <c r="D436" s="137">
        <v>0</v>
      </c>
      <c r="E436" s="133">
        <f t="shared" si="48"/>
        <v>0</v>
      </c>
      <c r="F436" s="141">
        <v>0</v>
      </c>
      <c r="G436" s="133">
        <f t="shared" si="51"/>
        <v>0</v>
      </c>
      <c r="H436" s="139">
        <v>0</v>
      </c>
      <c r="I436" s="133">
        <f t="shared" si="52"/>
        <v>0</v>
      </c>
      <c r="J436" s="133">
        <f t="shared" si="49"/>
        <v>0</v>
      </c>
      <c r="K436" s="140">
        <v>50</v>
      </c>
      <c r="L436" s="133">
        <f t="shared" si="53"/>
        <v>0.375</v>
      </c>
      <c r="M436" s="140">
        <v>164</v>
      </c>
      <c r="N436" s="133">
        <f t="shared" si="54"/>
        <v>0.6097560975609756</v>
      </c>
      <c r="O436" s="136">
        <f t="shared" si="55"/>
        <v>0.3282520325203252</v>
      </c>
      <c r="P436" s="34"/>
      <c r="Q436" s="36" t="str">
        <f t="shared" si="50"/>
        <v xml:space="preserve">EXPOSIÇÃO MODERADA </v>
      </c>
    </row>
    <row r="437" spans="1:17">
      <c r="A437" s="146">
        <v>433</v>
      </c>
      <c r="B437" s="28">
        <v>3137809</v>
      </c>
      <c r="C437" s="17" t="s">
        <v>527</v>
      </c>
      <c r="D437" s="137">
        <v>1.5059357457260378E-2</v>
      </c>
      <c r="E437" s="133">
        <f t="shared" si="48"/>
        <v>0.11318932466847323</v>
      </c>
      <c r="F437" s="141">
        <v>2.3645320197044333E-2</v>
      </c>
      <c r="G437" s="133">
        <f t="shared" si="51"/>
        <v>5.3960946036133231E-2</v>
      </c>
      <c r="H437" s="139">
        <v>0.2</v>
      </c>
      <c r="I437" s="133">
        <f t="shared" si="52"/>
        <v>0.13333333333333333</v>
      </c>
      <c r="J437" s="133">
        <f t="shared" si="49"/>
        <v>0.10016120134597994</v>
      </c>
      <c r="K437" s="140">
        <v>50</v>
      </c>
      <c r="L437" s="133">
        <f t="shared" si="53"/>
        <v>0.375</v>
      </c>
      <c r="M437" s="140">
        <v>149</v>
      </c>
      <c r="N437" s="133">
        <f t="shared" si="54"/>
        <v>0.24390243902439024</v>
      </c>
      <c r="O437" s="136">
        <f t="shared" si="55"/>
        <v>0.23968788012345674</v>
      </c>
      <c r="P437" s="34"/>
      <c r="Q437" s="36" t="str">
        <f t="shared" si="50"/>
        <v xml:space="preserve">EXPOSIÇÃO MODERADA </v>
      </c>
    </row>
    <row r="438" spans="1:17">
      <c r="A438" s="146">
        <v>434</v>
      </c>
      <c r="B438" s="28">
        <v>3137908</v>
      </c>
      <c r="C438" s="17" t="s">
        <v>528</v>
      </c>
      <c r="D438" s="137">
        <v>5.7547648397833183E-3</v>
      </c>
      <c r="E438" s="133">
        <f t="shared" si="48"/>
        <v>4.3254033094679463E-2</v>
      </c>
      <c r="F438" s="141">
        <v>1.2562814070351759E-2</v>
      </c>
      <c r="G438" s="133">
        <f t="shared" si="51"/>
        <v>2.8669577170579583E-2</v>
      </c>
      <c r="H438" s="139">
        <v>0.2</v>
      </c>
      <c r="I438" s="133">
        <f t="shared" si="52"/>
        <v>0.13333333333333333</v>
      </c>
      <c r="J438" s="133">
        <f t="shared" si="49"/>
        <v>6.8418981199530784E-2</v>
      </c>
      <c r="K438" s="140">
        <v>50</v>
      </c>
      <c r="L438" s="133">
        <f t="shared" si="53"/>
        <v>0.375</v>
      </c>
      <c r="M438" s="140">
        <v>170</v>
      </c>
      <c r="N438" s="133">
        <f t="shared" si="54"/>
        <v>0.75609756097560976</v>
      </c>
      <c r="O438" s="136">
        <f t="shared" si="55"/>
        <v>0.39983884739171355</v>
      </c>
      <c r="P438" s="34"/>
      <c r="Q438" s="36" t="str">
        <f t="shared" si="50"/>
        <v xml:space="preserve">EXPOSIÇÃO MODERADA </v>
      </c>
    </row>
    <row r="439" spans="1:17">
      <c r="A439" s="146">
        <v>435</v>
      </c>
      <c r="B439" s="28">
        <v>3138005</v>
      </c>
      <c r="C439" s="17" t="s">
        <v>529</v>
      </c>
      <c r="D439" s="137">
        <v>4.352341016076508E-2</v>
      </c>
      <c r="E439" s="133">
        <f t="shared" si="48"/>
        <v>0.32713118188126078</v>
      </c>
      <c r="F439" s="141">
        <v>3.6974789915966387E-2</v>
      </c>
      <c r="G439" s="133">
        <f t="shared" si="51"/>
        <v>8.4380106791796583E-2</v>
      </c>
      <c r="H439" s="139">
        <v>0.2</v>
      </c>
      <c r="I439" s="133">
        <f t="shared" si="52"/>
        <v>0.13333333333333333</v>
      </c>
      <c r="J439" s="133">
        <f t="shared" si="49"/>
        <v>0.18161487400213025</v>
      </c>
      <c r="K439" s="140">
        <v>50</v>
      </c>
      <c r="L439" s="133">
        <f t="shared" si="53"/>
        <v>0.375</v>
      </c>
      <c r="M439" s="140">
        <v>157</v>
      </c>
      <c r="N439" s="133">
        <f t="shared" si="54"/>
        <v>0.43902439024390244</v>
      </c>
      <c r="O439" s="136">
        <f t="shared" si="55"/>
        <v>0.33187975474867754</v>
      </c>
      <c r="P439" s="34"/>
      <c r="Q439" s="36" t="str">
        <f t="shared" si="50"/>
        <v xml:space="preserve">EXPOSIÇÃO MODERADA </v>
      </c>
    </row>
    <row r="440" spans="1:17">
      <c r="A440" s="146">
        <v>436</v>
      </c>
      <c r="B440" s="28">
        <v>3138104</v>
      </c>
      <c r="C440" s="17" t="s">
        <v>530</v>
      </c>
      <c r="D440" s="137">
        <v>3.2287502078363721E-2</v>
      </c>
      <c r="E440" s="133">
        <f t="shared" si="48"/>
        <v>0.24267971365006472</v>
      </c>
      <c r="F440" s="141">
        <v>2.5327142254115659E-2</v>
      </c>
      <c r="G440" s="133">
        <f t="shared" si="51"/>
        <v>5.7799029365423416E-2</v>
      </c>
      <c r="H440" s="139">
        <v>1.2</v>
      </c>
      <c r="I440" s="133">
        <f t="shared" si="52"/>
        <v>0.79999999999999993</v>
      </c>
      <c r="J440" s="133">
        <f t="shared" si="49"/>
        <v>0.36682624767182936</v>
      </c>
      <c r="K440" s="140">
        <v>99</v>
      </c>
      <c r="L440" s="133">
        <f t="shared" si="53"/>
        <v>0.82870370370370372</v>
      </c>
      <c r="M440" s="140">
        <v>157</v>
      </c>
      <c r="N440" s="133">
        <f t="shared" si="54"/>
        <v>0.43902439024390244</v>
      </c>
      <c r="O440" s="136">
        <f t="shared" si="55"/>
        <v>0.54485144720647849</v>
      </c>
      <c r="P440" s="34"/>
      <c r="Q440" s="36" t="str">
        <f t="shared" si="50"/>
        <v>EXPOSIÇÃO ALTA</v>
      </c>
    </row>
    <row r="441" spans="1:17">
      <c r="A441" s="146">
        <v>437</v>
      </c>
      <c r="B441" s="28">
        <v>3138203</v>
      </c>
      <c r="C441" s="17" t="s">
        <v>531</v>
      </c>
      <c r="D441" s="137">
        <v>0</v>
      </c>
      <c r="E441" s="133">
        <f t="shared" si="48"/>
        <v>0</v>
      </c>
      <c r="F441" s="141">
        <v>0</v>
      </c>
      <c r="G441" s="133">
        <f t="shared" si="51"/>
        <v>0</v>
      </c>
      <c r="H441" s="139">
        <v>0</v>
      </c>
      <c r="I441" s="133">
        <f t="shared" si="52"/>
        <v>0</v>
      </c>
      <c r="J441" s="133">
        <f t="shared" si="49"/>
        <v>0</v>
      </c>
      <c r="K441" s="140">
        <v>50</v>
      </c>
      <c r="L441" s="133">
        <f t="shared" si="53"/>
        <v>0.375</v>
      </c>
      <c r="M441" s="140">
        <v>164</v>
      </c>
      <c r="N441" s="133">
        <f t="shared" si="54"/>
        <v>0.6097560975609756</v>
      </c>
      <c r="O441" s="136">
        <f t="shared" si="55"/>
        <v>0.3282520325203252</v>
      </c>
      <c r="P441" s="34"/>
      <c r="Q441" s="36" t="str">
        <f t="shared" si="50"/>
        <v xml:space="preserve">EXPOSIÇÃO MODERADA </v>
      </c>
    </row>
    <row r="442" spans="1:17">
      <c r="A442" s="146">
        <v>438</v>
      </c>
      <c r="B442" s="28">
        <v>3138302</v>
      </c>
      <c r="C442" s="17" t="s">
        <v>981</v>
      </c>
      <c r="D442" s="137">
        <v>0</v>
      </c>
      <c r="E442" s="133">
        <f t="shared" si="48"/>
        <v>0</v>
      </c>
      <c r="F442" s="141">
        <v>0.94547746612039085</v>
      </c>
      <c r="G442" s="133">
        <f t="shared" si="51"/>
        <v>1</v>
      </c>
      <c r="H442" s="139">
        <v>0.2</v>
      </c>
      <c r="I442" s="133">
        <f t="shared" si="52"/>
        <v>0.13333333333333333</v>
      </c>
      <c r="J442" s="133">
        <f t="shared" si="49"/>
        <v>0.37777777777777777</v>
      </c>
      <c r="K442" s="140">
        <v>77</v>
      </c>
      <c r="L442" s="133">
        <f t="shared" si="53"/>
        <v>0.625</v>
      </c>
      <c r="M442" s="140">
        <v>180</v>
      </c>
      <c r="N442" s="133">
        <f t="shared" si="54"/>
        <v>1</v>
      </c>
      <c r="O442" s="136">
        <f t="shared" si="55"/>
        <v>0.66759259259259263</v>
      </c>
      <c r="P442" s="34"/>
      <c r="Q442" s="36" t="str">
        <f t="shared" si="50"/>
        <v>EXPOSIÇÃO MUITO ALTA</v>
      </c>
    </row>
    <row r="443" spans="1:17">
      <c r="A443" s="146">
        <v>439</v>
      </c>
      <c r="B443" s="28">
        <v>3138351</v>
      </c>
      <c r="C443" s="17" t="s">
        <v>532</v>
      </c>
      <c r="D443" s="137">
        <v>5.3407120929317632E-2</v>
      </c>
      <c r="E443" s="133">
        <f t="shared" si="48"/>
        <v>0.40141924830680537</v>
      </c>
      <c r="F443" s="141">
        <v>0</v>
      </c>
      <c r="G443" s="133">
        <f t="shared" si="51"/>
        <v>0</v>
      </c>
      <c r="H443" s="139">
        <v>1.6</v>
      </c>
      <c r="I443" s="133">
        <f t="shared" si="52"/>
        <v>1</v>
      </c>
      <c r="J443" s="133">
        <f t="shared" si="49"/>
        <v>0.46713974943560177</v>
      </c>
      <c r="K443" s="140">
        <v>99</v>
      </c>
      <c r="L443" s="133">
        <f t="shared" si="53"/>
        <v>0.82870370370370372</v>
      </c>
      <c r="M443" s="140">
        <v>157</v>
      </c>
      <c r="N443" s="133">
        <f t="shared" si="54"/>
        <v>0.43902439024390244</v>
      </c>
      <c r="O443" s="136">
        <f t="shared" si="55"/>
        <v>0.57828928112773592</v>
      </c>
      <c r="P443" s="34"/>
      <c r="Q443" s="36" t="str">
        <f t="shared" si="50"/>
        <v>EXPOSIÇÃO ALTA</v>
      </c>
    </row>
    <row r="444" spans="1:17">
      <c r="A444" s="146">
        <v>440</v>
      </c>
      <c r="B444" s="28">
        <v>3138401</v>
      </c>
      <c r="C444" s="17" t="s">
        <v>533</v>
      </c>
      <c r="D444" s="137">
        <v>1.541248043268833E-3</v>
      </c>
      <c r="E444" s="133">
        <f t="shared" si="48"/>
        <v>1.158434718475311E-2</v>
      </c>
      <c r="F444" s="141">
        <v>1.5696431023995917E-2</v>
      </c>
      <c r="G444" s="133">
        <f t="shared" si="51"/>
        <v>3.5820799227392383E-2</v>
      </c>
      <c r="H444" s="139">
        <v>0.2</v>
      </c>
      <c r="I444" s="133">
        <f t="shared" si="52"/>
        <v>0.13333333333333333</v>
      </c>
      <c r="J444" s="133">
        <f t="shared" si="49"/>
        <v>6.0246159915159608E-2</v>
      </c>
      <c r="K444" s="140">
        <v>50</v>
      </c>
      <c r="L444" s="133">
        <f t="shared" si="53"/>
        <v>0.375</v>
      </c>
      <c r="M444" s="140">
        <v>157</v>
      </c>
      <c r="N444" s="133">
        <f t="shared" si="54"/>
        <v>0.43902439024390244</v>
      </c>
      <c r="O444" s="136">
        <f t="shared" si="55"/>
        <v>0.29142351671968736</v>
      </c>
      <c r="P444" s="34"/>
      <c r="Q444" s="36" t="str">
        <f t="shared" si="50"/>
        <v xml:space="preserve">EXPOSIÇÃO MODERADA </v>
      </c>
    </row>
    <row r="445" spans="1:17">
      <c r="A445" s="146">
        <v>441</v>
      </c>
      <c r="B445" s="28">
        <v>3138500</v>
      </c>
      <c r="C445" s="17" t="s">
        <v>534</v>
      </c>
      <c r="D445" s="137">
        <v>0</v>
      </c>
      <c r="E445" s="133">
        <f t="shared" si="48"/>
        <v>0</v>
      </c>
      <c r="F445" s="141">
        <v>4.2399830400678398E-3</v>
      </c>
      <c r="G445" s="133">
        <f t="shared" si="51"/>
        <v>9.6760582691462153E-3</v>
      </c>
      <c r="H445" s="139">
        <v>0.2</v>
      </c>
      <c r="I445" s="133">
        <f t="shared" si="52"/>
        <v>0.13333333333333333</v>
      </c>
      <c r="J445" s="133">
        <f t="shared" si="49"/>
        <v>4.7669797200826515E-2</v>
      </c>
      <c r="K445" s="140">
        <v>37</v>
      </c>
      <c r="L445" s="133">
        <f t="shared" si="53"/>
        <v>0.25462962962962965</v>
      </c>
      <c r="M445" s="140">
        <v>157</v>
      </c>
      <c r="N445" s="133">
        <f t="shared" si="54"/>
        <v>0.43902439024390244</v>
      </c>
      <c r="O445" s="136">
        <f t="shared" si="55"/>
        <v>0.2471079390247862</v>
      </c>
      <c r="P445" s="34"/>
      <c r="Q445" s="36" t="str">
        <f t="shared" si="50"/>
        <v xml:space="preserve">EXPOSIÇÃO MODERADA </v>
      </c>
    </row>
    <row r="446" spans="1:17">
      <c r="A446" s="146">
        <v>442</v>
      </c>
      <c r="B446" s="28">
        <v>3138609</v>
      </c>
      <c r="C446" s="17" t="s">
        <v>535</v>
      </c>
      <c r="D446" s="137">
        <v>5.349275046589972E-3</v>
      </c>
      <c r="E446" s="133">
        <f t="shared" si="48"/>
        <v>4.0206285806538296E-2</v>
      </c>
      <c r="F446" s="141">
        <v>4.6660834062408861E-2</v>
      </c>
      <c r="G446" s="133">
        <f t="shared" si="51"/>
        <v>0.1064846120864688</v>
      </c>
      <c r="H446" s="139">
        <v>0.6</v>
      </c>
      <c r="I446" s="133">
        <f t="shared" si="52"/>
        <v>0.39999999999999997</v>
      </c>
      <c r="J446" s="133">
        <f t="shared" si="49"/>
        <v>0.18223029929766901</v>
      </c>
      <c r="K446" s="140">
        <v>37</v>
      </c>
      <c r="L446" s="133">
        <f t="shared" si="53"/>
        <v>0.25462962962962965</v>
      </c>
      <c r="M446" s="140">
        <v>164</v>
      </c>
      <c r="N446" s="133">
        <f t="shared" si="54"/>
        <v>0.6097560975609756</v>
      </c>
      <c r="O446" s="136">
        <f t="shared" si="55"/>
        <v>0.34887200882942476</v>
      </c>
      <c r="P446" s="34"/>
      <c r="Q446" s="36" t="str">
        <f t="shared" si="50"/>
        <v xml:space="preserve">EXPOSIÇÃO MODERADA </v>
      </c>
    </row>
    <row r="447" spans="1:17">
      <c r="A447" s="146">
        <v>443</v>
      </c>
      <c r="B447" s="28">
        <v>3138625</v>
      </c>
      <c r="C447" s="17" t="s">
        <v>536</v>
      </c>
      <c r="D447" s="137">
        <v>0</v>
      </c>
      <c r="E447" s="133">
        <f t="shared" si="48"/>
        <v>0</v>
      </c>
      <c r="F447" s="141">
        <v>0</v>
      </c>
      <c r="G447" s="133">
        <f t="shared" si="51"/>
        <v>0</v>
      </c>
      <c r="H447" s="139">
        <v>0</v>
      </c>
      <c r="I447" s="133">
        <f t="shared" si="52"/>
        <v>0</v>
      </c>
      <c r="J447" s="133">
        <f t="shared" si="49"/>
        <v>0</v>
      </c>
      <c r="K447" s="140">
        <v>62</v>
      </c>
      <c r="L447" s="133">
        <f t="shared" si="53"/>
        <v>0.4861111111111111</v>
      </c>
      <c r="M447" s="140">
        <v>157</v>
      </c>
      <c r="N447" s="133">
        <f t="shared" si="54"/>
        <v>0.43902439024390244</v>
      </c>
      <c r="O447" s="136">
        <f t="shared" si="55"/>
        <v>0.3083785004516712</v>
      </c>
      <c r="P447" s="34"/>
      <c r="Q447" s="36" t="str">
        <f t="shared" si="50"/>
        <v xml:space="preserve">EXPOSIÇÃO MODERADA </v>
      </c>
    </row>
    <row r="448" spans="1:17">
      <c r="A448" s="146">
        <v>444</v>
      </c>
      <c r="B448" s="28">
        <v>3138658</v>
      </c>
      <c r="C448" s="17" t="s">
        <v>537</v>
      </c>
      <c r="D448" s="137">
        <v>6.1142903720673145E-2</v>
      </c>
      <c r="E448" s="133">
        <f t="shared" si="48"/>
        <v>0.45956303249019903</v>
      </c>
      <c r="F448" s="141">
        <v>0</v>
      </c>
      <c r="G448" s="133">
        <f t="shared" si="51"/>
        <v>0</v>
      </c>
      <c r="H448" s="139">
        <v>2.2000000000000002</v>
      </c>
      <c r="I448" s="133">
        <f t="shared" si="52"/>
        <v>1</v>
      </c>
      <c r="J448" s="133">
        <f t="shared" si="49"/>
        <v>0.48652101083006638</v>
      </c>
      <c r="K448" s="140">
        <v>127</v>
      </c>
      <c r="L448" s="133">
        <f t="shared" si="53"/>
        <v>1</v>
      </c>
      <c r="M448" s="140">
        <v>149</v>
      </c>
      <c r="N448" s="133">
        <f t="shared" si="54"/>
        <v>0.24390243902439024</v>
      </c>
      <c r="O448" s="136">
        <f t="shared" si="55"/>
        <v>0.57680781661815217</v>
      </c>
      <c r="P448" s="34"/>
      <c r="Q448" s="36" t="str">
        <f t="shared" si="50"/>
        <v>EXPOSIÇÃO ALTA</v>
      </c>
    </row>
    <row r="449" spans="1:17">
      <c r="A449" s="146">
        <v>445</v>
      </c>
      <c r="B449" s="28">
        <v>3138674</v>
      </c>
      <c r="C449" s="17" t="s">
        <v>538</v>
      </c>
      <c r="D449" s="137">
        <v>0.10868141194412104</v>
      </c>
      <c r="E449" s="133">
        <f t="shared" si="48"/>
        <v>0.8168725429942163</v>
      </c>
      <c r="F449" s="141">
        <v>0.91563489778289675</v>
      </c>
      <c r="G449" s="133">
        <f t="shared" si="51"/>
        <v>1</v>
      </c>
      <c r="H449" s="139">
        <v>0.6</v>
      </c>
      <c r="I449" s="133">
        <f t="shared" si="52"/>
        <v>0.39999999999999997</v>
      </c>
      <c r="J449" s="133">
        <f t="shared" si="49"/>
        <v>0.73895751433140544</v>
      </c>
      <c r="K449" s="140">
        <v>50</v>
      </c>
      <c r="L449" s="133">
        <f t="shared" si="53"/>
        <v>0.375</v>
      </c>
      <c r="M449" s="140">
        <v>164</v>
      </c>
      <c r="N449" s="133">
        <f t="shared" si="54"/>
        <v>0.6097560975609756</v>
      </c>
      <c r="O449" s="136">
        <f t="shared" si="55"/>
        <v>0.57457120396412698</v>
      </c>
      <c r="P449" s="34"/>
      <c r="Q449" s="36" t="str">
        <f t="shared" si="50"/>
        <v>EXPOSIÇÃO ALTA</v>
      </c>
    </row>
    <row r="450" spans="1:17">
      <c r="A450" s="146">
        <v>446</v>
      </c>
      <c r="B450" s="28">
        <v>3138682</v>
      </c>
      <c r="C450" s="17" t="s">
        <v>539</v>
      </c>
      <c r="D450" s="137">
        <v>6.1030022504709548E-2</v>
      </c>
      <c r="E450" s="133">
        <f t="shared" si="48"/>
        <v>0.45871459332943554</v>
      </c>
      <c r="F450" s="141">
        <v>0</v>
      </c>
      <c r="G450" s="133">
        <f t="shared" si="51"/>
        <v>0</v>
      </c>
      <c r="H450" s="139">
        <v>2</v>
      </c>
      <c r="I450" s="133">
        <f t="shared" si="52"/>
        <v>1</v>
      </c>
      <c r="J450" s="133">
        <f t="shared" si="49"/>
        <v>0.48623819777647848</v>
      </c>
      <c r="K450" s="140">
        <v>127</v>
      </c>
      <c r="L450" s="133">
        <f t="shared" si="53"/>
        <v>1</v>
      </c>
      <c r="M450" s="140">
        <v>149</v>
      </c>
      <c r="N450" s="133">
        <f t="shared" si="54"/>
        <v>0.24390243902439024</v>
      </c>
      <c r="O450" s="136">
        <f t="shared" si="55"/>
        <v>0.57671354560028953</v>
      </c>
      <c r="P450" s="34"/>
      <c r="Q450" s="36" t="str">
        <f t="shared" si="50"/>
        <v>EXPOSIÇÃO ALTA</v>
      </c>
    </row>
    <row r="451" spans="1:17">
      <c r="A451" s="146">
        <v>447</v>
      </c>
      <c r="B451" s="28">
        <v>3138708</v>
      </c>
      <c r="C451" s="17" t="s">
        <v>540</v>
      </c>
      <c r="D451" s="137">
        <v>0</v>
      </c>
      <c r="E451" s="133">
        <f t="shared" si="48"/>
        <v>0</v>
      </c>
      <c r="F451" s="141">
        <v>0</v>
      </c>
      <c r="G451" s="133">
        <f t="shared" si="51"/>
        <v>0</v>
      </c>
      <c r="H451" s="139">
        <v>0</v>
      </c>
      <c r="I451" s="133">
        <f t="shared" si="52"/>
        <v>0</v>
      </c>
      <c r="J451" s="133">
        <f t="shared" si="49"/>
        <v>0</v>
      </c>
      <c r="K451" s="140">
        <v>50</v>
      </c>
      <c r="L451" s="133">
        <f t="shared" si="53"/>
        <v>0.375</v>
      </c>
      <c r="M451" s="140">
        <v>157</v>
      </c>
      <c r="N451" s="133">
        <f t="shared" si="54"/>
        <v>0.43902439024390244</v>
      </c>
      <c r="O451" s="136">
        <f t="shared" si="55"/>
        <v>0.27134146341463411</v>
      </c>
      <c r="P451" s="34"/>
      <c r="Q451" s="36" t="str">
        <f t="shared" si="50"/>
        <v xml:space="preserve">EXPOSIÇÃO MODERADA </v>
      </c>
    </row>
    <row r="452" spans="1:17">
      <c r="A452" s="146">
        <v>448</v>
      </c>
      <c r="B452" s="28">
        <v>3138807</v>
      </c>
      <c r="C452" s="17" t="s">
        <v>541</v>
      </c>
      <c r="D452" s="137">
        <v>0</v>
      </c>
      <c r="E452" s="133">
        <f t="shared" si="48"/>
        <v>0</v>
      </c>
      <c r="F452" s="141">
        <v>2.2675736961451247E-2</v>
      </c>
      <c r="G452" s="133">
        <f t="shared" si="51"/>
        <v>5.1748261741000785E-2</v>
      </c>
      <c r="H452" s="139">
        <v>0.2</v>
      </c>
      <c r="I452" s="133">
        <f t="shared" si="52"/>
        <v>0.13333333333333333</v>
      </c>
      <c r="J452" s="133">
        <f t="shared" si="49"/>
        <v>6.1693865024778034E-2</v>
      </c>
      <c r="K452" s="140">
        <v>62</v>
      </c>
      <c r="L452" s="133">
        <f t="shared" si="53"/>
        <v>0.4861111111111111</v>
      </c>
      <c r="M452" s="140">
        <v>180</v>
      </c>
      <c r="N452" s="133">
        <f t="shared" si="54"/>
        <v>1</v>
      </c>
      <c r="O452" s="136">
        <f t="shared" si="55"/>
        <v>0.51593499204529636</v>
      </c>
      <c r="P452" s="34"/>
      <c r="Q452" s="36" t="str">
        <f t="shared" si="50"/>
        <v>EXPOSIÇÃO ALTA</v>
      </c>
    </row>
    <row r="453" spans="1:17">
      <c r="A453" s="146">
        <v>449</v>
      </c>
      <c r="B453" s="28">
        <v>3138906</v>
      </c>
      <c r="C453" s="17" t="s">
        <v>542</v>
      </c>
      <c r="D453" s="137">
        <v>0.18505601075809219</v>
      </c>
      <c r="E453" s="133">
        <f t="shared" ref="E453:E516" si="56">IF(((D453-$E$860)/($D$860-$E$860))&gt;1,1,IF(((D453-$E$860)/($D$860-$E$860))&lt;0,0,(D453-$E$860)/($D$860-$E$860)))</f>
        <v>1</v>
      </c>
      <c r="F453" s="141">
        <v>9.5743368291178292</v>
      </c>
      <c r="G453" s="133">
        <f t="shared" si="51"/>
        <v>1</v>
      </c>
      <c r="H453" s="139">
        <v>1</v>
      </c>
      <c r="I453" s="133">
        <f t="shared" si="52"/>
        <v>0.66666666666666663</v>
      </c>
      <c r="J453" s="133">
        <f t="shared" ref="J453:J516" si="57">AVERAGE(E453,G453,I453)</f>
        <v>0.88888888888888884</v>
      </c>
      <c r="K453" s="140">
        <v>37</v>
      </c>
      <c r="L453" s="133">
        <f t="shared" si="53"/>
        <v>0.25462962962962965</v>
      </c>
      <c r="M453" s="140">
        <v>149</v>
      </c>
      <c r="N453" s="133">
        <f t="shared" si="54"/>
        <v>0.24390243902439024</v>
      </c>
      <c r="O453" s="136">
        <f t="shared" si="55"/>
        <v>0.46247365251430289</v>
      </c>
      <c r="P453" s="34"/>
      <c r="Q453" s="36" t="str">
        <f t="shared" ref="Q453:Q516" si="58">IF(AND(O453&gt;$S$5,O453&lt;$T$5),"EXPOSIÇÃO RELATIVAMENTE BAIXA",IF(AND(O453&gt;$S$6,O453&lt;$T$6),"EXPOSIÇÃO MODERADA ",IF(AND(O453&gt;$S$7,O453&lt;$T$7),"EXPOSIÇÃO ALTA",IF(AND(O453&gt;$S$8,O453&lt;$T$8),"EXPOSIÇÃO MUITO ALTA","EXPOSIÇÃO EXTREMA"))))</f>
        <v>EXPOSIÇÃO ALTA</v>
      </c>
    </row>
    <row r="454" spans="1:17">
      <c r="A454" s="146">
        <v>450</v>
      </c>
      <c r="B454" s="28">
        <v>3139003</v>
      </c>
      <c r="C454" s="17" t="s">
        <v>543</v>
      </c>
      <c r="D454" s="137">
        <v>3.493830540532248E-2</v>
      </c>
      <c r="E454" s="133">
        <f t="shared" si="56"/>
        <v>0.26260371367854857</v>
      </c>
      <c r="F454" s="141">
        <v>0.31160792892778061</v>
      </c>
      <c r="G454" s="133">
        <f t="shared" ref="G454:G517" si="59">IF(((F454-$G$860)/($F$860-$G$860))&gt;1,1,IF(((F454-$G$860)/($F$860-$G$860))&lt;0,0,(F454-$G$860)/($F$860-$G$860)))</f>
        <v>0.71111993820261488</v>
      </c>
      <c r="H454" s="139">
        <v>0.2</v>
      </c>
      <c r="I454" s="133">
        <f t="shared" ref="I454:I517" si="60">IF(((H454-$I$860)/($H$860-$I$860))&gt;1,1,IF(((H454-$I$860)/($H$860-$I$860))&lt;0,0,(H454-$I$860)/($H$860-$I$860)))</f>
        <v>0.13333333333333333</v>
      </c>
      <c r="J454" s="133">
        <f t="shared" si="57"/>
        <v>0.36901899507149888</v>
      </c>
      <c r="K454" s="140">
        <v>50</v>
      </c>
      <c r="L454" s="133">
        <f t="shared" ref="L454:L517" si="61">IF(((K454-$L$860)/($K$860-$L$860))&gt;1,1,IF(((K454-$L$860)/($K$860-$L$860))&lt;0,0,(K454-$L$860)/($K$860-$L$860)))</f>
        <v>0.375</v>
      </c>
      <c r="M454" s="140">
        <v>149</v>
      </c>
      <c r="N454" s="133">
        <f t="shared" ref="N454:N517" si="62">IF(((M454-$N$860)/($M$860-$N$860))&gt;1,1,IF(((M454-$N$860)/($M$860-$N$860))&lt;0,0,(M454-$N$860)/($M$860-$N$860)))</f>
        <v>0.24390243902439024</v>
      </c>
      <c r="O454" s="136">
        <f t="shared" ref="O454:O517" si="63">(J454+N454+L454)/$M$2</f>
        <v>0.32930714469862971</v>
      </c>
      <c r="P454" s="34"/>
      <c r="Q454" s="36" t="str">
        <f t="shared" si="58"/>
        <v xml:space="preserve">EXPOSIÇÃO MODERADA </v>
      </c>
    </row>
    <row r="455" spans="1:17">
      <c r="A455" s="146">
        <v>451</v>
      </c>
      <c r="B455" s="28">
        <v>3139102</v>
      </c>
      <c r="C455" s="17" t="s">
        <v>544</v>
      </c>
      <c r="D455" s="137">
        <v>0</v>
      </c>
      <c r="E455" s="133">
        <f t="shared" si="56"/>
        <v>0</v>
      </c>
      <c r="F455" s="141">
        <v>0</v>
      </c>
      <c r="G455" s="133">
        <f t="shared" si="59"/>
        <v>0</v>
      </c>
      <c r="H455" s="139">
        <v>0</v>
      </c>
      <c r="I455" s="133">
        <f t="shared" si="60"/>
        <v>0</v>
      </c>
      <c r="J455" s="133">
        <f t="shared" si="57"/>
        <v>0</v>
      </c>
      <c r="K455" s="140">
        <v>37</v>
      </c>
      <c r="L455" s="133">
        <f t="shared" si="61"/>
        <v>0.25462962962962965</v>
      </c>
      <c r="M455" s="140">
        <v>164</v>
      </c>
      <c r="N455" s="133">
        <f t="shared" si="62"/>
        <v>0.6097560975609756</v>
      </c>
      <c r="O455" s="136">
        <f t="shared" si="63"/>
        <v>0.28812857573020173</v>
      </c>
      <c r="P455" s="34"/>
      <c r="Q455" s="36" t="str">
        <f t="shared" si="58"/>
        <v xml:space="preserve">EXPOSIÇÃO MODERADA </v>
      </c>
    </row>
    <row r="456" spans="1:17">
      <c r="A456" s="146">
        <v>452</v>
      </c>
      <c r="B456" s="28">
        <v>3139201</v>
      </c>
      <c r="C456" s="17" t="s">
        <v>545</v>
      </c>
      <c r="D456" s="137">
        <v>2.6620140124770621E-2</v>
      </c>
      <c r="E456" s="133">
        <f t="shared" si="56"/>
        <v>0.20008261918573675</v>
      </c>
      <c r="F456" s="141">
        <v>0.27750590131844088</v>
      </c>
      <c r="G456" s="133">
        <f t="shared" si="59"/>
        <v>0.63329575750996647</v>
      </c>
      <c r="H456" s="139">
        <v>1.8</v>
      </c>
      <c r="I456" s="133">
        <f t="shared" si="60"/>
        <v>1</v>
      </c>
      <c r="J456" s="133">
        <f t="shared" si="57"/>
        <v>0.61112612556523438</v>
      </c>
      <c r="K456" s="140">
        <v>50</v>
      </c>
      <c r="L456" s="133">
        <f t="shared" si="61"/>
        <v>0.375</v>
      </c>
      <c r="M456" s="140">
        <v>157</v>
      </c>
      <c r="N456" s="133">
        <f t="shared" si="62"/>
        <v>0.43902439024390244</v>
      </c>
      <c r="O456" s="136">
        <f t="shared" si="63"/>
        <v>0.47505017193637894</v>
      </c>
      <c r="P456" s="34"/>
      <c r="Q456" s="36" t="str">
        <f t="shared" si="58"/>
        <v>EXPOSIÇÃO ALTA</v>
      </c>
    </row>
    <row r="457" spans="1:17">
      <c r="A457" s="146">
        <v>453</v>
      </c>
      <c r="B457" s="28">
        <v>3139250</v>
      </c>
      <c r="C457" s="17" t="s">
        <v>546</v>
      </c>
      <c r="D457" s="137">
        <v>7.2079523159492148E-2</v>
      </c>
      <c r="E457" s="133">
        <f t="shared" si="56"/>
        <v>0.54176498379850024</v>
      </c>
      <c r="F457" s="141">
        <v>0</v>
      </c>
      <c r="G457" s="133">
        <f t="shared" si="59"/>
        <v>0</v>
      </c>
      <c r="H457" s="139">
        <v>2.2000000000000002</v>
      </c>
      <c r="I457" s="133">
        <f t="shared" si="60"/>
        <v>1</v>
      </c>
      <c r="J457" s="133">
        <f t="shared" si="57"/>
        <v>0.51392166126616667</v>
      </c>
      <c r="K457" s="140">
        <v>127</v>
      </c>
      <c r="L457" s="133">
        <f t="shared" si="61"/>
        <v>1</v>
      </c>
      <c r="M457" s="140">
        <v>139</v>
      </c>
      <c r="N457" s="133">
        <f t="shared" si="62"/>
        <v>0</v>
      </c>
      <c r="O457" s="136">
        <f t="shared" si="63"/>
        <v>0.50464055375538885</v>
      </c>
      <c r="P457" s="34"/>
      <c r="Q457" s="36" t="str">
        <f t="shared" si="58"/>
        <v>EXPOSIÇÃO ALTA</v>
      </c>
    </row>
    <row r="458" spans="1:17">
      <c r="A458" s="146">
        <v>454</v>
      </c>
      <c r="B458" s="28">
        <v>3139300</v>
      </c>
      <c r="C458" s="17" t="s">
        <v>547</v>
      </c>
      <c r="D458" s="137">
        <v>5.5949252292054157E-2</v>
      </c>
      <c r="E458" s="133">
        <f t="shared" si="56"/>
        <v>0.42052644680337653</v>
      </c>
      <c r="F458" s="141">
        <v>1.8186680930730142E-2</v>
      </c>
      <c r="G458" s="133">
        <f t="shared" si="59"/>
        <v>4.1503794412653963E-2</v>
      </c>
      <c r="H458" s="139">
        <v>2.4</v>
      </c>
      <c r="I458" s="133">
        <f t="shared" si="60"/>
        <v>1</v>
      </c>
      <c r="J458" s="133">
        <f t="shared" si="57"/>
        <v>0.48734341373867679</v>
      </c>
      <c r="K458" s="140">
        <v>127</v>
      </c>
      <c r="L458" s="133">
        <f t="shared" si="61"/>
        <v>1</v>
      </c>
      <c r="M458" s="140">
        <v>139</v>
      </c>
      <c r="N458" s="133">
        <f t="shared" si="62"/>
        <v>0</v>
      </c>
      <c r="O458" s="136">
        <f t="shared" si="63"/>
        <v>0.49578113791289224</v>
      </c>
      <c r="P458" s="34"/>
      <c r="Q458" s="36" t="str">
        <f t="shared" si="58"/>
        <v>EXPOSIÇÃO ALTA</v>
      </c>
    </row>
    <row r="459" spans="1:17">
      <c r="A459" s="146">
        <v>455</v>
      </c>
      <c r="B459" s="28">
        <v>3139409</v>
      </c>
      <c r="C459" s="17" t="s">
        <v>548</v>
      </c>
      <c r="D459" s="137">
        <v>1.3838608110626368E-2</v>
      </c>
      <c r="E459" s="133">
        <f t="shared" si="56"/>
        <v>0.10401391366391097</v>
      </c>
      <c r="F459" s="141">
        <v>3.0558987197848455</v>
      </c>
      <c r="G459" s="133">
        <f t="shared" si="59"/>
        <v>1</v>
      </c>
      <c r="H459" s="139">
        <v>1</v>
      </c>
      <c r="I459" s="133">
        <f t="shared" si="60"/>
        <v>0.66666666666666663</v>
      </c>
      <c r="J459" s="133">
        <f t="shared" si="57"/>
        <v>0.59022686011019243</v>
      </c>
      <c r="K459" s="140">
        <v>50</v>
      </c>
      <c r="L459" s="133">
        <f t="shared" si="61"/>
        <v>0.375</v>
      </c>
      <c r="M459" s="140">
        <v>164</v>
      </c>
      <c r="N459" s="133">
        <f t="shared" si="62"/>
        <v>0.6097560975609756</v>
      </c>
      <c r="O459" s="136">
        <f t="shared" si="63"/>
        <v>0.52499431922372264</v>
      </c>
      <c r="P459" s="34"/>
      <c r="Q459" s="36" t="str">
        <f t="shared" si="58"/>
        <v>EXPOSIÇÃO ALTA</v>
      </c>
    </row>
    <row r="460" spans="1:17">
      <c r="A460" s="146">
        <v>456</v>
      </c>
      <c r="B460" s="28">
        <v>3139508</v>
      </c>
      <c r="C460" s="17" t="s">
        <v>549</v>
      </c>
      <c r="D460" s="137">
        <v>0.38775897206115151</v>
      </c>
      <c r="E460" s="133">
        <f t="shared" si="56"/>
        <v>1</v>
      </c>
      <c r="F460" s="141">
        <v>0.93642864139484761</v>
      </c>
      <c r="G460" s="133">
        <f t="shared" si="59"/>
        <v>1</v>
      </c>
      <c r="H460" s="139">
        <v>0.4</v>
      </c>
      <c r="I460" s="133">
        <f t="shared" si="60"/>
        <v>0.26666666666666666</v>
      </c>
      <c r="J460" s="133">
        <f t="shared" si="57"/>
        <v>0.75555555555555554</v>
      </c>
      <c r="K460" s="140">
        <v>50</v>
      </c>
      <c r="L460" s="133">
        <f t="shared" si="61"/>
        <v>0.375</v>
      </c>
      <c r="M460" s="140">
        <v>164</v>
      </c>
      <c r="N460" s="133">
        <f t="shared" si="62"/>
        <v>0.6097560975609756</v>
      </c>
      <c r="O460" s="136">
        <f t="shared" si="63"/>
        <v>0.58010388437217708</v>
      </c>
      <c r="P460" s="34"/>
      <c r="Q460" s="36" t="str">
        <f t="shared" si="58"/>
        <v>EXPOSIÇÃO ALTA</v>
      </c>
    </row>
    <row r="461" spans="1:17">
      <c r="A461" s="146">
        <v>457</v>
      </c>
      <c r="B461" s="28">
        <v>3139607</v>
      </c>
      <c r="C461" s="17" t="s">
        <v>550</v>
      </c>
      <c r="D461" s="137">
        <v>0</v>
      </c>
      <c r="E461" s="133">
        <f t="shared" si="56"/>
        <v>0</v>
      </c>
      <c r="F461" s="141">
        <v>0</v>
      </c>
      <c r="G461" s="133">
        <f t="shared" si="59"/>
        <v>0</v>
      </c>
      <c r="H461" s="139">
        <v>0</v>
      </c>
      <c r="I461" s="133">
        <f t="shared" si="60"/>
        <v>0</v>
      </c>
      <c r="J461" s="133">
        <f t="shared" si="57"/>
        <v>0</v>
      </c>
      <c r="K461" s="140">
        <v>50</v>
      </c>
      <c r="L461" s="133">
        <f t="shared" si="61"/>
        <v>0.375</v>
      </c>
      <c r="M461" s="140">
        <v>157</v>
      </c>
      <c r="N461" s="133">
        <f t="shared" si="62"/>
        <v>0.43902439024390244</v>
      </c>
      <c r="O461" s="136">
        <f t="shared" si="63"/>
        <v>0.27134146341463411</v>
      </c>
      <c r="P461" s="34"/>
      <c r="Q461" s="36" t="str">
        <f t="shared" si="58"/>
        <v xml:space="preserve">EXPOSIÇÃO MODERADA </v>
      </c>
    </row>
    <row r="462" spans="1:17">
      <c r="A462" s="146">
        <v>458</v>
      </c>
      <c r="B462" s="28">
        <v>3139706</v>
      </c>
      <c r="C462" s="17" t="s">
        <v>552</v>
      </c>
      <c r="D462" s="137">
        <v>7.7202174330615866E-2</v>
      </c>
      <c r="E462" s="133">
        <f t="shared" si="56"/>
        <v>0.58026791649116372</v>
      </c>
      <c r="F462" s="141">
        <v>0.13923013923013922</v>
      </c>
      <c r="G462" s="133">
        <f t="shared" si="59"/>
        <v>0.31773687000186968</v>
      </c>
      <c r="H462" s="139">
        <v>0.2</v>
      </c>
      <c r="I462" s="133">
        <f t="shared" si="60"/>
        <v>0.13333333333333333</v>
      </c>
      <c r="J462" s="133">
        <f t="shared" si="57"/>
        <v>0.34377937327545555</v>
      </c>
      <c r="K462" s="140">
        <v>50</v>
      </c>
      <c r="L462" s="133">
        <f t="shared" si="61"/>
        <v>0.375</v>
      </c>
      <c r="M462" s="140">
        <v>157</v>
      </c>
      <c r="N462" s="133">
        <f t="shared" si="62"/>
        <v>0.43902439024390244</v>
      </c>
      <c r="O462" s="136">
        <f t="shared" si="63"/>
        <v>0.38593458783978596</v>
      </c>
      <c r="P462" s="34"/>
      <c r="Q462" s="36" t="str">
        <f t="shared" si="58"/>
        <v xml:space="preserve">EXPOSIÇÃO MODERADA </v>
      </c>
    </row>
    <row r="463" spans="1:17">
      <c r="A463" s="146">
        <v>459</v>
      </c>
      <c r="B463" s="28">
        <v>3139805</v>
      </c>
      <c r="C463" s="17" t="s">
        <v>551</v>
      </c>
      <c r="D463" s="137">
        <v>0</v>
      </c>
      <c r="E463" s="133">
        <f t="shared" si="56"/>
        <v>0</v>
      </c>
      <c r="F463" s="141">
        <v>0</v>
      </c>
      <c r="G463" s="133">
        <f t="shared" si="59"/>
        <v>0</v>
      </c>
      <c r="H463" s="139">
        <v>0</v>
      </c>
      <c r="I463" s="133">
        <f t="shared" si="60"/>
        <v>0</v>
      </c>
      <c r="J463" s="133">
        <f t="shared" si="57"/>
        <v>0</v>
      </c>
      <c r="K463" s="140">
        <v>77</v>
      </c>
      <c r="L463" s="133">
        <f t="shared" si="61"/>
        <v>0.625</v>
      </c>
      <c r="M463" s="140">
        <v>180</v>
      </c>
      <c r="N463" s="133">
        <f t="shared" si="62"/>
        <v>1</v>
      </c>
      <c r="O463" s="136">
        <f t="shared" si="63"/>
        <v>0.54166666666666663</v>
      </c>
      <c r="P463" s="34"/>
      <c r="Q463" s="36" t="str">
        <f t="shared" si="58"/>
        <v>EXPOSIÇÃO ALTA</v>
      </c>
    </row>
    <row r="464" spans="1:17">
      <c r="A464" s="146">
        <v>460</v>
      </c>
      <c r="B464" s="28">
        <v>3139904</v>
      </c>
      <c r="C464" s="17" t="s">
        <v>553</v>
      </c>
      <c r="D464" s="137">
        <v>1.8583586963194815E-2</v>
      </c>
      <c r="E464" s="133">
        <f t="shared" si="56"/>
        <v>0.13967818110777017</v>
      </c>
      <c r="F464" s="141">
        <v>6.7720090293453716E-2</v>
      </c>
      <c r="G464" s="133">
        <f t="shared" si="59"/>
        <v>0.15454390583147637</v>
      </c>
      <c r="H464" s="139">
        <v>0.8</v>
      </c>
      <c r="I464" s="133">
        <f t="shared" si="60"/>
        <v>0.53333333333333333</v>
      </c>
      <c r="J464" s="133">
        <f t="shared" si="57"/>
        <v>0.27585180675752663</v>
      </c>
      <c r="K464" s="140">
        <v>37</v>
      </c>
      <c r="L464" s="133">
        <f t="shared" si="61"/>
        <v>0.25462962962962965</v>
      </c>
      <c r="M464" s="140">
        <v>149</v>
      </c>
      <c r="N464" s="133">
        <f t="shared" si="62"/>
        <v>0.24390243902439024</v>
      </c>
      <c r="O464" s="136">
        <f t="shared" si="63"/>
        <v>0.25812795847051551</v>
      </c>
      <c r="P464" s="34"/>
      <c r="Q464" s="36" t="str">
        <f t="shared" si="58"/>
        <v xml:space="preserve">EXPOSIÇÃO MODERADA </v>
      </c>
    </row>
    <row r="465" spans="1:17">
      <c r="A465" s="146">
        <v>461</v>
      </c>
      <c r="B465" s="28">
        <v>3140001</v>
      </c>
      <c r="C465" s="17" t="s">
        <v>554</v>
      </c>
      <c r="D465" s="137">
        <v>4.4042052564417046E-4</v>
      </c>
      <c r="E465" s="133">
        <f t="shared" si="56"/>
        <v>3.3102940818875151E-3</v>
      </c>
      <c r="F465" s="141">
        <v>0.14787552167197923</v>
      </c>
      <c r="G465" s="133">
        <f t="shared" si="59"/>
        <v>0.33746648294507597</v>
      </c>
      <c r="H465" s="139">
        <v>0.6</v>
      </c>
      <c r="I465" s="133">
        <f t="shared" si="60"/>
        <v>0.39999999999999997</v>
      </c>
      <c r="J465" s="133">
        <f t="shared" si="57"/>
        <v>0.24692559234232114</v>
      </c>
      <c r="K465" s="140">
        <v>50</v>
      </c>
      <c r="L465" s="133">
        <f t="shared" si="61"/>
        <v>0.375</v>
      </c>
      <c r="M465" s="140">
        <v>180</v>
      </c>
      <c r="N465" s="133">
        <f t="shared" si="62"/>
        <v>1</v>
      </c>
      <c r="O465" s="136">
        <f t="shared" si="63"/>
        <v>0.54064186411410697</v>
      </c>
      <c r="P465" s="34"/>
      <c r="Q465" s="36" t="str">
        <f t="shared" si="58"/>
        <v>EXPOSIÇÃO ALTA</v>
      </c>
    </row>
    <row r="466" spans="1:17">
      <c r="A466" s="146">
        <v>462</v>
      </c>
      <c r="B466" s="28">
        <v>3140100</v>
      </c>
      <c r="C466" s="17" t="s">
        <v>555</v>
      </c>
      <c r="D466" s="137">
        <v>0</v>
      </c>
      <c r="E466" s="133">
        <f t="shared" si="56"/>
        <v>0</v>
      </c>
      <c r="F466" s="141">
        <v>0</v>
      </c>
      <c r="G466" s="133">
        <f t="shared" si="59"/>
        <v>0</v>
      </c>
      <c r="H466" s="139">
        <v>0</v>
      </c>
      <c r="I466" s="133">
        <f t="shared" si="60"/>
        <v>0</v>
      </c>
      <c r="J466" s="133">
        <f t="shared" si="57"/>
        <v>0</v>
      </c>
      <c r="K466" s="140">
        <v>62</v>
      </c>
      <c r="L466" s="133">
        <f t="shared" si="61"/>
        <v>0.4861111111111111</v>
      </c>
      <c r="M466" s="140">
        <v>157</v>
      </c>
      <c r="N466" s="133">
        <f t="shared" si="62"/>
        <v>0.43902439024390244</v>
      </c>
      <c r="O466" s="136">
        <f t="shared" si="63"/>
        <v>0.3083785004516712</v>
      </c>
      <c r="P466" s="34"/>
      <c r="Q466" s="36" t="str">
        <f t="shared" si="58"/>
        <v xml:space="preserve">EXPOSIÇÃO MODERADA </v>
      </c>
    </row>
    <row r="467" spans="1:17">
      <c r="A467" s="146">
        <v>463</v>
      </c>
      <c r="B467" s="28">
        <v>3140159</v>
      </c>
      <c r="C467" s="17" t="s">
        <v>556</v>
      </c>
      <c r="D467" s="137">
        <v>3.8383848076729314E-3</v>
      </c>
      <c r="E467" s="133">
        <f t="shared" si="56"/>
        <v>2.8850114318042425E-2</v>
      </c>
      <c r="F467" s="141">
        <v>0.66221830542616145</v>
      </c>
      <c r="G467" s="133">
        <f t="shared" si="59"/>
        <v>1</v>
      </c>
      <c r="H467" s="139">
        <v>0.6</v>
      </c>
      <c r="I467" s="133">
        <f t="shared" si="60"/>
        <v>0.39999999999999997</v>
      </c>
      <c r="J467" s="133">
        <f t="shared" si="57"/>
        <v>0.47628337143934746</v>
      </c>
      <c r="K467" s="140">
        <v>62</v>
      </c>
      <c r="L467" s="133">
        <f t="shared" si="61"/>
        <v>0.4861111111111111</v>
      </c>
      <c r="M467" s="140">
        <v>180</v>
      </c>
      <c r="N467" s="133">
        <f t="shared" si="62"/>
        <v>1</v>
      </c>
      <c r="O467" s="136">
        <f t="shared" si="63"/>
        <v>0.65413149418348626</v>
      </c>
      <c r="P467" s="34"/>
      <c r="Q467" s="36" t="str">
        <f t="shared" si="58"/>
        <v>EXPOSIÇÃO MUITO ALTA</v>
      </c>
    </row>
    <row r="468" spans="1:17">
      <c r="A468" s="146">
        <v>464</v>
      </c>
      <c r="B468" s="28">
        <v>3140209</v>
      </c>
      <c r="C468" s="17" t="s">
        <v>557</v>
      </c>
      <c r="D468" s="137">
        <v>0</v>
      </c>
      <c r="E468" s="133">
        <f t="shared" si="56"/>
        <v>0</v>
      </c>
      <c r="F468" s="141">
        <v>0</v>
      </c>
      <c r="G468" s="133">
        <f t="shared" si="59"/>
        <v>0</v>
      </c>
      <c r="H468" s="139">
        <v>0</v>
      </c>
      <c r="I468" s="133">
        <f t="shared" si="60"/>
        <v>0</v>
      </c>
      <c r="J468" s="133">
        <f t="shared" si="57"/>
        <v>0</v>
      </c>
      <c r="K468" s="140">
        <v>50</v>
      </c>
      <c r="L468" s="133">
        <f t="shared" si="61"/>
        <v>0.375</v>
      </c>
      <c r="M468" s="140">
        <v>157</v>
      </c>
      <c r="N468" s="133">
        <f t="shared" si="62"/>
        <v>0.43902439024390244</v>
      </c>
      <c r="O468" s="136">
        <f t="shared" si="63"/>
        <v>0.27134146341463411</v>
      </c>
      <c r="P468" s="34"/>
      <c r="Q468" s="36" t="str">
        <f t="shared" si="58"/>
        <v xml:space="preserve">EXPOSIÇÃO MODERADA </v>
      </c>
    </row>
    <row r="469" spans="1:17">
      <c r="A469" s="146">
        <v>465</v>
      </c>
      <c r="B469" s="28">
        <v>3140308</v>
      </c>
      <c r="C469" s="17" t="s">
        <v>558</v>
      </c>
      <c r="D469" s="137">
        <v>0</v>
      </c>
      <c r="E469" s="133">
        <f t="shared" si="56"/>
        <v>0</v>
      </c>
      <c r="F469" s="141">
        <v>5.670665212649946E-2</v>
      </c>
      <c r="G469" s="133">
        <f t="shared" si="59"/>
        <v>0.12941015684238061</v>
      </c>
      <c r="H469" s="139">
        <v>0.4</v>
      </c>
      <c r="I469" s="133">
        <f t="shared" si="60"/>
        <v>0.26666666666666666</v>
      </c>
      <c r="J469" s="133">
        <f t="shared" si="57"/>
        <v>0.13202560783634909</v>
      </c>
      <c r="K469" s="140">
        <v>50</v>
      </c>
      <c r="L469" s="133">
        <f t="shared" si="61"/>
        <v>0.375</v>
      </c>
      <c r="M469" s="140">
        <v>170</v>
      </c>
      <c r="N469" s="133">
        <f t="shared" si="62"/>
        <v>0.75609756097560976</v>
      </c>
      <c r="O469" s="136">
        <f t="shared" si="63"/>
        <v>0.42104105627065297</v>
      </c>
      <c r="P469" s="34"/>
      <c r="Q469" s="36" t="str">
        <f t="shared" si="58"/>
        <v>EXPOSIÇÃO ALTA</v>
      </c>
    </row>
    <row r="470" spans="1:17">
      <c r="A470" s="146">
        <v>466</v>
      </c>
      <c r="B470" s="28">
        <v>3140407</v>
      </c>
      <c r="C470" s="17" t="s">
        <v>559</v>
      </c>
      <c r="D470" s="137">
        <v>0</v>
      </c>
      <c r="E470" s="133">
        <f t="shared" si="56"/>
        <v>0</v>
      </c>
      <c r="F470" s="141">
        <v>0</v>
      </c>
      <c r="G470" s="133">
        <f t="shared" si="59"/>
        <v>0</v>
      </c>
      <c r="H470" s="139">
        <v>0</v>
      </c>
      <c r="I470" s="133">
        <f t="shared" si="60"/>
        <v>0</v>
      </c>
      <c r="J470" s="133">
        <f t="shared" si="57"/>
        <v>0</v>
      </c>
      <c r="K470" s="140">
        <v>37</v>
      </c>
      <c r="L470" s="133">
        <f t="shared" si="61"/>
        <v>0.25462962962962965</v>
      </c>
      <c r="M470" s="140">
        <v>149</v>
      </c>
      <c r="N470" s="133">
        <f t="shared" si="62"/>
        <v>0.24390243902439024</v>
      </c>
      <c r="O470" s="136">
        <f t="shared" si="63"/>
        <v>0.16617735621800664</v>
      </c>
      <c r="P470" s="34"/>
      <c r="Q470" s="36" t="str">
        <f t="shared" si="58"/>
        <v>EXPOSIÇÃO RELATIVAMENTE BAIXA</v>
      </c>
    </row>
    <row r="471" spans="1:17">
      <c r="A471" s="146">
        <v>467</v>
      </c>
      <c r="B471" s="28">
        <v>3140506</v>
      </c>
      <c r="C471" s="17" t="s">
        <v>560</v>
      </c>
      <c r="D471" s="137">
        <v>0</v>
      </c>
      <c r="E471" s="133">
        <f t="shared" si="56"/>
        <v>0</v>
      </c>
      <c r="F471" s="141">
        <v>0</v>
      </c>
      <c r="G471" s="133">
        <f t="shared" si="59"/>
        <v>0</v>
      </c>
      <c r="H471" s="139">
        <v>0.2</v>
      </c>
      <c r="I471" s="133">
        <f t="shared" si="60"/>
        <v>0.13333333333333333</v>
      </c>
      <c r="J471" s="133">
        <f t="shared" si="57"/>
        <v>4.4444444444444446E-2</v>
      </c>
      <c r="K471" s="140">
        <v>77</v>
      </c>
      <c r="L471" s="133">
        <f t="shared" si="61"/>
        <v>0.625</v>
      </c>
      <c r="M471" s="140">
        <v>180</v>
      </c>
      <c r="N471" s="133">
        <f t="shared" si="62"/>
        <v>1</v>
      </c>
      <c r="O471" s="136">
        <f t="shared" si="63"/>
        <v>0.55648148148148147</v>
      </c>
      <c r="P471" s="34"/>
      <c r="Q471" s="36" t="str">
        <f t="shared" si="58"/>
        <v>EXPOSIÇÃO ALTA</v>
      </c>
    </row>
    <row r="472" spans="1:17">
      <c r="A472" s="146">
        <v>468</v>
      </c>
      <c r="B472" s="28">
        <v>3140530</v>
      </c>
      <c r="C472" s="17" t="s">
        <v>561</v>
      </c>
      <c r="D472" s="137">
        <v>1.1962122578689045E-2</v>
      </c>
      <c r="E472" s="133">
        <f t="shared" si="56"/>
        <v>8.9909850412012701E-2</v>
      </c>
      <c r="F472" s="141">
        <v>8.8179218303145859E-2</v>
      </c>
      <c r="G472" s="133">
        <f t="shared" si="59"/>
        <v>0.20123364795708054</v>
      </c>
      <c r="H472" s="139">
        <v>0.2</v>
      </c>
      <c r="I472" s="133">
        <f t="shared" si="60"/>
        <v>0.13333333333333333</v>
      </c>
      <c r="J472" s="133">
        <f t="shared" si="57"/>
        <v>0.14149227723414218</v>
      </c>
      <c r="K472" s="140">
        <v>50</v>
      </c>
      <c r="L472" s="133">
        <f t="shared" si="61"/>
        <v>0.375</v>
      </c>
      <c r="M472" s="140">
        <v>164</v>
      </c>
      <c r="N472" s="133">
        <f t="shared" si="62"/>
        <v>0.6097560975609756</v>
      </c>
      <c r="O472" s="136">
        <f t="shared" si="63"/>
        <v>0.3754161249317059</v>
      </c>
      <c r="P472" s="34"/>
      <c r="Q472" s="36" t="str">
        <f t="shared" si="58"/>
        <v xml:space="preserve">EXPOSIÇÃO MODERADA </v>
      </c>
    </row>
    <row r="473" spans="1:17">
      <c r="A473" s="146">
        <v>469</v>
      </c>
      <c r="B473" s="28">
        <v>3140555</v>
      </c>
      <c r="C473" s="17" t="s">
        <v>562</v>
      </c>
      <c r="D473" s="137">
        <v>4.5187219177240022E-2</v>
      </c>
      <c r="E473" s="133">
        <f t="shared" si="56"/>
        <v>0.33963672333524358</v>
      </c>
      <c r="F473" s="141">
        <v>0</v>
      </c>
      <c r="G473" s="133">
        <f t="shared" si="59"/>
        <v>0</v>
      </c>
      <c r="H473" s="139">
        <v>1</v>
      </c>
      <c r="I473" s="133">
        <f t="shared" si="60"/>
        <v>0.66666666666666663</v>
      </c>
      <c r="J473" s="133">
        <f t="shared" si="57"/>
        <v>0.33543446333397009</v>
      </c>
      <c r="K473" s="140">
        <v>37</v>
      </c>
      <c r="L473" s="133">
        <f t="shared" si="61"/>
        <v>0.25462962962962965</v>
      </c>
      <c r="M473" s="140">
        <v>149</v>
      </c>
      <c r="N473" s="133">
        <f t="shared" si="62"/>
        <v>0.24390243902439024</v>
      </c>
      <c r="O473" s="136">
        <f t="shared" si="63"/>
        <v>0.27798884399599666</v>
      </c>
      <c r="P473" s="34"/>
      <c r="Q473" s="36" t="str">
        <f t="shared" si="58"/>
        <v xml:space="preserve">EXPOSIÇÃO MODERADA </v>
      </c>
    </row>
    <row r="474" spans="1:17">
      <c r="A474" s="146">
        <v>470</v>
      </c>
      <c r="B474" s="28">
        <v>3140605</v>
      </c>
      <c r="C474" s="17" t="s">
        <v>563</v>
      </c>
      <c r="D474" s="137">
        <v>0</v>
      </c>
      <c r="E474" s="133">
        <f t="shared" si="56"/>
        <v>0</v>
      </c>
      <c r="F474" s="141">
        <v>0</v>
      </c>
      <c r="G474" s="133">
        <f t="shared" si="59"/>
        <v>0</v>
      </c>
      <c r="H474" s="139">
        <v>0</v>
      </c>
      <c r="I474" s="133">
        <f t="shared" si="60"/>
        <v>0</v>
      </c>
      <c r="J474" s="133">
        <f t="shared" si="57"/>
        <v>0</v>
      </c>
      <c r="K474" s="140">
        <v>77</v>
      </c>
      <c r="L474" s="133">
        <f t="shared" si="61"/>
        <v>0.625</v>
      </c>
      <c r="M474" s="140">
        <v>164</v>
      </c>
      <c r="N474" s="133">
        <f t="shared" si="62"/>
        <v>0.6097560975609756</v>
      </c>
      <c r="O474" s="136">
        <f t="shared" si="63"/>
        <v>0.41158536585365857</v>
      </c>
      <c r="P474" s="34"/>
      <c r="Q474" s="36" t="str">
        <f t="shared" si="58"/>
        <v>EXPOSIÇÃO ALTA</v>
      </c>
    </row>
    <row r="475" spans="1:17">
      <c r="A475" s="146">
        <v>471</v>
      </c>
      <c r="B475" s="28">
        <v>3140704</v>
      </c>
      <c r="C475" s="17" t="s">
        <v>564</v>
      </c>
      <c r="D475" s="137">
        <v>2.3001269668541994E-2</v>
      </c>
      <c r="E475" s="133">
        <f t="shared" si="56"/>
        <v>0.17288242129112311</v>
      </c>
      <c r="F475" s="141">
        <v>0.42801144189003076</v>
      </c>
      <c r="G475" s="133">
        <f t="shared" si="59"/>
        <v>0.97676420222731908</v>
      </c>
      <c r="H475" s="139">
        <v>0.6</v>
      </c>
      <c r="I475" s="133">
        <f t="shared" si="60"/>
        <v>0.39999999999999997</v>
      </c>
      <c r="J475" s="133">
        <f t="shared" si="57"/>
        <v>0.51654887450614739</v>
      </c>
      <c r="K475" s="140">
        <v>77</v>
      </c>
      <c r="L475" s="133">
        <f t="shared" si="61"/>
        <v>0.625</v>
      </c>
      <c r="M475" s="140">
        <v>180</v>
      </c>
      <c r="N475" s="133">
        <f t="shared" si="62"/>
        <v>1</v>
      </c>
      <c r="O475" s="136">
        <f t="shared" si="63"/>
        <v>0.71384962483538239</v>
      </c>
      <c r="P475" s="34"/>
      <c r="Q475" s="36" t="str">
        <f t="shared" si="58"/>
        <v>EXPOSIÇÃO MUITO ALTA</v>
      </c>
    </row>
    <row r="476" spans="1:17">
      <c r="A476" s="146">
        <v>472</v>
      </c>
      <c r="B476" s="28">
        <v>3140803</v>
      </c>
      <c r="C476" s="17" t="s">
        <v>566</v>
      </c>
      <c r="D476" s="137">
        <v>0</v>
      </c>
      <c r="E476" s="133">
        <f t="shared" si="56"/>
        <v>0</v>
      </c>
      <c r="F476" s="141">
        <v>0</v>
      </c>
      <c r="G476" s="133">
        <f t="shared" si="59"/>
        <v>0</v>
      </c>
      <c r="H476" s="139">
        <v>0</v>
      </c>
      <c r="I476" s="133">
        <f t="shared" si="60"/>
        <v>0</v>
      </c>
      <c r="J476" s="133">
        <f t="shared" si="57"/>
        <v>0</v>
      </c>
      <c r="K476" s="140">
        <v>37</v>
      </c>
      <c r="L476" s="133">
        <f t="shared" si="61"/>
        <v>0.25462962962962965</v>
      </c>
      <c r="M476" s="140">
        <v>164</v>
      </c>
      <c r="N476" s="133">
        <f t="shared" si="62"/>
        <v>0.6097560975609756</v>
      </c>
      <c r="O476" s="136">
        <f t="shared" si="63"/>
        <v>0.28812857573020173</v>
      </c>
      <c r="P476" s="34"/>
      <c r="Q476" s="36" t="str">
        <f t="shared" si="58"/>
        <v xml:space="preserve">EXPOSIÇÃO MODERADA </v>
      </c>
    </row>
    <row r="477" spans="1:17">
      <c r="A477" s="146">
        <v>473</v>
      </c>
      <c r="B477" s="28">
        <v>3140852</v>
      </c>
      <c r="C477" s="17" t="s">
        <v>567</v>
      </c>
      <c r="D477" s="137">
        <v>3.8028147042415895E-2</v>
      </c>
      <c r="E477" s="133">
        <f t="shared" si="56"/>
        <v>0.28582761876398888</v>
      </c>
      <c r="F477" s="141">
        <v>0</v>
      </c>
      <c r="G477" s="133">
        <f t="shared" si="59"/>
        <v>0</v>
      </c>
      <c r="H477" s="139">
        <v>2.2000000000000002</v>
      </c>
      <c r="I477" s="133">
        <f t="shared" si="60"/>
        <v>1</v>
      </c>
      <c r="J477" s="133">
        <f t="shared" si="57"/>
        <v>0.42860920625466292</v>
      </c>
      <c r="K477" s="140">
        <v>127</v>
      </c>
      <c r="L477" s="133">
        <f t="shared" si="61"/>
        <v>1</v>
      </c>
      <c r="M477" s="140">
        <v>139</v>
      </c>
      <c r="N477" s="133">
        <f t="shared" si="62"/>
        <v>0</v>
      </c>
      <c r="O477" s="136">
        <f t="shared" si="63"/>
        <v>0.47620306875155433</v>
      </c>
      <c r="P477" s="34"/>
      <c r="Q477" s="36" t="str">
        <f t="shared" si="58"/>
        <v>EXPOSIÇÃO ALTA</v>
      </c>
    </row>
    <row r="478" spans="1:17">
      <c r="A478" s="146">
        <v>474</v>
      </c>
      <c r="B478" s="28">
        <v>3140902</v>
      </c>
      <c r="C478" s="17" t="s">
        <v>568</v>
      </c>
      <c r="D478" s="137">
        <v>2.2179297053356164E-2</v>
      </c>
      <c r="E478" s="133">
        <f t="shared" si="56"/>
        <v>0.16670430077881618</v>
      </c>
      <c r="F478" s="141">
        <v>3.3113299426468998</v>
      </c>
      <c r="G478" s="133">
        <f t="shared" si="59"/>
        <v>1</v>
      </c>
      <c r="H478" s="139">
        <v>0.6</v>
      </c>
      <c r="I478" s="133">
        <f t="shared" si="60"/>
        <v>0.39999999999999997</v>
      </c>
      <c r="J478" s="133">
        <f t="shared" si="57"/>
        <v>0.52223476692627202</v>
      </c>
      <c r="K478" s="140">
        <v>50</v>
      </c>
      <c r="L478" s="133">
        <f t="shared" si="61"/>
        <v>0.375</v>
      </c>
      <c r="M478" s="140">
        <v>164</v>
      </c>
      <c r="N478" s="133">
        <f t="shared" si="62"/>
        <v>0.6097560975609756</v>
      </c>
      <c r="O478" s="136">
        <f t="shared" si="63"/>
        <v>0.50233028816241587</v>
      </c>
      <c r="P478" s="34"/>
      <c r="Q478" s="36" t="str">
        <f t="shared" si="58"/>
        <v>EXPOSIÇÃO ALTA</v>
      </c>
    </row>
    <row r="479" spans="1:17">
      <c r="A479" s="146">
        <v>475</v>
      </c>
      <c r="B479" s="28">
        <v>3141009</v>
      </c>
      <c r="C479" s="17" t="s">
        <v>569</v>
      </c>
      <c r="D479" s="137">
        <v>3.3101515807775525E-2</v>
      </c>
      <c r="E479" s="133">
        <f t="shared" si="56"/>
        <v>0.24879801348885142</v>
      </c>
      <c r="F479" s="141">
        <v>5.1550677641972235E-2</v>
      </c>
      <c r="G479" s="133">
        <f t="shared" si="59"/>
        <v>0.11764371601583468</v>
      </c>
      <c r="H479" s="139">
        <v>2.2000000000000002</v>
      </c>
      <c r="I479" s="133">
        <f t="shared" si="60"/>
        <v>1</v>
      </c>
      <c r="J479" s="133">
        <f t="shared" si="57"/>
        <v>0.45548057650156198</v>
      </c>
      <c r="K479" s="140">
        <v>127</v>
      </c>
      <c r="L479" s="133">
        <f t="shared" si="61"/>
        <v>1</v>
      </c>
      <c r="M479" s="140">
        <v>139</v>
      </c>
      <c r="N479" s="133">
        <f t="shared" si="62"/>
        <v>0</v>
      </c>
      <c r="O479" s="136">
        <f t="shared" si="63"/>
        <v>0.48516019216718731</v>
      </c>
      <c r="P479" s="34"/>
      <c r="Q479" s="36" t="str">
        <f t="shared" si="58"/>
        <v>EXPOSIÇÃO ALTA</v>
      </c>
    </row>
    <row r="480" spans="1:17">
      <c r="A480" s="146">
        <v>476</v>
      </c>
      <c r="B480" s="28">
        <v>3141108</v>
      </c>
      <c r="C480" s="17" t="s">
        <v>570</v>
      </c>
      <c r="D480" s="137">
        <v>1.0160933793661858E-3</v>
      </c>
      <c r="E480" s="133">
        <f t="shared" si="56"/>
        <v>7.6371733479980962E-3</v>
      </c>
      <c r="F480" s="141">
        <v>3.6714821613855857E-2</v>
      </c>
      <c r="G480" s="133">
        <f t="shared" si="59"/>
        <v>8.3786833560375293E-2</v>
      </c>
      <c r="H480" s="139">
        <v>0.2</v>
      </c>
      <c r="I480" s="133">
        <f t="shared" si="60"/>
        <v>0.13333333333333333</v>
      </c>
      <c r="J480" s="133">
        <f t="shared" si="57"/>
        <v>7.4919113413902241E-2</v>
      </c>
      <c r="K480" s="140">
        <v>77</v>
      </c>
      <c r="L480" s="133">
        <f t="shared" si="61"/>
        <v>0.625</v>
      </c>
      <c r="M480" s="140">
        <v>180</v>
      </c>
      <c r="N480" s="133">
        <f t="shared" si="62"/>
        <v>1</v>
      </c>
      <c r="O480" s="136">
        <f t="shared" si="63"/>
        <v>0.56663970447130074</v>
      </c>
      <c r="P480" s="34"/>
      <c r="Q480" s="36" t="str">
        <f t="shared" si="58"/>
        <v>EXPOSIÇÃO ALTA</v>
      </c>
    </row>
    <row r="481" spans="1:17">
      <c r="A481" s="146">
        <v>477</v>
      </c>
      <c r="B481" s="28">
        <v>3141207</v>
      </c>
      <c r="C481" s="17" t="s">
        <v>571</v>
      </c>
      <c r="D481" s="137">
        <v>3.0865947553878285E-2</v>
      </c>
      <c r="E481" s="133">
        <f t="shared" si="56"/>
        <v>0.23199500833892647</v>
      </c>
      <c r="F481" s="141">
        <v>6.2975596956179478E-2</v>
      </c>
      <c r="G481" s="133">
        <f t="shared" si="59"/>
        <v>0.14371650544916093</v>
      </c>
      <c r="H481" s="139">
        <v>0.2</v>
      </c>
      <c r="I481" s="133">
        <f t="shared" si="60"/>
        <v>0.13333333333333333</v>
      </c>
      <c r="J481" s="133">
        <f t="shared" si="57"/>
        <v>0.16968161570714024</v>
      </c>
      <c r="K481" s="140">
        <v>77</v>
      </c>
      <c r="L481" s="133">
        <f t="shared" si="61"/>
        <v>0.625</v>
      </c>
      <c r="M481" s="140">
        <v>180</v>
      </c>
      <c r="N481" s="133">
        <f t="shared" si="62"/>
        <v>1</v>
      </c>
      <c r="O481" s="136">
        <f t="shared" si="63"/>
        <v>0.59822720523571338</v>
      </c>
      <c r="P481" s="34"/>
      <c r="Q481" s="36" t="str">
        <f t="shared" si="58"/>
        <v>EXPOSIÇÃO ALTA</v>
      </c>
    </row>
    <row r="482" spans="1:17">
      <c r="A482" s="146">
        <v>478</v>
      </c>
      <c r="B482" s="28">
        <v>3141306</v>
      </c>
      <c r="C482" s="17" t="s">
        <v>572</v>
      </c>
      <c r="D482" s="137">
        <v>0</v>
      </c>
      <c r="E482" s="133">
        <f t="shared" si="56"/>
        <v>0</v>
      </c>
      <c r="F482" s="141">
        <v>0</v>
      </c>
      <c r="G482" s="133">
        <f t="shared" si="59"/>
        <v>0</v>
      </c>
      <c r="H482" s="139">
        <v>0</v>
      </c>
      <c r="I482" s="133">
        <f t="shared" si="60"/>
        <v>0</v>
      </c>
      <c r="J482" s="133">
        <f t="shared" si="57"/>
        <v>0</v>
      </c>
      <c r="K482" s="140">
        <v>50</v>
      </c>
      <c r="L482" s="133">
        <f t="shared" si="61"/>
        <v>0.375</v>
      </c>
      <c r="M482" s="140">
        <v>180</v>
      </c>
      <c r="N482" s="133">
        <f t="shared" si="62"/>
        <v>1</v>
      </c>
      <c r="O482" s="136">
        <f t="shared" si="63"/>
        <v>0.45833333333333331</v>
      </c>
      <c r="P482" s="34"/>
      <c r="Q482" s="36" t="str">
        <f t="shared" si="58"/>
        <v>EXPOSIÇÃO ALTA</v>
      </c>
    </row>
    <row r="483" spans="1:17">
      <c r="A483" s="146">
        <v>479</v>
      </c>
      <c r="B483" s="28">
        <v>3141405</v>
      </c>
      <c r="C483" s="17" t="s">
        <v>573</v>
      </c>
      <c r="D483" s="137">
        <v>1.8112303514996306E-2</v>
      </c>
      <c r="E483" s="133">
        <f t="shared" si="56"/>
        <v>0.13613591475408185</v>
      </c>
      <c r="F483" s="141">
        <v>0.10961088137113248</v>
      </c>
      <c r="G483" s="133">
        <f t="shared" si="59"/>
        <v>0.25014281072751215</v>
      </c>
      <c r="H483" s="139">
        <v>1.2</v>
      </c>
      <c r="I483" s="133">
        <f t="shared" si="60"/>
        <v>0.79999999999999993</v>
      </c>
      <c r="J483" s="133">
        <f t="shared" si="57"/>
        <v>0.39542624182719804</v>
      </c>
      <c r="K483" s="140">
        <v>77</v>
      </c>
      <c r="L483" s="133">
        <f t="shared" si="61"/>
        <v>0.625</v>
      </c>
      <c r="M483" s="140">
        <v>149</v>
      </c>
      <c r="N483" s="133">
        <f t="shared" si="62"/>
        <v>0.24390243902439024</v>
      </c>
      <c r="O483" s="136">
        <f t="shared" si="63"/>
        <v>0.42144289361719611</v>
      </c>
      <c r="P483" s="34"/>
      <c r="Q483" s="36" t="str">
        <f t="shared" si="58"/>
        <v>EXPOSIÇÃO ALTA</v>
      </c>
    </row>
    <row r="484" spans="1:17">
      <c r="A484" s="146">
        <v>480</v>
      </c>
      <c r="B484" s="28">
        <v>3141504</v>
      </c>
      <c r="C484" s="17" t="s">
        <v>574</v>
      </c>
      <c r="D484" s="137">
        <v>0.45698608317226824</v>
      </c>
      <c r="E484" s="133">
        <f t="shared" si="56"/>
        <v>1</v>
      </c>
      <c r="F484" s="141">
        <v>0.15697466999643239</v>
      </c>
      <c r="G484" s="133">
        <f t="shared" si="59"/>
        <v>0.35823163425700294</v>
      </c>
      <c r="H484" s="139">
        <v>0.4</v>
      </c>
      <c r="I484" s="133">
        <f t="shared" si="60"/>
        <v>0.26666666666666666</v>
      </c>
      <c r="J484" s="133">
        <f t="shared" si="57"/>
        <v>0.54163276697455653</v>
      </c>
      <c r="K484" s="140">
        <v>50</v>
      </c>
      <c r="L484" s="133">
        <f t="shared" si="61"/>
        <v>0.375</v>
      </c>
      <c r="M484" s="140">
        <v>157</v>
      </c>
      <c r="N484" s="133">
        <f t="shared" si="62"/>
        <v>0.43902439024390244</v>
      </c>
      <c r="O484" s="136">
        <f t="shared" si="63"/>
        <v>0.45188571907281966</v>
      </c>
      <c r="P484" s="34"/>
      <c r="Q484" s="36" t="str">
        <f t="shared" si="58"/>
        <v>EXPOSIÇÃO ALTA</v>
      </c>
    </row>
    <row r="485" spans="1:17">
      <c r="A485" s="146">
        <v>481</v>
      </c>
      <c r="B485" s="28">
        <v>3141603</v>
      </c>
      <c r="C485" s="17" t="s">
        <v>575</v>
      </c>
      <c r="D485" s="137">
        <v>1.388448222171957E-2</v>
      </c>
      <c r="E485" s="133">
        <f t="shared" si="56"/>
        <v>0.10435871321257317</v>
      </c>
      <c r="F485" s="141">
        <v>3.0992736077481844E-2</v>
      </c>
      <c r="G485" s="133">
        <f t="shared" si="59"/>
        <v>7.0728471640581422E-2</v>
      </c>
      <c r="H485" s="139">
        <v>0.8</v>
      </c>
      <c r="I485" s="133">
        <f t="shared" si="60"/>
        <v>0.53333333333333333</v>
      </c>
      <c r="J485" s="133">
        <f t="shared" si="57"/>
        <v>0.23614017272882934</v>
      </c>
      <c r="K485" s="140">
        <v>50</v>
      </c>
      <c r="L485" s="133">
        <f t="shared" si="61"/>
        <v>0.375</v>
      </c>
      <c r="M485" s="140">
        <v>170</v>
      </c>
      <c r="N485" s="133">
        <f t="shared" si="62"/>
        <v>0.75609756097560976</v>
      </c>
      <c r="O485" s="136">
        <f t="shared" si="63"/>
        <v>0.45574591123481306</v>
      </c>
      <c r="P485" s="34"/>
      <c r="Q485" s="36" t="str">
        <f t="shared" si="58"/>
        <v>EXPOSIÇÃO ALTA</v>
      </c>
    </row>
    <row r="486" spans="1:17">
      <c r="A486" s="146">
        <v>482</v>
      </c>
      <c r="B486" s="28">
        <v>3141702</v>
      </c>
      <c r="C486" s="17" t="s">
        <v>576</v>
      </c>
      <c r="D486" s="137">
        <v>2.5225980216844544E-2</v>
      </c>
      <c r="E486" s="133">
        <f t="shared" si="56"/>
        <v>0.18960381762292949</v>
      </c>
      <c r="F486" s="141">
        <v>0.12728719172633254</v>
      </c>
      <c r="G486" s="133">
        <f t="shared" si="59"/>
        <v>0.29048188929554619</v>
      </c>
      <c r="H486" s="139">
        <v>0.2</v>
      </c>
      <c r="I486" s="133">
        <f t="shared" si="60"/>
        <v>0.13333333333333333</v>
      </c>
      <c r="J486" s="133">
        <f t="shared" si="57"/>
        <v>0.20447301341726967</v>
      </c>
      <c r="K486" s="140">
        <v>62</v>
      </c>
      <c r="L486" s="133">
        <f t="shared" si="61"/>
        <v>0.4861111111111111</v>
      </c>
      <c r="M486" s="140">
        <v>170</v>
      </c>
      <c r="N486" s="133">
        <f t="shared" si="62"/>
        <v>0.75609756097560976</v>
      </c>
      <c r="O486" s="136">
        <f t="shared" si="63"/>
        <v>0.48222722850133021</v>
      </c>
      <c r="P486" s="34"/>
      <c r="Q486" s="36" t="str">
        <f t="shared" si="58"/>
        <v>EXPOSIÇÃO ALTA</v>
      </c>
    </row>
    <row r="487" spans="1:17">
      <c r="A487" s="146">
        <v>483</v>
      </c>
      <c r="B487" s="28">
        <v>3141801</v>
      </c>
      <c r="C487" s="17" t="s">
        <v>577</v>
      </c>
      <c r="D487" s="137">
        <v>3.7131555557007673E-2</v>
      </c>
      <c r="E487" s="133">
        <f t="shared" si="56"/>
        <v>0.27908864699677499</v>
      </c>
      <c r="F487" s="141">
        <v>0</v>
      </c>
      <c r="G487" s="133">
        <f t="shared" si="59"/>
        <v>0</v>
      </c>
      <c r="H487" s="139">
        <v>1.8</v>
      </c>
      <c r="I487" s="133">
        <f t="shared" si="60"/>
        <v>1</v>
      </c>
      <c r="J487" s="133">
        <f t="shared" si="57"/>
        <v>0.42636288233225833</v>
      </c>
      <c r="K487" s="140">
        <v>77</v>
      </c>
      <c r="L487" s="133">
        <f t="shared" si="61"/>
        <v>0.625</v>
      </c>
      <c r="M487" s="140">
        <v>157</v>
      </c>
      <c r="N487" s="133">
        <f t="shared" si="62"/>
        <v>0.43902439024390244</v>
      </c>
      <c r="O487" s="136">
        <f t="shared" si="63"/>
        <v>0.49679575752538696</v>
      </c>
      <c r="P487" s="34"/>
      <c r="Q487" s="36" t="str">
        <f t="shared" si="58"/>
        <v>EXPOSIÇÃO ALTA</v>
      </c>
    </row>
    <row r="488" spans="1:17">
      <c r="A488" s="146">
        <v>484</v>
      </c>
      <c r="B488" s="28">
        <v>3141900</v>
      </c>
      <c r="C488" s="17" t="s">
        <v>578</v>
      </c>
      <c r="D488" s="137">
        <v>0</v>
      </c>
      <c r="E488" s="133">
        <f t="shared" si="56"/>
        <v>0</v>
      </c>
      <c r="F488" s="141">
        <v>0</v>
      </c>
      <c r="G488" s="133">
        <f t="shared" si="59"/>
        <v>0</v>
      </c>
      <c r="H488" s="139">
        <v>0</v>
      </c>
      <c r="I488" s="133">
        <f t="shared" si="60"/>
        <v>0</v>
      </c>
      <c r="J488" s="133">
        <f t="shared" si="57"/>
        <v>0</v>
      </c>
      <c r="K488" s="140">
        <v>37</v>
      </c>
      <c r="L488" s="133">
        <f t="shared" si="61"/>
        <v>0.25462962962962965</v>
      </c>
      <c r="M488" s="140">
        <v>157</v>
      </c>
      <c r="N488" s="133">
        <f t="shared" si="62"/>
        <v>0.43902439024390244</v>
      </c>
      <c r="O488" s="136">
        <f t="shared" si="63"/>
        <v>0.23121800662451072</v>
      </c>
      <c r="P488" s="34"/>
      <c r="Q488" s="36" t="str">
        <f t="shared" si="58"/>
        <v xml:space="preserve">EXPOSIÇÃO MODERADA </v>
      </c>
    </row>
    <row r="489" spans="1:17">
      <c r="A489" s="146">
        <v>485</v>
      </c>
      <c r="B489" s="28">
        <v>3142007</v>
      </c>
      <c r="C489" s="17" t="s">
        <v>579</v>
      </c>
      <c r="D489" s="137">
        <v>3.8761767770435614E-2</v>
      </c>
      <c r="E489" s="133">
        <f t="shared" si="56"/>
        <v>0.29134166775333087</v>
      </c>
      <c r="F489" s="141">
        <v>1.4683209749651274E-2</v>
      </c>
      <c r="G489" s="133">
        <f t="shared" si="59"/>
        <v>3.3508528636342925E-2</v>
      </c>
      <c r="H489" s="139">
        <v>2</v>
      </c>
      <c r="I489" s="133">
        <f t="shared" si="60"/>
        <v>1</v>
      </c>
      <c r="J489" s="133">
        <f t="shared" si="57"/>
        <v>0.44161673212989122</v>
      </c>
      <c r="K489" s="140">
        <v>127</v>
      </c>
      <c r="L489" s="133">
        <f t="shared" si="61"/>
        <v>1</v>
      </c>
      <c r="M489" s="140">
        <v>149</v>
      </c>
      <c r="N489" s="133">
        <f t="shared" si="62"/>
        <v>0.24390243902439024</v>
      </c>
      <c r="O489" s="136">
        <f t="shared" si="63"/>
        <v>0.56183972371809376</v>
      </c>
      <c r="P489" s="34"/>
      <c r="Q489" s="36" t="str">
        <f t="shared" si="58"/>
        <v>EXPOSIÇÃO ALTA</v>
      </c>
    </row>
    <row r="490" spans="1:17">
      <c r="A490" s="146">
        <v>486</v>
      </c>
      <c r="B490" s="28">
        <v>3142106</v>
      </c>
      <c r="C490" s="17" t="s">
        <v>580</v>
      </c>
      <c r="D490" s="137">
        <v>5.7469286961948042E-3</v>
      </c>
      <c r="E490" s="133">
        <f t="shared" si="56"/>
        <v>4.3195134977458562E-2</v>
      </c>
      <c r="F490" s="141">
        <v>0.52142777218305925</v>
      </c>
      <c r="G490" s="133">
        <f t="shared" si="59"/>
        <v>1</v>
      </c>
      <c r="H490" s="139">
        <v>0.6</v>
      </c>
      <c r="I490" s="133">
        <f t="shared" si="60"/>
        <v>0.39999999999999997</v>
      </c>
      <c r="J490" s="133">
        <f t="shared" si="57"/>
        <v>0.4810650449924862</v>
      </c>
      <c r="K490" s="140">
        <v>50</v>
      </c>
      <c r="L490" s="133">
        <f t="shared" si="61"/>
        <v>0.375</v>
      </c>
      <c r="M490" s="140">
        <v>164</v>
      </c>
      <c r="N490" s="133">
        <f t="shared" si="62"/>
        <v>0.6097560975609756</v>
      </c>
      <c r="O490" s="136">
        <f t="shared" si="63"/>
        <v>0.48860704751782058</v>
      </c>
      <c r="P490" s="34"/>
      <c r="Q490" s="36" t="str">
        <f t="shared" si="58"/>
        <v>EXPOSIÇÃO ALTA</v>
      </c>
    </row>
    <row r="491" spans="1:17">
      <c r="A491" s="146">
        <v>487</v>
      </c>
      <c r="B491" s="28">
        <v>3142205</v>
      </c>
      <c r="C491" s="17" t="s">
        <v>581</v>
      </c>
      <c r="D491" s="137">
        <v>5.2541482431002096E-2</v>
      </c>
      <c r="E491" s="133">
        <f t="shared" si="56"/>
        <v>0.39491292575556475</v>
      </c>
      <c r="F491" s="141">
        <v>0.46672555948174316</v>
      </c>
      <c r="G491" s="133">
        <f t="shared" si="59"/>
        <v>1</v>
      </c>
      <c r="H491" s="139">
        <v>0.6</v>
      </c>
      <c r="I491" s="133">
        <f t="shared" si="60"/>
        <v>0.39999999999999997</v>
      </c>
      <c r="J491" s="133">
        <f t="shared" si="57"/>
        <v>0.59830430858518824</v>
      </c>
      <c r="K491" s="140">
        <v>50</v>
      </c>
      <c r="L491" s="133">
        <f t="shared" si="61"/>
        <v>0.375</v>
      </c>
      <c r="M491" s="140">
        <v>164</v>
      </c>
      <c r="N491" s="133">
        <f t="shared" si="62"/>
        <v>0.6097560975609756</v>
      </c>
      <c r="O491" s="136">
        <f t="shared" si="63"/>
        <v>0.52768680204872132</v>
      </c>
      <c r="P491" s="34"/>
      <c r="Q491" s="36" t="str">
        <f t="shared" si="58"/>
        <v>EXPOSIÇÃO ALTA</v>
      </c>
    </row>
    <row r="492" spans="1:17">
      <c r="A492" s="146">
        <v>488</v>
      </c>
      <c r="B492" s="28">
        <v>3142254</v>
      </c>
      <c r="C492" s="17" t="s">
        <v>582</v>
      </c>
      <c r="D492" s="137">
        <v>0.57228219652764667</v>
      </c>
      <c r="E492" s="133">
        <f t="shared" si="56"/>
        <v>1</v>
      </c>
      <c r="F492" s="141">
        <v>0</v>
      </c>
      <c r="G492" s="133">
        <f t="shared" si="59"/>
        <v>0</v>
      </c>
      <c r="H492" s="139">
        <v>1.8</v>
      </c>
      <c r="I492" s="133">
        <f t="shared" si="60"/>
        <v>1</v>
      </c>
      <c r="J492" s="133">
        <f t="shared" si="57"/>
        <v>0.66666666666666663</v>
      </c>
      <c r="K492" s="140">
        <v>127</v>
      </c>
      <c r="L492" s="133">
        <f t="shared" si="61"/>
        <v>1</v>
      </c>
      <c r="M492" s="140">
        <v>149</v>
      </c>
      <c r="N492" s="133">
        <f t="shared" si="62"/>
        <v>0.24390243902439024</v>
      </c>
      <c r="O492" s="136">
        <f t="shared" si="63"/>
        <v>0.63685636856368566</v>
      </c>
      <c r="P492" s="34"/>
      <c r="Q492" s="36" t="str">
        <f t="shared" si="58"/>
        <v>EXPOSIÇÃO MUITO ALTA</v>
      </c>
    </row>
    <row r="493" spans="1:17">
      <c r="A493" s="146">
        <v>489</v>
      </c>
      <c r="B493" s="28">
        <v>3142304</v>
      </c>
      <c r="C493" s="17" t="s">
        <v>583</v>
      </c>
      <c r="D493" s="137">
        <v>0.13436729039203729</v>
      </c>
      <c r="E493" s="133">
        <f t="shared" si="56"/>
        <v>1</v>
      </c>
      <c r="F493" s="141">
        <v>0.24638247946812669</v>
      </c>
      <c r="G493" s="133">
        <f t="shared" si="59"/>
        <v>0.56226904808377975</v>
      </c>
      <c r="H493" s="139">
        <v>0.4</v>
      </c>
      <c r="I493" s="133">
        <f t="shared" si="60"/>
        <v>0.26666666666666666</v>
      </c>
      <c r="J493" s="133">
        <f t="shared" si="57"/>
        <v>0.60964523825014882</v>
      </c>
      <c r="K493" s="140">
        <v>50</v>
      </c>
      <c r="L493" s="133">
        <f t="shared" si="61"/>
        <v>0.375</v>
      </c>
      <c r="M493" s="140">
        <v>180</v>
      </c>
      <c r="N493" s="133">
        <f t="shared" si="62"/>
        <v>1</v>
      </c>
      <c r="O493" s="136">
        <f t="shared" si="63"/>
        <v>0.66154841275004961</v>
      </c>
      <c r="P493" s="34"/>
      <c r="Q493" s="36" t="str">
        <f t="shared" si="58"/>
        <v>EXPOSIÇÃO MUITO ALTA</v>
      </c>
    </row>
    <row r="494" spans="1:17">
      <c r="A494" s="146">
        <v>490</v>
      </c>
      <c r="B494" s="28">
        <v>3142403</v>
      </c>
      <c r="C494" s="17" t="s">
        <v>584</v>
      </c>
      <c r="D494" s="137">
        <v>0</v>
      </c>
      <c r="E494" s="133">
        <f t="shared" si="56"/>
        <v>0</v>
      </c>
      <c r="F494" s="141">
        <v>0</v>
      </c>
      <c r="G494" s="133">
        <f t="shared" si="59"/>
        <v>0</v>
      </c>
      <c r="H494" s="139">
        <v>0</v>
      </c>
      <c r="I494" s="133">
        <f t="shared" si="60"/>
        <v>0</v>
      </c>
      <c r="J494" s="133">
        <f t="shared" si="57"/>
        <v>0</v>
      </c>
      <c r="K494" s="140">
        <v>62</v>
      </c>
      <c r="L494" s="133">
        <f t="shared" si="61"/>
        <v>0.4861111111111111</v>
      </c>
      <c r="M494" s="140">
        <v>180</v>
      </c>
      <c r="N494" s="133">
        <f t="shared" si="62"/>
        <v>1</v>
      </c>
      <c r="O494" s="136">
        <f t="shared" si="63"/>
        <v>0.49537037037037041</v>
      </c>
      <c r="P494" s="34"/>
      <c r="Q494" s="36" t="str">
        <f t="shared" si="58"/>
        <v>EXPOSIÇÃO ALTA</v>
      </c>
    </row>
    <row r="495" spans="1:17">
      <c r="A495" s="146">
        <v>491</v>
      </c>
      <c r="B495" s="28">
        <v>3142502</v>
      </c>
      <c r="C495" s="17" t="s">
        <v>585</v>
      </c>
      <c r="D495" s="137">
        <v>0</v>
      </c>
      <c r="E495" s="133">
        <f t="shared" si="56"/>
        <v>0</v>
      </c>
      <c r="F495" s="141">
        <v>2.5818349469801749</v>
      </c>
      <c r="G495" s="133">
        <f t="shared" si="59"/>
        <v>1</v>
      </c>
      <c r="H495" s="139">
        <v>0.2</v>
      </c>
      <c r="I495" s="133">
        <f t="shared" si="60"/>
        <v>0.13333333333333333</v>
      </c>
      <c r="J495" s="133">
        <f t="shared" si="57"/>
        <v>0.37777777777777777</v>
      </c>
      <c r="K495" s="140">
        <v>99</v>
      </c>
      <c r="L495" s="133">
        <f t="shared" si="61"/>
        <v>0.82870370370370372</v>
      </c>
      <c r="M495" s="140">
        <v>157</v>
      </c>
      <c r="N495" s="133">
        <f t="shared" si="62"/>
        <v>0.43902439024390244</v>
      </c>
      <c r="O495" s="136">
        <f t="shared" si="63"/>
        <v>0.54850195724179462</v>
      </c>
      <c r="P495" s="34"/>
      <c r="Q495" s="36" t="str">
        <f t="shared" si="58"/>
        <v>EXPOSIÇÃO ALTA</v>
      </c>
    </row>
    <row r="496" spans="1:17">
      <c r="A496" s="146">
        <v>492</v>
      </c>
      <c r="B496" s="28">
        <v>3142601</v>
      </c>
      <c r="C496" s="17" t="s">
        <v>586</v>
      </c>
      <c r="D496" s="137">
        <v>0</v>
      </c>
      <c r="E496" s="133">
        <f t="shared" si="56"/>
        <v>0</v>
      </c>
      <c r="F496" s="141">
        <v>0</v>
      </c>
      <c r="G496" s="133">
        <f t="shared" si="59"/>
        <v>0</v>
      </c>
      <c r="H496" s="139">
        <v>0</v>
      </c>
      <c r="I496" s="133">
        <f t="shared" si="60"/>
        <v>0</v>
      </c>
      <c r="J496" s="133">
        <f t="shared" si="57"/>
        <v>0</v>
      </c>
      <c r="K496" s="140">
        <v>50</v>
      </c>
      <c r="L496" s="133">
        <f t="shared" si="61"/>
        <v>0.375</v>
      </c>
      <c r="M496" s="140">
        <v>157</v>
      </c>
      <c r="N496" s="133">
        <f t="shared" si="62"/>
        <v>0.43902439024390244</v>
      </c>
      <c r="O496" s="136">
        <f t="shared" si="63"/>
        <v>0.27134146341463411</v>
      </c>
      <c r="P496" s="34"/>
      <c r="Q496" s="36" t="str">
        <f t="shared" si="58"/>
        <v xml:space="preserve">EXPOSIÇÃO MODERADA </v>
      </c>
    </row>
    <row r="497" spans="1:17">
      <c r="A497" s="146">
        <v>493</v>
      </c>
      <c r="B497" s="28">
        <v>3142700</v>
      </c>
      <c r="C497" s="17" t="s">
        <v>587</v>
      </c>
      <c r="D497" s="137">
        <v>0.10385689591094883</v>
      </c>
      <c r="E497" s="133">
        <f t="shared" si="56"/>
        <v>0.78061045723147304</v>
      </c>
      <c r="F497" s="141">
        <v>0.11383039271485487</v>
      </c>
      <c r="G497" s="133">
        <f t="shared" si="59"/>
        <v>0.25977215057235459</v>
      </c>
      <c r="H497" s="139">
        <v>2.2000000000000002</v>
      </c>
      <c r="I497" s="133">
        <f t="shared" si="60"/>
        <v>1</v>
      </c>
      <c r="J497" s="133">
        <f t="shared" si="57"/>
        <v>0.68012753593460928</v>
      </c>
      <c r="K497" s="140">
        <v>127</v>
      </c>
      <c r="L497" s="133">
        <f t="shared" si="61"/>
        <v>1</v>
      </c>
      <c r="M497" s="140">
        <v>149</v>
      </c>
      <c r="N497" s="133">
        <f t="shared" si="62"/>
        <v>0.24390243902439024</v>
      </c>
      <c r="O497" s="136">
        <f t="shared" si="63"/>
        <v>0.64134332498633317</v>
      </c>
      <c r="P497" s="34"/>
      <c r="Q497" s="36" t="str">
        <f t="shared" si="58"/>
        <v>EXPOSIÇÃO MUITO ALTA</v>
      </c>
    </row>
    <row r="498" spans="1:17">
      <c r="A498" s="146">
        <v>494</v>
      </c>
      <c r="B498" s="28">
        <v>3142809</v>
      </c>
      <c r="C498" s="17" t="s">
        <v>588</v>
      </c>
      <c r="D498" s="137">
        <v>1.8208406870007632E-2</v>
      </c>
      <c r="E498" s="133">
        <f t="shared" si="56"/>
        <v>0.13685824795342177</v>
      </c>
      <c r="F498" s="141">
        <v>0</v>
      </c>
      <c r="G498" s="133">
        <f t="shared" si="59"/>
        <v>0</v>
      </c>
      <c r="H498" s="139">
        <v>0.2</v>
      </c>
      <c r="I498" s="133">
        <f t="shared" si="60"/>
        <v>0.13333333333333333</v>
      </c>
      <c r="J498" s="133">
        <f t="shared" si="57"/>
        <v>9.0063860428918383E-2</v>
      </c>
      <c r="K498" s="140">
        <v>77</v>
      </c>
      <c r="L498" s="133">
        <f t="shared" si="61"/>
        <v>0.625</v>
      </c>
      <c r="M498" s="140">
        <v>164</v>
      </c>
      <c r="N498" s="133">
        <f t="shared" si="62"/>
        <v>0.6097560975609756</v>
      </c>
      <c r="O498" s="136">
        <f t="shared" si="63"/>
        <v>0.44160665266329796</v>
      </c>
      <c r="P498" s="34"/>
      <c r="Q498" s="36" t="str">
        <f t="shared" si="58"/>
        <v>EXPOSIÇÃO ALTA</v>
      </c>
    </row>
    <row r="499" spans="1:17">
      <c r="A499" s="146">
        <v>495</v>
      </c>
      <c r="B499" s="28">
        <v>3142908</v>
      </c>
      <c r="C499" s="17" t="s">
        <v>589</v>
      </c>
      <c r="D499" s="137">
        <v>113.60124070772424</v>
      </c>
      <c r="E499" s="133">
        <f t="shared" si="56"/>
        <v>1</v>
      </c>
      <c r="F499" s="141">
        <v>1.9819641264493114E-2</v>
      </c>
      <c r="G499" s="133">
        <f t="shared" si="59"/>
        <v>4.5230370484156866E-2</v>
      </c>
      <c r="H499" s="139">
        <v>2.2000000000000002</v>
      </c>
      <c r="I499" s="133">
        <f t="shared" si="60"/>
        <v>1</v>
      </c>
      <c r="J499" s="133">
        <f t="shared" si="57"/>
        <v>0.68174345682805226</v>
      </c>
      <c r="K499" s="140">
        <v>127</v>
      </c>
      <c r="L499" s="133">
        <f t="shared" si="61"/>
        <v>1</v>
      </c>
      <c r="M499" s="140">
        <v>139</v>
      </c>
      <c r="N499" s="133">
        <f t="shared" si="62"/>
        <v>0</v>
      </c>
      <c r="O499" s="136">
        <f t="shared" si="63"/>
        <v>0.56058115227601746</v>
      </c>
      <c r="P499" s="34"/>
      <c r="Q499" s="36" t="str">
        <f t="shared" si="58"/>
        <v>EXPOSIÇÃO ALTA</v>
      </c>
    </row>
    <row r="500" spans="1:17">
      <c r="A500" s="146">
        <v>496</v>
      </c>
      <c r="B500" s="28">
        <v>3143005</v>
      </c>
      <c r="C500" s="17" t="s">
        <v>590</v>
      </c>
      <c r="D500" s="137">
        <v>1.5031839143469408E-3</v>
      </c>
      <c r="E500" s="133">
        <f t="shared" si="56"/>
        <v>1.1298249118551387E-2</v>
      </c>
      <c r="F500" s="141">
        <v>5.0835708233844257E-2</v>
      </c>
      <c r="G500" s="133">
        <f t="shared" si="59"/>
        <v>0.11601208551440875</v>
      </c>
      <c r="H500" s="139">
        <v>0.2</v>
      </c>
      <c r="I500" s="133">
        <f t="shared" si="60"/>
        <v>0.13333333333333333</v>
      </c>
      <c r="J500" s="133">
        <f t="shared" si="57"/>
        <v>8.6881222655431148E-2</v>
      </c>
      <c r="K500" s="140">
        <v>50</v>
      </c>
      <c r="L500" s="133">
        <f t="shared" si="61"/>
        <v>0.375</v>
      </c>
      <c r="M500" s="140">
        <v>157</v>
      </c>
      <c r="N500" s="133">
        <f t="shared" si="62"/>
        <v>0.43902439024390244</v>
      </c>
      <c r="O500" s="136">
        <f t="shared" si="63"/>
        <v>0.30030187096644451</v>
      </c>
      <c r="P500" s="34"/>
      <c r="Q500" s="36" t="str">
        <f t="shared" si="58"/>
        <v xml:space="preserve">EXPOSIÇÃO MODERADA </v>
      </c>
    </row>
    <row r="501" spans="1:17">
      <c r="A501" s="146">
        <v>497</v>
      </c>
      <c r="B501" s="28">
        <v>3143104</v>
      </c>
      <c r="C501" s="17" t="s">
        <v>591</v>
      </c>
      <c r="D501" s="137">
        <v>0</v>
      </c>
      <c r="E501" s="133">
        <f t="shared" si="56"/>
        <v>0</v>
      </c>
      <c r="F501" s="141">
        <v>0</v>
      </c>
      <c r="G501" s="133">
        <f t="shared" si="59"/>
        <v>0</v>
      </c>
      <c r="H501" s="139">
        <v>0</v>
      </c>
      <c r="I501" s="133">
        <f t="shared" si="60"/>
        <v>0</v>
      </c>
      <c r="J501" s="133">
        <f t="shared" si="57"/>
        <v>0</v>
      </c>
      <c r="K501" s="140">
        <v>77</v>
      </c>
      <c r="L501" s="133">
        <f t="shared" si="61"/>
        <v>0.625</v>
      </c>
      <c r="M501" s="140">
        <v>180</v>
      </c>
      <c r="N501" s="133">
        <f t="shared" si="62"/>
        <v>1</v>
      </c>
      <c r="O501" s="136">
        <f t="shared" si="63"/>
        <v>0.54166666666666663</v>
      </c>
      <c r="P501" s="34"/>
      <c r="Q501" s="36" t="str">
        <f t="shared" si="58"/>
        <v>EXPOSIÇÃO ALTA</v>
      </c>
    </row>
    <row r="502" spans="1:17">
      <c r="A502" s="146">
        <v>498</v>
      </c>
      <c r="B502" s="28">
        <v>3143153</v>
      </c>
      <c r="C502" s="17" t="s">
        <v>592</v>
      </c>
      <c r="D502" s="137">
        <v>0.58777131974040264</v>
      </c>
      <c r="E502" s="133">
        <f t="shared" si="56"/>
        <v>1</v>
      </c>
      <c r="F502" s="141">
        <v>1.3010728144259303</v>
      </c>
      <c r="G502" s="133">
        <f t="shared" si="59"/>
        <v>1</v>
      </c>
      <c r="H502" s="139">
        <v>1.2</v>
      </c>
      <c r="I502" s="133">
        <f t="shared" si="60"/>
        <v>0.79999999999999993</v>
      </c>
      <c r="J502" s="133">
        <f t="shared" si="57"/>
        <v>0.93333333333333324</v>
      </c>
      <c r="K502" s="140">
        <v>50</v>
      </c>
      <c r="L502" s="133">
        <f t="shared" si="61"/>
        <v>0.375</v>
      </c>
      <c r="M502" s="140">
        <v>149</v>
      </c>
      <c r="N502" s="133">
        <f t="shared" si="62"/>
        <v>0.24390243902439024</v>
      </c>
      <c r="O502" s="136">
        <f t="shared" si="63"/>
        <v>0.5174119241192412</v>
      </c>
      <c r="P502" s="34"/>
      <c r="Q502" s="36" t="str">
        <f t="shared" si="58"/>
        <v>EXPOSIÇÃO ALTA</v>
      </c>
    </row>
    <row r="503" spans="1:17">
      <c r="A503" s="146">
        <v>499</v>
      </c>
      <c r="B503" s="28">
        <v>3143203</v>
      </c>
      <c r="C503" s="17" t="s">
        <v>593</v>
      </c>
      <c r="D503" s="137">
        <v>0</v>
      </c>
      <c r="E503" s="133">
        <f t="shared" si="56"/>
        <v>0</v>
      </c>
      <c r="F503" s="141">
        <v>3.8808576695449695E-2</v>
      </c>
      <c r="G503" s="133">
        <f t="shared" si="59"/>
        <v>8.8564988562263885E-2</v>
      </c>
      <c r="H503" s="139">
        <v>0.2</v>
      </c>
      <c r="I503" s="133">
        <f t="shared" si="60"/>
        <v>0.13333333333333333</v>
      </c>
      <c r="J503" s="133">
        <f t="shared" si="57"/>
        <v>7.396610729853241E-2</v>
      </c>
      <c r="K503" s="140">
        <v>50</v>
      </c>
      <c r="L503" s="133">
        <f t="shared" si="61"/>
        <v>0.375</v>
      </c>
      <c r="M503" s="140">
        <v>149</v>
      </c>
      <c r="N503" s="133">
        <f t="shared" si="62"/>
        <v>0.24390243902439024</v>
      </c>
      <c r="O503" s="136">
        <f t="shared" si="63"/>
        <v>0.23095618210764091</v>
      </c>
      <c r="P503" s="34"/>
      <c r="Q503" s="36" t="str">
        <f t="shared" si="58"/>
        <v xml:space="preserve">EXPOSIÇÃO MODERADA </v>
      </c>
    </row>
    <row r="504" spans="1:17">
      <c r="A504" s="146">
        <v>500</v>
      </c>
      <c r="B504" s="28">
        <v>3143302</v>
      </c>
      <c r="C504" s="17" t="s">
        <v>595</v>
      </c>
      <c r="D504" s="137">
        <v>4.555498497139507E-4</v>
      </c>
      <c r="E504" s="133">
        <f t="shared" si="56"/>
        <v>3.4240092904552809E-3</v>
      </c>
      <c r="F504" s="141">
        <v>1.5534583867334655E-3</v>
      </c>
      <c r="G504" s="133">
        <f t="shared" si="59"/>
        <v>3.5451448099392364E-3</v>
      </c>
      <c r="H504" s="139">
        <v>1.8</v>
      </c>
      <c r="I504" s="133">
        <f t="shared" si="60"/>
        <v>1</v>
      </c>
      <c r="J504" s="133">
        <f t="shared" si="57"/>
        <v>0.33565638470013148</v>
      </c>
      <c r="K504" s="140">
        <v>37</v>
      </c>
      <c r="L504" s="133">
        <f t="shared" si="61"/>
        <v>0.25462962962962965</v>
      </c>
      <c r="M504" s="140">
        <v>139</v>
      </c>
      <c r="N504" s="133">
        <f t="shared" si="62"/>
        <v>0</v>
      </c>
      <c r="O504" s="136">
        <f t="shared" si="63"/>
        <v>0.19676200477658704</v>
      </c>
      <c r="P504" s="34"/>
      <c r="Q504" s="36" t="str">
        <f t="shared" si="58"/>
        <v>EXPOSIÇÃO RELATIVAMENTE BAIXA</v>
      </c>
    </row>
    <row r="505" spans="1:17">
      <c r="A505" s="146">
        <v>501</v>
      </c>
      <c r="B505" s="28">
        <v>3143401</v>
      </c>
      <c r="C505" s="17" t="s">
        <v>594</v>
      </c>
      <c r="D505" s="137">
        <v>1.691818798786392E-2</v>
      </c>
      <c r="E505" s="133">
        <f t="shared" si="56"/>
        <v>0.12716068918580309</v>
      </c>
      <c r="F505" s="141">
        <v>2.4999999999999996E-3</v>
      </c>
      <c r="G505" s="133">
        <f t="shared" si="59"/>
        <v>5.7052458569453362E-3</v>
      </c>
      <c r="H505" s="139">
        <v>0.2</v>
      </c>
      <c r="I505" s="133">
        <f t="shared" si="60"/>
        <v>0.13333333333333333</v>
      </c>
      <c r="J505" s="133">
        <f t="shared" si="57"/>
        <v>8.8733089458693917E-2</v>
      </c>
      <c r="K505" s="140">
        <v>127</v>
      </c>
      <c r="L505" s="133">
        <f t="shared" si="61"/>
        <v>1</v>
      </c>
      <c r="M505" s="140">
        <v>157</v>
      </c>
      <c r="N505" s="133">
        <f t="shared" si="62"/>
        <v>0.43902439024390244</v>
      </c>
      <c r="O505" s="136">
        <f t="shared" si="63"/>
        <v>0.50925249323419874</v>
      </c>
      <c r="P505" s="34"/>
      <c r="Q505" s="36" t="str">
        <f t="shared" si="58"/>
        <v>EXPOSIÇÃO ALTA</v>
      </c>
    </row>
    <row r="506" spans="1:17">
      <c r="A506" s="146">
        <v>502</v>
      </c>
      <c r="B506" s="28">
        <v>3143450</v>
      </c>
      <c r="C506" s="17" t="s">
        <v>596</v>
      </c>
      <c r="D506" s="137">
        <v>0.11122212748137182</v>
      </c>
      <c r="E506" s="133">
        <f t="shared" si="56"/>
        <v>0.83596909984614665</v>
      </c>
      <c r="F506" s="141">
        <v>5.250109377278693E-2</v>
      </c>
      <c r="G506" s="133">
        <f t="shared" si="59"/>
        <v>0.1198126590929165</v>
      </c>
      <c r="H506" s="139">
        <v>1.8</v>
      </c>
      <c r="I506" s="133">
        <f t="shared" si="60"/>
        <v>1</v>
      </c>
      <c r="J506" s="133">
        <f t="shared" si="57"/>
        <v>0.65192725297968768</v>
      </c>
      <c r="K506" s="140">
        <v>99</v>
      </c>
      <c r="L506" s="133">
        <f t="shared" si="61"/>
        <v>0.82870370370370372</v>
      </c>
      <c r="M506" s="140">
        <v>139</v>
      </c>
      <c r="N506" s="133">
        <f t="shared" si="62"/>
        <v>0</v>
      </c>
      <c r="O506" s="136">
        <f t="shared" si="63"/>
        <v>0.49354365222779711</v>
      </c>
      <c r="P506" s="34"/>
      <c r="Q506" s="36" t="str">
        <f t="shared" si="58"/>
        <v>EXPOSIÇÃO ALTA</v>
      </c>
    </row>
    <row r="507" spans="1:17">
      <c r="A507" s="146">
        <v>503</v>
      </c>
      <c r="B507" s="28">
        <v>3143500</v>
      </c>
      <c r="C507" s="17" t="s">
        <v>597</v>
      </c>
      <c r="D507" s="137">
        <v>0</v>
      </c>
      <c r="E507" s="133">
        <f t="shared" si="56"/>
        <v>0</v>
      </c>
      <c r="F507" s="141">
        <v>0</v>
      </c>
      <c r="G507" s="133">
        <f t="shared" si="59"/>
        <v>0</v>
      </c>
      <c r="H507" s="139">
        <v>0</v>
      </c>
      <c r="I507" s="133">
        <f t="shared" si="60"/>
        <v>0</v>
      </c>
      <c r="J507" s="133">
        <f t="shared" si="57"/>
        <v>0</v>
      </c>
      <c r="K507" s="140">
        <v>77</v>
      </c>
      <c r="L507" s="133">
        <f t="shared" si="61"/>
        <v>0.625</v>
      </c>
      <c r="M507" s="140">
        <v>164</v>
      </c>
      <c r="N507" s="133">
        <f t="shared" si="62"/>
        <v>0.6097560975609756</v>
      </c>
      <c r="O507" s="136">
        <f t="shared" si="63"/>
        <v>0.41158536585365857</v>
      </c>
      <c r="P507" s="34"/>
      <c r="Q507" s="36" t="str">
        <f t="shared" si="58"/>
        <v>EXPOSIÇÃO ALTA</v>
      </c>
    </row>
    <row r="508" spans="1:17">
      <c r="A508" s="146">
        <v>504</v>
      </c>
      <c r="B508" s="28">
        <v>3143609</v>
      </c>
      <c r="C508" s="17" t="s">
        <v>598</v>
      </c>
      <c r="D508" s="137">
        <v>0.37217712708679468</v>
      </c>
      <c r="E508" s="133">
        <f t="shared" si="56"/>
        <v>1</v>
      </c>
      <c r="F508" s="141">
        <v>0</v>
      </c>
      <c r="G508" s="133">
        <f t="shared" si="59"/>
        <v>0</v>
      </c>
      <c r="H508" s="139">
        <v>0.2</v>
      </c>
      <c r="I508" s="133">
        <f t="shared" si="60"/>
        <v>0.13333333333333333</v>
      </c>
      <c r="J508" s="133">
        <f t="shared" si="57"/>
        <v>0.37777777777777777</v>
      </c>
      <c r="K508" s="140">
        <v>99</v>
      </c>
      <c r="L508" s="133">
        <f t="shared" si="61"/>
        <v>0.82870370370370372</v>
      </c>
      <c r="M508" s="140">
        <v>164</v>
      </c>
      <c r="N508" s="133">
        <f t="shared" si="62"/>
        <v>0.6097560975609756</v>
      </c>
      <c r="O508" s="136">
        <f t="shared" si="63"/>
        <v>0.60541252634748577</v>
      </c>
      <c r="P508" s="34"/>
      <c r="Q508" s="36" t="str">
        <f t="shared" si="58"/>
        <v>EXPOSIÇÃO MUITO ALTA</v>
      </c>
    </row>
    <row r="509" spans="1:17">
      <c r="A509" s="146">
        <v>505</v>
      </c>
      <c r="B509" s="28">
        <v>3143708</v>
      </c>
      <c r="C509" s="17" t="s">
        <v>599</v>
      </c>
      <c r="D509" s="137">
        <v>7.1398762040664573E-2</v>
      </c>
      <c r="E509" s="133">
        <f t="shared" si="56"/>
        <v>0.53664823884312374</v>
      </c>
      <c r="F509" s="141">
        <v>7.0220236195339944E-2</v>
      </c>
      <c r="G509" s="133">
        <f t="shared" si="59"/>
        <v>0.16024948465087446</v>
      </c>
      <c r="H509" s="139">
        <v>0.2</v>
      </c>
      <c r="I509" s="133">
        <f t="shared" si="60"/>
        <v>0.13333333333333333</v>
      </c>
      <c r="J509" s="133">
        <f t="shared" si="57"/>
        <v>0.2767436856091105</v>
      </c>
      <c r="K509" s="140">
        <v>62</v>
      </c>
      <c r="L509" s="133">
        <f t="shared" si="61"/>
        <v>0.4861111111111111</v>
      </c>
      <c r="M509" s="140">
        <v>180</v>
      </c>
      <c r="N509" s="133">
        <f t="shared" si="62"/>
        <v>1</v>
      </c>
      <c r="O509" s="136">
        <f t="shared" si="63"/>
        <v>0.58761826557340724</v>
      </c>
      <c r="P509" s="34"/>
      <c r="Q509" s="36" t="str">
        <f t="shared" si="58"/>
        <v>EXPOSIÇÃO ALTA</v>
      </c>
    </row>
    <row r="510" spans="1:17">
      <c r="A510" s="146">
        <v>506</v>
      </c>
      <c r="B510" s="28">
        <v>3143807</v>
      </c>
      <c r="C510" s="17" t="s">
        <v>600</v>
      </c>
      <c r="D510" s="137">
        <v>0</v>
      </c>
      <c r="E510" s="133">
        <f t="shared" si="56"/>
        <v>0</v>
      </c>
      <c r="F510" s="141">
        <v>1.0755579456843238E-2</v>
      </c>
      <c r="G510" s="133">
        <f t="shared" si="59"/>
        <v>2.4545290054080505E-2</v>
      </c>
      <c r="H510" s="139">
        <v>0.2</v>
      </c>
      <c r="I510" s="133">
        <f t="shared" si="60"/>
        <v>0.13333333333333333</v>
      </c>
      <c r="J510" s="133">
        <f t="shared" si="57"/>
        <v>5.2626207795804618E-2</v>
      </c>
      <c r="K510" s="140">
        <v>37</v>
      </c>
      <c r="L510" s="133">
        <f t="shared" si="61"/>
        <v>0.25462962962962965</v>
      </c>
      <c r="M510" s="140">
        <v>139</v>
      </c>
      <c r="N510" s="133">
        <f t="shared" si="62"/>
        <v>0</v>
      </c>
      <c r="O510" s="136">
        <f t="shared" si="63"/>
        <v>0.10241861247514476</v>
      </c>
      <c r="P510" s="34"/>
      <c r="Q510" s="36" t="str">
        <f t="shared" si="58"/>
        <v>EXPOSIÇÃO RELATIVAMENTE BAIXA</v>
      </c>
    </row>
    <row r="511" spans="1:17">
      <c r="A511" s="146">
        <v>507</v>
      </c>
      <c r="B511" s="28">
        <v>3143906</v>
      </c>
      <c r="C511" s="17" t="s">
        <v>601</v>
      </c>
      <c r="D511" s="137">
        <v>8.9684625654985178E-3</v>
      </c>
      <c r="E511" s="133">
        <f t="shared" si="56"/>
        <v>6.7408866811501725E-2</v>
      </c>
      <c r="F511" s="141">
        <v>1.566710546693511</v>
      </c>
      <c r="G511" s="133">
        <f t="shared" si="59"/>
        <v>1</v>
      </c>
      <c r="H511" s="139">
        <v>1.2</v>
      </c>
      <c r="I511" s="133">
        <f t="shared" si="60"/>
        <v>0.79999999999999993</v>
      </c>
      <c r="J511" s="133">
        <f t="shared" si="57"/>
        <v>0.62246962227050062</v>
      </c>
      <c r="K511" s="140">
        <v>50</v>
      </c>
      <c r="L511" s="133">
        <f t="shared" si="61"/>
        <v>0.375</v>
      </c>
      <c r="M511" s="140">
        <v>157</v>
      </c>
      <c r="N511" s="133">
        <f t="shared" si="62"/>
        <v>0.43902439024390244</v>
      </c>
      <c r="O511" s="136">
        <f t="shared" si="63"/>
        <v>0.478831337504801</v>
      </c>
      <c r="P511" s="34"/>
      <c r="Q511" s="36" t="str">
        <f t="shared" si="58"/>
        <v>EXPOSIÇÃO ALTA</v>
      </c>
    </row>
    <row r="512" spans="1:17">
      <c r="A512" s="146">
        <v>508</v>
      </c>
      <c r="B512" s="28">
        <v>3144003</v>
      </c>
      <c r="C512" s="17" t="s">
        <v>602</v>
      </c>
      <c r="D512" s="137">
        <v>4.1291172932709647E-2</v>
      </c>
      <c r="E512" s="133">
        <f t="shared" si="56"/>
        <v>0.31035321342805794</v>
      </c>
      <c r="F512" s="141">
        <v>6.9608091940688094E-2</v>
      </c>
      <c r="G512" s="133">
        <f t="shared" si="59"/>
        <v>0.15885251126179234</v>
      </c>
      <c r="H512" s="139">
        <v>0.2</v>
      </c>
      <c r="I512" s="133">
        <f t="shared" si="60"/>
        <v>0.13333333333333333</v>
      </c>
      <c r="J512" s="133">
        <f t="shared" si="57"/>
        <v>0.20084635267439455</v>
      </c>
      <c r="K512" s="140">
        <v>50</v>
      </c>
      <c r="L512" s="133">
        <f t="shared" si="61"/>
        <v>0.375</v>
      </c>
      <c r="M512" s="140">
        <v>164</v>
      </c>
      <c r="N512" s="133">
        <f t="shared" si="62"/>
        <v>0.6097560975609756</v>
      </c>
      <c r="O512" s="136">
        <f t="shared" si="63"/>
        <v>0.39520081674512336</v>
      </c>
      <c r="P512" s="34"/>
      <c r="Q512" s="36" t="str">
        <f t="shared" si="58"/>
        <v xml:space="preserve">EXPOSIÇÃO MODERADA </v>
      </c>
    </row>
    <row r="513" spans="1:17">
      <c r="A513" s="146">
        <v>509</v>
      </c>
      <c r="B513" s="28">
        <v>3144102</v>
      </c>
      <c r="C513" s="17" t="s">
        <v>603</v>
      </c>
      <c r="D513" s="137">
        <v>0</v>
      </c>
      <c r="E513" s="133">
        <f t="shared" si="56"/>
        <v>0</v>
      </c>
      <c r="F513" s="141">
        <v>2.752419835772283E-2</v>
      </c>
      <c r="G513" s="133">
        <f t="shared" si="59"/>
        <v>6.2812927458455931E-2</v>
      </c>
      <c r="H513" s="139">
        <v>0.2</v>
      </c>
      <c r="I513" s="133">
        <f t="shared" si="60"/>
        <v>0.13333333333333333</v>
      </c>
      <c r="J513" s="133">
        <f t="shared" si="57"/>
        <v>6.5382086930596425E-2</v>
      </c>
      <c r="K513" s="140">
        <v>50</v>
      </c>
      <c r="L513" s="133">
        <f t="shared" si="61"/>
        <v>0.375</v>
      </c>
      <c r="M513" s="140">
        <v>149</v>
      </c>
      <c r="N513" s="133">
        <f t="shared" si="62"/>
        <v>0.24390243902439024</v>
      </c>
      <c r="O513" s="136">
        <f t="shared" si="63"/>
        <v>0.22809484198499555</v>
      </c>
      <c r="P513" s="34"/>
      <c r="Q513" s="36" t="str">
        <f t="shared" si="58"/>
        <v xml:space="preserve">EXPOSIÇÃO MODERADA </v>
      </c>
    </row>
    <row r="514" spans="1:17">
      <c r="A514" s="146">
        <v>510</v>
      </c>
      <c r="B514" s="28">
        <v>3144201</v>
      </c>
      <c r="C514" s="17" t="s">
        <v>604</v>
      </c>
      <c r="D514" s="137">
        <v>0</v>
      </c>
      <c r="E514" s="133">
        <f t="shared" si="56"/>
        <v>0</v>
      </c>
      <c r="F514" s="141">
        <v>0</v>
      </c>
      <c r="G514" s="133">
        <f t="shared" si="59"/>
        <v>0</v>
      </c>
      <c r="H514" s="139">
        <v>0</v>
      </c>
      <c r="I514" s="133">
        <f t="shared" si="60"/>
        <v>0</v>
      </c>
      <c r="J514" s="133">
        <f t="shared" si="57"/>
        <v>0</v>
      </c>
      <c r="K514" s="140">
        <v>62</v>
      </c>
      <c r="L514" s="133">
        <f t="shared" si="61"/>
        <v>0.4861111111111111</v>
      </c>
      <c r="M514" s="140">
        <v>157</v>
      </c>
      <c r="N514" s="133">
        <f t="shared" si="62"/>
        <v>0.43902439024390244</v>
      </c>
      <c r="O514" s="136">
        <f t="shared" si="63"/>
        <v>0.3083785004516712</v>
      </c>
      <c r="P514" s="34"/>
      <c r="Q514" s="36" t="str">
        <f t="shared" si="58"/>
        <v xml:space="preserve">EXPOSIÇÃO MODERADA </v>
      </c>
    </row>
    <row r="515" spans="1:17">
      <c r="A515" s="146">
        <v>511</v>
      </c>
      <c r="B515" s="28">
        <v>3144300</v>
      </c>
      <c r="C515" s="17" t="s">
        <v>605</v>
      </c>
      <c r="D515" s="137">
        <v>5.1941676067161888E-4</v>
      </c>
      <c r="E515" s="133">
        <f t="shared" si="56"/>
        <v>3.9040465390880056E-3</v>
      </c>
      <c r="F515" s="141">
        <v>0.10666054993262034</v>
      </c>
      <c r="G515" s="133">
        <f t="shared" si="59"/>
        <v>0.24340986424103736</v>
      </c>
      <c r="H515" s="139">
        <v>1</v>
      </c>
      <c r="I515" s="133">
        <f t="shared" si="60"/>
        <v>0.66666666666666663</v>
      </c>
      <c r="J515" s="133">
        <f t="shared" si="57"/>
        <v>0.304660192482264</v>
      </c>
      <c r="K515" s="140">
        <v>37</v>
      </c>
      <c r="L515" s="133">
        <f t="shared" si="61"/>
        <v>0.25462962962962965</v>
      </c>
      <c r="M515" s="140">
        <v>149</v>
      </c>
      <c r="N515" s="133">
        <f t="shared" si="62"/>
        <v>0.24390243902439024</v>
      </c>
      <c r="O515" s="136">
        <f t="shared" si="63"/>
        <v>0.26773075371209465</v>
      </c>
      <c r="P515" s="34"/>
      <c r="Q515" s="36" t="str">
        <f t="shared" si="58"/>
        <v xml:space="preserve">EXPOSIÇÃO MODERADA </v>
      </c>
    </row>
    <row r="516" spans="1:17">
      <c r="A516" s="146">
        <v>512</v>
      </c>
      <c r="B516" s="28">
        <v>3144359</v>
      </c>
      <c r="C516" s="17" t="s">
        <v>606</v>
      </c>
      <c r="D516" s="137">
        <v>2.8994767963565087E-2</v>
      </c>
      <c r="E516" s="133">
        <f t="shared" si="56"/>
        <v>0.21793082566964067</v>
      </c>
      <c r="F516" s="141">
        <v>0.2889347515478648</v>
      </c>
      <c r="G516" s="133">
        <f t="shared" si="59"/>
        <v>0.65937751767839436</v>
      </c>
      <c r="H516" s="139">
        <v>0.6</v>
      </c>
      <c r="I516" s="133">
        <f t="shared" si="60"/>
        <v>0.39999999999999997</v>
      </c>
      <c r="J516" s="133">
        <f t="shared" si="57"/>
        <v>0.42576944778267833</v>
      </c>
      <c r="K516" s="140">
        <v>62</v>
      </c>
      <c r="L516" s="133">
        <f t="shared" si="61"/>
        <v>0.4861111111111111</v>
      </c>
      <c r="M516" s="140">
        <v>164</v>
      </c>
      <c r="N516" s="133">
        <f t="shared" si="62"/>
        <v>0.6097560975609756</v>
      </c>
      <c r="O516" s="136">
        <f t="shared" si="63"/>
        <v>0.50721221881825507</v>
      </c>
      <c r="P516" s="34"/>
      <c r="Q516" s="36" t="str">
        <f t="shared" si="58"/>
        <v>EXPOSIÇÃO ALTA</v>
      </c>
    </row>
    <row r="517" spans="1:17">
      <c r="A517" s="146">
        <v>513</v>
      </c>
      <c r="B517" s="28">
        <v>3144375</v>
      </c>
      <c r="C517" s="17" t="s">
        <v>607</v>
      </c>
      <c r="D517" s="137">
        <v>0</v>
      </c>
      <c r="E517" s="133">
        <f t="shared" ref="E517:E580" si="64">IF(((D517-$E$860)/($D$860-$E$860))&gt;1,1,IF(((D517-$E$860)/($D$860-$E$860))&lt;0,0,(D517-$E$860)/($D$860-$E$860)))</f>
        <v>0</v>
      </c>
      <c r="F517" s="141">
        <v>0</v>
      </c>
      <c r="G517" s="133">
        <f t="shared" si="59"/>
        <v>0</v>
      </c>
      <c r="H517" s="139">
        <v>0</v>
      </c>
      <c r="I517" s="133">
        <f t="shared" si="60"/>
        <v>0</v>
      </c>
      <c r="J517" s="133">
        <f t="shared" ref="J517:J580" si="65">AVERAGE(E517,G517,I517)</f>
        <v>0</v>
      </c>
      <c r="K517" s="140">
        <v>99</v>
      </c>
      <c r="L517" s="133">
        <f t="shared" si="61"/>
        <v>0.82870370370370372</v>
      </c>
      <c r="M517" s="140">
        <v>170</v>
      </c>
      <c r="N517" s="133">
        <f t="shared" si="62"/>
        <v>0.75609756097560976</v>
      </c>
      <c r="O517" s="136">
        <f t="shared" si="63"/>
        <v>0.52826708822643786</v>
      </c>
      <c r="P517" s="34"/>
      <c r="Q517" s="36" t="str">
        <f t="shared" ref="Q517:Q580" si="66">IF(AND(O517&gt;$S$5,O517&lt;$T$5),"EXPOSIÇÃO RELATIVAMENTE BAIXA",IF(AND(O517&gt;$S$6,O517&lt;$T$6),"EXPOSIÇÃO MODERADA ",IF(AND(O517&gt;$S$7,O517&lt;$T$7),"EXPOSIÇÃO ALTA",IF(AND(O517&gt;$S$8,O517&lt;$T$8),"EXPOSIÇÃO MUITO ALTA","EXPOSIÇÃO EXTREMA"))))</f>
        <v>EXPOSIÇÃO ALTA</v>
      </c>
    </row>
    <row r="518" spans="1:17">
      <c r="A518" s="146">
        <v>514</v>
      </c>
      <c r="B518" s="28">
        <v>3144409</v>
      </c>
      <c r="C518" s="17" t="s">
        <v>608</v>
      </c>
      <c r="D518" s="137">
        <v>2.1672479456830104E-3</v>
      </c>
      <c r="E518" s="133">
        <f t="shared" si="64"/>
        <v>1.6289495222967031E-2</v>
      </c>
      <c r="F518" s="141">
        <v>0</v>
      </c>
      <c r="G518" s="133">
        <f t="shared" ref="G518:G581" si="67">IF(((F518-$G$860)/($F$860-$G$860))&gt;1,1,IF(((F518-$G$860)/($F$860-$G$860))&lt;0,0,(F518-$G$860)/($F$860-$G$860)))</f>
        <v>0</v>
      </c>
      <c r="H518" s="139">
        <v>0.2</v>
      </c>
      <c r="I518" s="133">
        <f t="shared" ref="I518:I581" si="68">IF(((H518-$I$860)/($H$860-$I$860))&gt;1,1,IF(((H518-$I$860)/($H$860-$I$860))&lt;0,0,(H518-$I$860)/($H$860-$I$860)))</f>
        <v>0.13333333333333333</v>
      </c>
      <c r="J518" s="133">
        <f t="shared" si="65"/>
        <v>4.9874276185433448E-2</v>
      </c>
      <c r="K518" s="140">
        <v>37</v>
      </c>
      <c r="L518" s="133">
        <f t="shared" ref="L518:L581" si="69">IF(((K518-$L$860)/($K$860-$L$860))&gt;1,1,IF(((K518-$L$860)/($K$860-$L$860))&lt;0,0,(K518-$L$860)/($K$860-$L$860)))</f>
        <v>0.25462962962962965</v>
      </c>
      <c r="M518" s="140">
        <v>149</v>
      </c>
      <c r="N518" s="133">
        <f t="shared" ref="N518:N581" si="70">IF(((M518-$N$860)/($M$860-$N$860))&gt;1,1,IF(((M518-$N$860)/($M$860-$N$860))&lt;0,0,(M518-$N$860)/($M$860-$N$860)))</f>
        <v>0.24390243902439024</v>
      </c>
      <c r="O518" s="136">
        <f t="shared" ref="O518:O581" si="71">(J518+N518+L518)/$M$2</f>
        <v>0.18280211494648446</v>
      </c>
      <c r="P518" s="34"/>
      <c r="Q518" s="36" t="str">
        <f t="shared" si="66"/>
        <v>EXPOSIÇÃO RELATIVAMENTE BAIXA</v>
      </c>
    </row>
    <row r="519" spans="1:17">
      <c r="A519" s="146">
        <v>515</v>
      </c>
      <c r="B519" s="28">
        <v>3144508</v>
      </c>
      <c r="C519" s="17" t="s">
        <v>609</v>
      </c>
      <c r="D519" s="137">
        <v>0</v>
      </c>
      <c r="E519" s="133">
        <f t="shared" si="64"/>
        <v>0</v>
      </c>
      <c r="F519" s="141">
        <v>0</v>
      </c>
      <c r="G519" s="133">
        <f t="shared" si="67"/>
        <v>0</v>
      </c>
      <c r="H519" s="139">
        <v>0</v>
      </c>
      <c r="I519" s="133">
        <f t="shared" si="68"/>
        <v>0</v>
      </c>
      <c r="J519" s="133">
        <f t="shared" si="65"/>
        <v>0</v>
      </c>
      <c r="K519" s="140">
        <v>50</v>
      </c>
      <c r="L519" s="133">
        <f t="shared" si="69"/>
        <v>0.375</v>
      </c>
      <c r="M519" s="140">
        <v>164</v>
      </c>
      <c r="N519" s="133">
        <f t="shared" si="70"/>
        <v>0.6097560975609756</v>
      </c>
      <c r="O519" s="136">
        <f t="shared" si="71"/>
        <v>0.3282520325203252</v>
      </c>
      <c r="P519" s="34"/>
      <c r="Q519" s="36" t="str">
        <f t="shared" si="66"/>
        <v xml:space="preserve">EXPOSIÇÃO MODERADA </v>
      </c>
    </row>
    <row r="520" spans="1:17">
      <c r="A520" s="146">
        <v>516</v>
      </c>
      <c r="B520" s="28">
        <v>3144607</v>
      </c>
      <c r="C520" s="17" t="s">
        <v>610</v>
      </c>
      <c r="D520" s="137">
        <v>6.1438758124800825E-2</v>
      </c>
      <c r="E520" s="133">
        <f t="shared" si="64"/>
        <v>0.46178673694096634</v>
      </c>
      <c r="F520" s="141">
        <v>8.8616772738258284E-3</v>
      </c>
      <c r="G520" s="133">
        <f t="shared" si="67"/>
        <v>2.0223219020832583E-2</v>
      </c>
      <c r="H520" s="139">
        <v>0.2</v>
      </c>
      <c r="I520" s="133">
        <f t="shared" si="68"/>
        <v>0.13333333333333333</v>
      </c>
      <c r="J520" s="133">
        <f t="shared" si="65"/>
        <v>0.2051144297650441</v>
      </c>
      <c r="K520" s="140">
        <v>50</v>
      </c>
      <c r="L520" s="133">
        <f t="shared" si="69"/>
        <v>0.375</v>
      </c>
      <c r="M520" s="140">
        <v>164</v>
      </c>
      <c r="N520" s="133">
        <f t="shared" si="70"/>
        <v>0.6097560975609756</v>
      </c>
      <c r="O520" s="136">
        <f t="shared" si="71"/>
        <v>0.39662350910867322</v>
      </c>
      <c r="P520" s="34"/>
      <c r="Q520" s="36" t="str">
        <f t="shared" si="66"/>
        <v xml:space="preserve">EXPOSIÇÃO MODERADA </v>
      </c>
    </row>
    <row r="521" spans="1:17">
      <c r="A521" s="146">
        <v>517</v>
      </c>
      <c r="B521" s="28">
        <v>3144656</v>
      </c>
      <c r="C521" s="17" t="s">
        <v>611</v>
      </c>
      <c r="D521" s="137">
        <v>4.2882748435558525E-2</v>
      </c>
      <c r="E521" s="133">
        <f t="shared" si="64"/>
        <v>0.32231583247323486</v>
      </c>
      <c r="F521" s="141">
        <v>0.20051073489075946</v>
      </c>
      <c r="G521" s="133">
        <f t="shared" si="67"/>
        <v>0.45758521580342809</v>
      </c>
      <c r="H521" s="139">
        <v>2.2000000000000002</v>
      </c>
      <c r="I521" s="133">
        <f t="shared" si="68"/>
        <v>1</v>
      </c>
      <c r="J521" s="133">
        <f t="shared" si="65"/>
        <v>0.59330034942555432</v>
      </c>
      <c r="K521" s="140">
        <v>77</v>
      </c>
      <c r="L521" s="133">
        <f t="shared" si="69"/>
        <v>0.625</v>
      </c>
      <c r="M521" s="140">
        <v>139</v>
      </c>
      <c r="N521" s="133">
        <f t="shared" si="70"/>
        <v>0</v>
      </c>
      <c r="O521" s="136">
        <f t="shared" si="71"/>
        <v>0.40610011647518479</v>
      </c>
      <c r="P521" s="34"/>
      <c r="Q521" s="36" t="str">
        <f t="shared" si="66"/>
        <v>EXPOSIÇÃO ALTA</v>
      </c>
    </row>
    <row r="522" spans="1:17">
      <c r="A522" s="146">
        <v>518</v>
      </c>
      <c r="B522" s="28">
        <v>3144672</v>
      </c>
      <c r="C522" s="17" t="s">
        <v>612</v>
      </c>
      <c r="D522" s="137">
        <v>0</v>
      </c>
      <c r="E522" s="133">
        <f t="shared" si="64"/>
        <v>0</v>
      </c>
      <c r="F522" s="141">
        <v>0.36813709933354488</v>
      </c>
      <c r="G522" s="133">
        <f t="shared" si="67"/>
        <v>0.84012506430423228</v>
      </c>
      <c r="H522" s="139">
        <v>0.2</v>
      </c>
      <c r="I522" s="133">
        <f t="shared" si="68"/>
        <v>0.13333333333333333</v>
      </c>
      <c r="J522" s="133">
        <f t="shared" si="65"/>
        <v>0.32448613254585518</v>
      </c>
      <c r="K522" s="140">
        <v>50</v>
      </c>
      <c r="L522" s="133">
        <f t="shared" si="69"/>
        <v>0.375</v>
      </c>
      <c r="M522" s="140">
        <v>149</v>
      </c>
      <c r="N522" s="133">
        <f t="shared" si="70"/>
        <v>0.24390243902439024</v>
      </c>
      <c r="O522" s="136">
        <f t="shared" si="71"/>
        <v>0.31446285719008182</v>
      </c>
      <c r="P522" s="34"/>
      <c r="Q522" s="36" t="str">
        <f t="shared" si="66"/>
        <v xml:space="preserve">EXPOSIÇÃO MODERADA </v>
      </c>
    </row>
    <row r="523" spans="1:17">
      <c r="A523" s="146">
        <v>519</v>
      </c>
      <c r="B523" s="28">
        <v>3144706</v>
      </c>
      <c r="C523" s="17" t="s">
        <v>613</v>
      </c>
      <c r="D523" s="137">
        <v>5.5934601102575872E-2</v>
      </c>
      <c r="E523" s="133">
        <f t="shared" si="64"/>
        <v>0.42041632535580853</v>
      </c>
      <c r="F523" s="141">
        <v>1.488280798983951</v>
      </c>
      <c r="G523" s="133">
        <f t="shared" si="67"/>
        <v>1</v>
      </c>
      <c r="H523" s="139">
        <v>0.8</v>
      </c>
      <c r="I523" s="133">
        <f t="shared" si="68"/>
        <v>0.53333333333333333</v>
      </c>
      <c r="J523" s="133">
        <f t="shared" si="65"/>
        <v>0.65124988622971391</v>
      </c>
      <c r="K523" s="140">
        <v>50</v>
      </c>
      <c r="L523" s="133">
        <f t="shared" si="69"/>
        <v>0.375</v>
      </c>
      <c r="M523" s="140">
        <v>180</v>
      </c>
      <c r="N523" s="133">
        <f t="shared" si="70"/>
        <v>1</v>
      </c>
      <c r="O523" s="136">
        <f t="shared" si="71"/>
        <v>0.67541662874323805</v>
      </c>
      <c r="P523" s="34"/>
      <c r="Q523" s="36" t="str">
        <f t="shared" si="66"/>
        <v>EXPOSIÇÃO MUITO ALTA</v>
      </c>
    </row>
    <row r="524" spans="1:17">
      <c r="A524" s="146">
        <v>520</v>
      </c>
      <c r="B524" s="28">
        <v>3144805</v>
      </c>
      <c r="C524" s="17" t="s">
        <v>614</v>
      </c>
      <c r="D524" s="137">
        <v>6.1603470734807951E-2</v>
      </c>
      <c r="E524" s="133">
        <f t="shared" si="64"/>
        <v>0.4630247518525587</v>
      </c>
      <c r="F524" s="141">
        <v>0.67799656687846577</v>
      </c>
      <c r="G524" s="133">
        <f t="shared" si="67"/>
        <v>1</v>
      </c>
      <c r="H524" s="139">
        <v>0.4</v>
      </c>
      <c r="I524" s="133">
        <f t="shared" si="68"/>
        <v>0.26666666666666666</v>
      </c>
      <c r="J524" s="133">
        <f t="shared" si="65"/>
        <v>0.57656380617307512</v>
      </c>
      <c r="K524" s="140">
        <v>62</v>
      </c>
      <c r="L524" s="133">
        <f t="shared" si="69"/>
        <v>0.4861111111111111</v>
      </c>
      <c r="M524" s="140">
        <v>180</v>
      </c>
      <c r="N524" s="133">
        <f t="shared" si="70"/>
        <v>1</v>
      </c>
      <c r="O524" s="136">
        <f t="shared" si="71"/>
        <v>0.68755830576139543</v>
      </c>
      <c r="P524" s="34"/>
      <c r="Q524" s="36" t="str">
        <f t="shared" si="66"/>
        <v>EXPOSIÇÃO MUITO ALTA</v>
      </c>
    </row>
    <row r="525" spans="1:17">
      <c r="A525" s="146">
        <v>521</v>
      </c>
      <c r="B525" s="28">
        <v>3144904</v>
      </c>
      <c r="C525" s="17" t="s">
        <v>615</v>
      </c>
      <c r="D525" s="137">
        <v>0</v>
      </c>
      <c r="E525" s="133">
        <f t="shared" si="64"/>
        <v>0</v>
      </c>
      <c r="F525" s="141">
        <v>0</v>
      </c>
      <c r="G525" s="133">
        <f t="shared" si="67"/>
        <v>0</v>
      </c>
      <c r="H525" s="139">
        <v>0</v>
      </c>
      <c r="I525" s="133">
        <f t="shared" si="68"/>
        <v>0</v>
      </c>
      <c r="J525" s="133">
        <f t="shared" si="65"/>
        <v>0</v>
      </c>
      <c r="K525" s="140">
        <v>50</v>
      </c>
      <c r="L525" s="133">
        <f t="shared" si="69"/>
        <v>0.375</v>
      </c>
      <c r="M525" s="140">
        <v>157</v>
      </c>
      <c r="N525" s="133">
        <f t="shared" si="70"/>
        <v>0.43902439024390244</v>
      </c>
      <c r="O525" s="136">
        <f t="shared" si="71"/>
        <v>0.27134146341463411</v>
      </c>
      <c r="P525" s="34"/>
      <c r="Q525" s="36" t="str">
        <f t="shared" si="66"/>
        <v xml:space="preserve">EXPOSIÇÃO MODERADA </v>
      </c>
    </row>
    <row r="526" spans="1:17">
      <c r="A526" s="146">
        <v>522</v>
      </c>
      <c r="B526" s="28">
        <v>3145000</v>
      </c>
      <c r="C526" s="17" t="s">
        <v>616</v>
      </c>
      <c r="D526" s="137">
        <v>0</v>
      </c>
      <c r="E526" s="133">
        <f t="shared" si="64"/>
        <v>0</v>
      </c>
      <c r="F526" s="141">
        <v>0</v>
      </c>
      <c r="G526" s="133">
        <f t="shared" si="67"/>
        <v>0</v>
      </c>
      <c r="H526" s="139">
        <v>0</v>
      </c>
      <c r="I526" s="133">
        <f t="shared" si="68"/>
        <v>0</v>
      </c>
      <c r="J526" s="133">
        <f t="shared" si="65"/>
        <v>0</v>
      </c>
      <c r="K526" s="140">
        <v>62</v>
      </c>
      <c r="L526" s="133">
        <f t="shared" si="69"/>
        <v>0.4861111111111111</v>
      </c>
      <c r="M526" s="140">
        <v>180</v>
      </c>
      <c r="N526" s="133">
        <f t="shared" si="70"/>
        <v>1</v>
      </c>
      <c r="O526" s="136">
        <f t="shared" si="71"/>
        <v>0.49537037037037041</v>
      </c>
      <c r="P526" s="34"/>
      <c r="Q526" s="36" t="str">
        <f t="shared" si="66"/>
        <v>EXPOSIÇÃO ALTA</v>
      </c>
    </row>
    <row r="527" spans="1:17">
      <c r="A527" s="146">
        <v>523</v>
      </c>
      <c r="B527" s="28">
        <v>3145059</v>
      </c>
      <c r="C527" s="17" t="s">
        <v>617</v>
      </c>
      <c r="D527" s="137">
        <v>5.2383901592067655E-2</v>
      </c>
      <c r="E527" s="133">
        <f t="shared" si="64"/>
        <v>0.39372851474797016</v>
      </c>
      <c r="F527" s="141">
        <v>0.12533572068039392</v>
      </c>
      <c r="G527" s="133">
        <f t="shared" si="67"/>
        <v>0.28602844045563014</v>
      </c>
      <c r="H527" s="139">
        <v>1.8</v>
      </c>
      <c r="I527" s="133">
        <f t="shared" si="68"/>
        <v>1</v>
      </c>
      <c r="J527" s="133">
        <f t="shared" si="65"/>
        <v>0.55991898506786675</v>
      </c>
      <c r="K527" s="140">
        <v>127</v>
      </c>
      <c r="L527" s="133">
        <f t="shared" si="69"/>
        <v>1</v>
      </c>
      <c r="M527" s="140">
        <v>139</v>
      </c>
      <c r="N527" s="133">
        <f t="shared" si="70"/>
        <v>0</v>
      </c>
      <c r="O527" s="136">
        <f t="shared" si="71"/>
        <v>0.51997299502262229</v>
      </c>
      <c r="P527" s="34"/>
      <c r="Q527" s="36" t="str">
        <f t="shared" si="66"/>
        <v>EXPOSIÇÃO ALTA</v>
      </c>
    </row>
    <row r="528" spans="1:17">
      <c r="A528" s="146">
        <v>524</v>
      </c>
      <c r="B528" s="28">
        <v>3145109</v>
      </c>
      <c r="C528" s="17" t="s">
        <v>618</v>
      </c>
      <c r="D528" s="137">
        <v>0</v>
      </c>
      <c r="E528" s="133">
        <f t="shared" si="64"/>
        <v>0</v>
      </c>
      <c r="F528" s="141">
        <v>0</v>
      </c>
      <c r="G528" s="133">
        <f t="shared" si="67"/>
        <v>0</v>
      </c>
      <c r="H528" s="139">
        <v>0</v>
      </c>
      <c r="I528" s="133">
        <f t="shared" si="68"/>
        <v>0</v>
      </c>
      <c r="J528" s="133">
        <f t="shared" si="65"/>
        <v>0</v>
      </c>
      <c r="K528" s="140">
        <v>50</v>
      </c>
      <c r="L528" s="133">
        <f t="shared" si="69"/>
        <v>0.375</v>
      </c>
      <c r="M528" s="140">
        <v>157</v>
      </c>
      <c r="N528" s="133">
        <f t="shared" si="70"/>
        <v>0.43902439024390244</v>
      </c>
      <c r="O528" s="136">
        <f t="shared" si="71"/>
        <v>0.27134146341463411</v>
      </c>
      <c r="P528" s="34"/>
      <c r="Q528" s="36" t="str">
        <f t="shared" si="66"/>
        <v xml:space="preserve">EXPOSIÇÃO MODERADA </v>
      </c>
    </row>
    <row r="529" spans="1:17">
      <c r="A529" s="146">
        <v>525</v>
      </c>
      <c r="B529" s="28">
        <v>3145208</v>
      </c>
      <c r="C529" s="17" t="s">
        <v>619</v>
      </c>
      <c r="D529" s="137">
        <v>0</v>
      </c>
      <c r="E529" s="133">
        <f t="shared" si="64"/>
        <v>0</v>
      </c>
      <c r="F529" s="141">
        <v>4.2930684041562986E-2</v>
      </c>
      <c r="G529" s="133">
        <f t="shared" si="67"/>
        <v>9.7972042905582604E-2</v>
      </c>
      <c r="H529" s="139">
        <v>0.2</v>
      </c>
      <c r="I529" s="133">
        <f t="shared" si="68"/>
        <v>0.13333333333333333</v>
      </c>
      <c r="J529" s="133">
        <f t="shared" si="65"/>
        <v>7.7101792079638645E-2</v>
      </c>
      <c r="K529" s="140">
        <v>77</v>
      </c>
      <c r="L529" s="133">
        <f t="shared" si="69"/>
        <v>0.625</v>
      </c>
      <c r="M529" s="140">
        <v>180</v>
      </c>
      <c r="N529" s="133">
        <f t="shared" si="70"/>
        <v>1</v>
      </c>
      <c r="O529" s="136">
        <f t="shared" si="71"/>
        <v>0.56736726402654625</v>
      </c>
      <c r="P529" s="34"/>
      <c r="Q529" s="36" t="str">
        <f t="shared" si="66"/>
        <v>EXPOSIÇÃO ALTA</v>
      </c>
    </row>
    <row r="530" spans="1:17">
      <c r="A530" s="146">
        <v>526</v>
      </c>
      <c r="B530" s="28">
        <v>3145307</v>
      </c>
      <c r="C530" s="17" t="s">
        <v>621</v>
      </c>
      <c r="D530" s="137">
        <v>4.3216522792977108E-2</v>
      </c>
      <c r="E530" s="133">
        <f t="shared" si="64"/>
        <v>0.32482455133558241</v>
      </c>
      <c r="F530" s="141">
        <v>0.1035073348722913</v>
      </c>
      <c r="G530" s="133">
        <f t="shared" si="67"/>
        <v>0.23621391737743741</v>
      </c>
      <c r="H530" s="139">
        <v>2</v>
      </c>
      <c r="I530" s="133">
        <f t="shared" si="68"/>
        <v>1</v>
      </c>
      <c r="J530" s="133">
        <f t="shared" si="65"/>
        <v>0.52034615623767333</v>
      </c>
      <c r="K530" s="140">
        <v>62</v>
      </c>
      <c r="L530" s="133">
        <f t="shared" si="69"/>
        <v>0.4861111111111111</v>
      </c>
      <c r="M530" s="140">
        <v>149</v>
      </c>
      <c r="N530" s="133">
        <f t="shared" si="70"/>
        <v>0.24390243902439024</v>
      </c>
      <c r="O530" s="136">
        <f t="shared" si="71"/>
        <v>0.41678656879105819</v>
      </c>
      <c r="P530" s="34"/>
      <c r="Q530" s="36" t="str">
        <f t="shared" si="66"/>
        <v>EXPOSIÇÃO ALTA</v>
      </c>
    </row>
    <row r="531" spans="1:17">
      <c r="A531" s="146">
        <v>527</v>
      </c>
      <c r="B531" s="28">
        <v>3145356</v>
      </c>
      <c r="C531" s="17" t="s">
        <v>622</v>
      </c>
      <c r="D531" s="137">
        <v>0.12264184456492878</v>
      </c>
      <c r="E531" s="133">
        <f t="shared" si="64"/>
        <v>0.92180211551506275</v>
      </c>
      <c r="F531" s="141">
        <v>0.13659869255537124</v>
      </c>
      <c r="G531" s="133">
        <f t="shared" si="67"/>
        <v>0.31173164990627261</v>
      </c>
      <c r="H531" s="139">
        <v>1.2</v>
      </c>
      <c r="I531" s="133">
        <f t="shared" si="68"/>
        <v>0.79999999999999993</v>
      </c>
      <c r="J531" s="133">
        <f t="shared" si="65"/>
        <v>0.67784458847377849</v>
      </c>
      <c r="K531" s="140">
        <v>37</v>
      </c>
      <c r="L531" s="133">
        <f t="shared" si="69"/>
        <v>0.25462962962962965</v>
      </c>
      <c r="M531" s="140">
        <v>149</v>
      </c>
      <c r="N531" s="133">
        <f t="shared" si="70"/>
        <v>0.24390243902439024</v>
      </c>
      <c r="O531" s="136">
        <f t="shared" si="71"/>
        <v>0.39212555237593277</v>
      </c>
      <c r="P531" s="34"/>
      <c r="Q531" s="36" t="str">
        <f t="shared" si="66"/>
        <v xml:space="preserve">EXPOSIÇÃO MODERADA </v>
      </c>
    </row>
    <row r="532" spans="1:17">
      <c r="A532" s="146">
        <v>528</v>
      </c>
      <c r="B532" s="28">
        <v>3145372</v>
      </c>
      <c r="C532" s="17" t="s">
        <v>623</v>
      </c>
      <c r="D532" s="137">
        <v>7.3947523208820518E-2</v>
      </c>
      <c r="E532" s="133">
        <f t="shared" si="64"/>
        <v>0.55580526836337818</v>
      </c>
      <c r="F532" s="141">
        <v>0.17064099759352441</v>
      </c>
      <c r="G532" s="133">
        <f t="shared" si="67"/>
        <v>0.38941953781818972</v>
      </c>
      <c r="H532" s="139">
        <v>2</v>
      </c>
      <c r="I532" s="133">
        <f t="shared" si="68"/>
        <v>1</v>
      </c>
      <c r="J532" s="133">
        <f t="shared" si="65"/>
        <v>0.64840826872718926</v>
      </c>
      <c r="K532" s="140">
        <v>99</v>
      </c>
      <c r="L532" s="133">
        <f t="shared" si="69"/>
        <v>0.82870370370370372</v>
      </c>
      <c r="M532" s="140">
        <v>139</v>
      </c>
      <c r="N532" s="133">
        <f t="shared" si="70"/>
        <v>0</v>
      </c>
      <c r="O532" s="136">
        <f t="shared" si="71"/>
        <v>0.49237065747696435</v>
      </c>
      <c r="P532" s="34"/>
      <c r="Q532" s="36" t="str">
        <f t="shared" si="66"/>
        <v>EXPOSIÇÃO ALTA</v>
      </c>
    </row>
    <row r="533" spans="1:17">
      <c r="A533" s="146">
        <v>529</v>
      </c>
      <c r="B533" s="28">
        <v>3145406</v>
      </c>
      <c r="C533" s="17" t="s">
        <v>624</v>
      </c>
      <c r="D533" s="137">
        <v>0</v>
      </c>
      <c r="E533" s="133">
        <f t="shared" si="64"/>
        <v>0</v>
      </c>
      <c r="F533" s="141">
        <v>0</v>
      </c>
      <c r="G533" s="133">
        <f t="shared" si="67"/>
        <v>0</v>
      </c>
      <c r="H533" s="139">
        <v>0</v>
      </c>
      <c r="I533" s="133">
        <f t="shared" si="68"/>
        <v>0</v>
      </c>
      <c r="J533" s="133">
        <f t="shared" si="65"/>
        <v>0</v>
      </c>
      <c r="K533" s="140">
        <v>37</v>
      </c>
      <c r="L533" s="133">
        <f t="shared" si="69"/>
        <v>0.25462962962962965</v>
      </c>
      <c r="M533" s="140">
        <v>164</v>
      </c>
      <c r="N533" s="133">
        <f t="shared" si="70"/>
        <v>0.6097560975609756</v>
      </c>
      <c r="O533" s="136">
        <f t="shared" si="71"/>
        <v>0.28812857573020173</v>
      </c>
      <c r="P533" s="34"/>
      <c r="Q533" s="36" t="str">
        <f t="shared" si="66"/>
        <v xml:space="preserve">EXPOSIÇÃO MODERADA </v>
      </c>
    </row>
    <row r="534" spans="1:17">
      <c r="A534" s="146">
        <v>530</v>
      </c>
      <c r="B534" s="28">
        <v>3145455</v>
      </c>
      <c r="C534" s="17" t="s">
        <v>982</v>
      </c>
      <c r="D534" s="137">
        <v>4.031364097374808E-2</v>
      </c>
      <c r="E534" s="133">
        <f t="shared" si="64"/>
        <v>0.30300587589451894</v>
      </c>
      <c r="F534" s="141">
        <v>0</v>
      </c>
      <c r="G534" s="133">
        <f t="shared" si="67"/>
        <v>0</v>
      </c>
      <c r="H534" s="139">
        <v>1.6</v>
      </c>
      <c r="I534" s="133">
        <f t="shared" si="68"/>
        <v>1</v>
      </c>
      <c r="J534" s="133">
        <f t="shared" si="65"/>
        <v>0.43433529196483961</v>
      </c>
      <c r="K534" s="140">
        <v>99</v>
      </c>
      <c r="L534" s="133">
        <f t="shared" si="69"/>
        <v>0.82870370370370372</v>
      </c>
      <c r="M534" s="140">
        <v>157</v>
      </c>
      <c r="N534" s="133">
        <f t="shared" si="70"/>
        <v>0.43902439024390244</v>
      </c>
      <c r="O534" s="136">
        <f t="shared" si="71"/>
        <v>0.56735446197081529</v>
      </c>
      <c r="P534" s="34"/>
      <c r="Q534" s="36" t="str">
        <f t="shared" si="66"/>
        <v>EXPOSIÇÃO ALTA</v>
      </c>
    </row>
    <row r="535" spans="1:17">
      <c r="A535" s="146">
        <v>531</v>
      </c>
      <c r="B535" s="28">
        <v>3145505</v>
      </c>
      <c r="C535" s="17" t="s">
        <v>625</v>
      </c>
      <c r="D535" s="137">
        <v>0</v>
      </c>
      <c r="E535" s="133">
        <f t="shared" si="64"/>
        <v>0</v>
      </c>
      <c r="F535" s="141">
        <v>0</v>
      </c>
      <c r="G535" s="133">
        <f t="shared" si="67"/>
        <v>0</v>
      </c>
      <c r="H535" s="139">
        <v>0</v>
      </c>
      <c r="I535" s="133">
        <f t="shared" si="68"/>
        <v>0</v>
      </c>
      <c r="J535" s="133">
        <f t="shared" si="65"/>
        <v>0</v>
      </c>
      <c r="K535" s="140">
        <v>50</v>
      </c>
      <c r="L535" s="133">
        <f t="shared" si="69"/>
        <v>0.375</v>
      </c>
      <c r="M535" s="140">
        <v>149</v>
      </c>
      <c r="N535" s="133">
        <f t="shared" si="70"/>
        <v>0.24390243902439024</v>
      </c>
      <c r="O535" s="136">
        <f t="shared" si="71"/>
        <v>0.20630081300813008</v>
      </c>
      <c r="P535" s="34"/>
      <c r="Q535" s="36" t="str">
        <f t="shared" si="66"/>
        <v xml:space="preserve">EXPOSIÇÃO MODERADA </v>
      </c>
    </row>
    <row r="536" spans="1:17">
      <c r="A536" s="146">
        <v>532</v>
      </c>
      <c r="B536" s="28">
        <v>3145604</v>
      </c>
      <c r="C536" s="17" t="s">
        <v>626</v>
      </c>
      <c r="D536" s="137">
        <v>3.3784273570148511E-3</v>
      </c>
      <c r="E536" s="133">
        <f t="shared" si="64"/>
        <v>2.5392976564059398E-2</v>
      </c>
      <c r="F536" s="141">
        <v>2.8198620831090263E-2</v>
      </c>
      <c r="G536" s="133">
        <f t="shared" si="67"/>
        <v>6.4352025867260076E-2</v>
      </c>
      <c r="H536" s="139">
        <v>0.6</v>
      </c>
      <c r="I536" s="133">
        <f t="shared" si="68"/>
        <v>0.39999999999999997</v>
      </c>
      <c r="J536" s="133">
        <f t="shared" si="65"/>
        <v>0.16324833414377315</v>
      </c>
      <c r="K536" s="140">
        <v>50</v>
      </c>
      <c r="L536" s="133">
        <f t="shared" si="69"/>
        <v>0.375</v>
      </c>
      <c r="M536" s="140">
        <v>170</v>
      </c>
      <c r="N536" s="133">
        <f t="shared" si="70"/>
        <v>0.75609756097560976</v>
      </c>
      <c r="O536" s="136">
        <f t="shared" si="71"/>
        <v>0.43144863170646097</v>
      </c>
      <c r="P536" s="34"/>
      <c r="Q536" s="36" t="str">
        <f t="shared" si="66"/>
        <v>EXPOSIÇÃO ALTA</v>
      </c>
    </row>
    <row r="537" spans="1:17">
      <c r="A537" s="146">
        <v>533</v>
      </c>
      <c r="B537" s="28">
        <v>3145703</v>
      </c>
      <c r="C537" s="17" t="s">
        <v>627</v>
      </c>
      <c r="D537" s="137">
        <v>0</v>
      </c>
      <c r="E537" s="133">
        <f t="shared" si="64"/>
        <v>0</v>
      </c>
      <c r="F537" s="141">
        <v>0</v>
      </c>
      <c r="G537" s="133">
        <f t="shared" si="67"/>
        <v>0</v>
      </c>
      <c r="H537" s="139">
        <v>0</v>
      </c>
      <c r="I537" s="133">
        <f t="shared" si="68"/>
        <v>0</v>
      </c>
      <c r="J537" s="133">
        <f t="shared" si="65"/>
        <v>0</v>
      </c>
      <c r="K537" s="140">
        <v>37</v>
      </c>
      <c r="L537" s="133">
        <f t="shared" si="69"/>
        <v>0.25462962962962965</v>
      </c>
      <c r="M537" s="140">
        <v>164</v>
      </c>
      <c r="N537" s="133">
        <f t="shared" si="70"/>
        <v>0.6097560975609756</v>
      </c>
      <c r="O537" s="136">
        <f t="shared" si="71"/>
        <v>0.28812857573020173</v>
      </c>
      <c r="P537" s="34"/>
      <c r="Q537" s="36" t="str">
        <f t="shared" si="66"/>
        <v xml:space="preserve">EXPOSIÇÃO MODERADA </v>
      </c>
    </row>
    <row r="538" spans="1:17">
      <c r="A538" s="146">
        <v>534</v>
      </c>
      <c r="B538" s="28">
        <v>3145802</v>
      </c>
      <c r="C538" s="17" t="s">
        <v>628</v>
      </c>
      <c r="D538" s="137">
        <v>0</v>
      </c>
      <c r="E538" s="133">
        <f t="shared" si="64"/>
        <v>0</v>
      </c>
      <c r="F538" s="141">
        <v>0.61994609164420478</v>
      </c>
      <c r="G538" s="133">
        <f t="shared" si="67"/>
        <v>1</v>
      </c>
      <c r="H538" s="139">
        <v>0.4</v>
      </c>
      <c r="I538" s="133">
        <f t="shared" si="68"/>
        <v>0.26666666666666666</v>
      </c>
      <c r="J538" s="133">
        <f t="shared" si="65"/>
        <v>0.42222222222222222</v>
      </c>
      <c r="K538" s="140">
        <v>77</v>
      </c>
      <c r="L538" s="133">
        <f t="shared" si="69"/>
        <v>0.625</v>
      </c>
      <c r="M538" s="140">
        <v>180</v>
      </c>
      <c r="N538" s="133">
        <f t="shared" si="70"/>
        <v>1</v>
      </c>
      <c r="O538" s="136">
        <f t="shared" si="71"/>
        <v>0.68240740740740746</v>
      </c>
      <c r="P538" s="34"/>
      <c r="Q538" s="36" t="str">
        <f t="shared" si="66"/>
        <v>EXPOSIÇÃO MUITO ALTA</v>
      </c>
    </row>
    <row r="539" spans="1:17">
      <c r="A539" s="146">
        <v>535</v>
      </c>
      <c r="B539" s="28">
        <v>3145851</v>
      </c>
      <c r="C539" s="17" t="s">
        <v>629</v>
      </c>
      <c r="D539" s="137">
        <v>3.5278987858820998E-2</v>
      </c>
      <c r="E539" s="133">
        <f t="shared" si="64"/>
        <v>0.26516435525620791</v>
      </c>
      <c r="F539" s="141">
        <v>0.19539995929167514</v>
      </c>
      <c r="G539" s="133">
        <f t="shared" si="67"/>
        <v>0.44592192327844682</v>
      </c>
      <c r="H539" s="139">
        <v>0.4</v>
      </c>
      <c r="I539" s="133">
        <f t="shared" si="68"/>
        <v>0.26666666666666666</v>
      </c>
      <c r="J539" s="133">
        <f t="shared" si="65"/>
        <v>0.32591764840044046</v>
      </c>
      <c r="K539" s="140">
        <v>50</v>
      </c>
      <c r="L539" s="133">
        <f t="shared" si="69"/>
        <v>0.375</v>
      </c>
      <c r="M539" s="140">
        <v>170</v>
      </c>
      <c r="N539" s="133">
        <f t="shared" si="70"/>
        <v>0.75609756097560976</v>
      </c>
      <c r="O539" s="136">
        <f t="shared" si="71"/>
        <v>0.48567173645868339</v>
      </c>
      <c r="P539" s="34"/>
      <c r="Q539" s="36" t="str">
        <f t="shared" si="66"/>
        <v>EXPOSIÇÃO ALTA</v>
      </c>
    </row>
    <row r="540" spans="1:17">
      <c r="A540" s="146">
        <v>536</v>
      </c>
      <c r="B540" s="28">
        <v>3145877</v>
      </c>
      <c r="C540" s="17" t="s">
        <v>630</v>
      </c>
      <c r="D540" s="137">
        <v>0.12888753078859883</v>
      </c>
      <c r="E540" s="133">
        <f t="shared" si="64"/>
        <v>0.96874601785317804</v>
      </c>
      <c r="F540" s="141">
        <v>3.7880763304492118</v>
      </c>
      <c r="G540" s="133">
        <f t="shared" si="67"/>
        <v>1</v>
      </c>
      <c r="H540" s="139">
        <v>0.4</v>
      </c>
      <c r="I540" s="133">
        <f t="shared" si="68"/>
        <v>0.26666666666666666</v>
      </c>
      <c r="J540" s="133">
        <f t="shared" si="65"/>
        <v>0.74513756150661481</v>
      </c>
      <c r="K540" s="140">
        <v>50</v>
      </c>
      <c r="L540" s="133">
        <f t="shared" si="69"/>
        <v>0.375</v>
      </c>
      <c r="M540" s="140">
        <v>164</v>
      </c>
      <c r="N540" s="133">
        <f t="shared" si="70"/>
        <v>0.6097560975609756</v>
      </c>
      <c r="O540" s="136">
        <f t="shared" si="71"/>
        <v>0.57663121968919684</v>
      </c>
      <c r="P540" s="34"/>
      <c r="Q540" s="36" t="str">
        <f t="shared" si="66"/>
        <v>EXPOSIÇÃO ALTA</v>
      </c>
    </row>
    <row r="541" spans="1:17">
      <c r="A541" s="146">
        <v>537</v>
      </c>
      <c r="B541" s="28">
        <v>3145901</v>
      </c>
      <c r="C541" s="17" t="s">
        <v>631</v>
      </c>
      <c r="D541" s="137">
        <v>1.1845836805612912E-4</v>
      </c>
      <c r="E541" s="133">
        <f t="shared" si="64"/>
        <v>8.9035821877900636E-4</v>
      </c>
      <c r="F541" s="141">
        <v>1.7063964010548632E-2</v>
      </c>
      <c r="G541" s="133">
        <f t="shared" si="67"/>
        <v>3.8941643989698765E-2</v>
      </c>
      <c r="H541" s="139">
        <v>0.4</v>
      </c>
      <c r="I541" s="133">
        <f t="shared" si="68"/>
        <v>0.26666666666666666</v>
      </c>
      <c r="J541" s="133">
        <f t="shared" si="65"/>
        <v>0.10216622295838147</v>
      </c>
      <c r="K541" s="140">
        <v>50</v>
      </c>
      <c r="L541" s="133">
        <f t="shared" si="69"/>
        <v>0.375</v>
      </c>
      <c r="M541" s="140">
        <v>180</v>
      </c>
      <c r="N541" s="133">
        <f t="shared" si="70"/>
        <v>1</v>
      </c>
      <c r="O541" s="136">
        <f t="shared" si="71"/>
        <v>0.49238874098612717</v>
      </c>
      <c r="P541" s="34"/>
      <c r="Q541" s="36" t="str">
        <f t="shared" si="66"/>
        <v>EXPOSIÇÃO ALTA</v>
      </c>
    </row>
    <row r="542" spans="1:17">
      <c r="A542" s="146">
        <v>538</v>
      </c>
      <c r="B542" s="28">
        <v>3146008</v>
      </c>
      <c r="C542" s="17" t="s">
        <v>632</v>
      </c>
      <c r="D542" s="137">
        <v>0</v>
      </c>
      <c r="E542" s="133">
        <f t="shared" si="64"/>
        <v>0</v>
      </c>
      <c r="F542" s="141">
        <v>0</v>
      </c>
      <c r="G542" s="133">
        <f t="shared" si="67"/>
        <v>0</v>
      </c>
      <c r="H542" s="139">
        <v>0</v>
      </c>
      <c r="I542" s="133">
        <f t="shared" si="68"/>
        <v>0</v>
      </c>
      <c r="J542" s="133">
        <f t="shared" si="65"/>
        <v>0</v>
      </c>
      <c r="K542" s="140">
        <v>37</v>
      </c>
      <c r="L542" s="133">
        <f t="shared" si="69"/>
        <v>0.25462962962962965</v>
      </c>
      <c r="M542" s="140">
        <v>139</v>
      </c>
      <c r="N542" s="133">
        <f t="shared" si="70"/>
        <v>0</v>
      </c>
      <c r="O542" s="136">
        <f t="shared" si="71"/>
        <v>8.4876543209876545E-2</v>
      </c>
      <c r="P542" s="34"/>
      <c r="Q542" s="36" t="str">
        <f t="shared" si="66"/>
        <v>EXPOSIÇÃO RELATIVAMENTE BAIXA</v>
      </c>
    </row>
    <row r="543" spans="1:17">
      <c r="A543" s="146">
        <v>539</v>
      </c>
      <c r="B543" s="28">
        <v>3146107</v>
      </c>
      <c r="C543" s="17" t="s">
        <v>633</v>
      </c>
      <c r="D543" s="137">
        <v>5.0507517752596973E-2</v>
      </c>
      <c r="E543" s="133">
        <f t="shared" si="64"/>
        <v>0.37962521583821968</v>
      </c>
      <c r="F543" s="141">
        <v>0.25230744427874735</v>
      </c>
      <c r="G543" s="133">
        <f t="shared" si="67"/>
        <v>0.57579040045911589</v>
      </c>
      <c r="H543" s="139">
        <v>0.6</v>
      </c>
      <c r="I543" s="133">
        <f t="shared" si="68"/>
        <v>0.39999999999999997</v>
      </c>
      <c r="J543" s="133">
        <f t="shared" si="65"/>
        <v>0.45180520543244512</v>
      </c>
      <c r="K543" s="140">
        <v>50</v>
      </c>
      <c r="L543" s="133">
        <f t="shared" si="69"/>
        <v>0.375</v>
      </c>
      <c r="M543" s="140">
        <v>180</v>
      </c>
      <c r="N543" s="133">
        <f t="shared" si="70"/>
        <v>1</v>
      </c>
      <c r="O543" s="136">
        <f t="shared" si="71"/>
        <v>0.60893506847748169</v>
      </c>
      <c r="P543" s="34"/>
      <c r="Q543" s="36" t="str">
        <f t="shared" si="66"/>
        <v>EXPOSIÇÃO MUITO ALTA</v>
      </c>
    </row>
    <row r="544" spans="1:17">
      <c r="A544" s="146">
        <v>540</v>
      </c>
      <c r="B544" s="28">
        <v>3146206</v>
      </c>
      <c r="C544" s="17" t="s">
        <v>634</v>
      </c>
      <c r="D544" s="137">
        <v>0.11924365172623688</v>
      </c>
      <c r="E544" s="133">
        <f t="shared" si="64"/>
        <v>0.89626057739855192</v>
      </c>
      <c r="F544" s="141">
        <v>0.66980638409209836</v>
      </c>
      <c r="G544" s="133">
        <f t="shared" si="67"/>
        <v>1</v>
      </c>
      <c r="H544" s="139">
        <v>0.6</v>
      </c>
      <c r="I544" s="133">
        <f t="shared" si="68"/>
        <v>0.39999999999999997</v>
      </c>
      <c r="J544" s="133">
        <f t="shared" si="65"/>
        <v>0.76542019246618398</v>
      </c>
      <c r="K544" s="140">
        <v>50</v>
      </c>
      <c r="L544" s="133">
        <f t="shared" si="69"/>
        <v>0.375</v>
      </c>
      <c r="M544" s="140">
        <v>149</v>
      </c>
      <c r="N544" s="133">
        <f t="shared" si="70"/>
        <v>0.24390243902439024</v>
      </c>
      <c r="O544" s="136">
        <f t="shared" si="71"/>
        <v>0.46144087716352472</v>
      </c>
      <c r="P544" s="34"/>
      <c r="Q544" s="36" t="str">
        <f t="shared" si="66"/>
        <v>EXPOSIÇÃO ALTA</v>
      </c>
    </row>
    <row r="545" spans="1:17">
      <c r="A545" s="146">
        <v>541</v>
      </c>
      <c r="B545" s="28">
        <v>3146255</v>
      </c>
      <c r="C545" s="17" t="s">
        <v>635</v>
      </c>
      <c r="D545" s="137">
        <v>4.1583559444698721E-2</v>
      </c>
      <c r="E545" s="133">
        <f t="shared" si="64"/>
        <v>0.31255085246598768</v>
      </c>
      <c r="F545" s="141">
        <v>1.9770660340055358E-2</v>
      </c>
      <c r="G545" s="133">
        <f t="shared" si="67"/>
        <v>4.5118591197669727E-2</v>
      </c>
      <c r="H545" s="139">
        <v>2</v>
      </c>
      <c r="I545" s="133">
        <f t="shared" si="68"/>
        <v>1</v>
      </c>
      <c r="J545" s="133">
        <f t="shared" si="65"/>
        <v>0.45255648122121911</v>
      </c>
      <c r="K545" s="140">
        <v>99</v>
      </c>
      <c r="L545" s="133">
        <f t="shared" si="69"/>
        <v>0.82870370370370372</v>
      </c>
      <c r="M545" s="140">
        <v>149</v>
      </c>
      <c r="N545" s="133">
        <f t="shared" si="70"/>
        <v>0.24390243902439024</v>
      </c>
      <c r="O545" s="136">
        <f t="shared" si="71"/>
        <v>0.50838754131643771</v>
      </c>
      <c r="P545" s="34"/>
      <c r="Q545" s="36" t="str">
        <f t="shared" si="66"/>
        <v>EXPOSIÇÃO ALTA</v>
      </c>
    </row>
    <row r="546" spans="1:17">
      <c r="A546" s="146">
        <v>542</v>
      </c>
      <c r="B546" s="28">
        <v>3146305</v>
      </c>
      <c r="C546" s="17" t="s">
        <v>636</v>
      </c>
      <c r="D546" s="137">
        <v>1.6317220644149331E-2</v>
      </c>
      <c r="E546" s="133">
        <f t="shared" si="64"/>
        <v>0.1226436911680646</v>
      </c>
      <c r="F546" s="141">
        <v>0.17362115863186528</v>
      </c>
      <c r="G546" s="133">
        <f t="shared" si="67"/>
        <v>0.39622055838499937</v>
      </c>
      <c r="H546" s="139">
        <v>1</v>
      </c>
      <c r="I546" s="133">
        <f t="shared" si="68"/>
        <v>0.66666666666666663</v>
      </c>
      <c r="J546" s="133">
        <f t="shared" si="65"/>
        <v>0.39517697207324359</v>
      </c>
      <c r="K546" s="140">
        <v>62</v>
      </c>
      <c r="L546" s="133">
        <f t="shared" si="69"/>
        <v>0.4861111111111111</v>
      </c>
      <c r="M546" s="140">
        <v>149</v>
      </c>
      <c r="N546" s="133">
        <f t="shared" si="70"/>
        <v>0.24390243902439024</v>
      </c>
      <c r="O546" s="136">
        <f t="shared" si="71"/>
        <v>0.375063507402915</v>
      </c>
      <c r="P546" s="34"/>
      <c r="Q546" s="36" t="str">
        <f t="shared" si="66"/>
        <v xml:space="preserve">EXPOSIÇÃO MODERADA </v>
      </c>
    </row>
    <row r="547" spans="1:17">
      <c r="A547" s="146">
        <v>543</v>
      </c>
      <c r="B547" s="28">
        <v>3146404</v>
      </c>
      <c r="C547" s="17" t="s">
        <v>638</v>
      </c>
      <c r="D547" s="137">
        <v>0</v>
      </c>
      <c r="E547" s="133">
        <f t="shared" si="64"/>
        <v>0</v>
      </c>
      <c r="F547" s="141">
        <v>0</v>
      </c>
      <c r="G547" s="133">
        <f t="shared" si="67"/>
        <v>0</v>
      </c>
      <c r="H547" s="139">
        <v>0</v>
      </c>
      <c r="I547" s="133">
        <f t="shared" si="68"/>
        <v>0</v>
      </c>
      <c r="J547" s="133">
        <f t="shared" si="65"/>
        <v>0</v>
      </c>
      <c r="K547" s="140">
        <v>127</v>
      </c>
      <c r="L547" s="133">
        <f t="shared" si="69"/>
        <v>1</v>
      </c>
      <c r="M547" s="140">
        <v>139</v>
      </c>
      <c r="N547" s="133">
        <f t="shared" si="70"/>
        <v>0</v>
      </c>
      <c r="O547" s="136">
        <f t="shared" si="71"/>
        <v>0.33333333333333331</v>
      </c>
      <c r="P547" s="34"/>
      <c r="Q547" s="36" t="str">
        <f t="shared" si="66"/>
        <v xml:space="preserve">EXPOSIÇÃO MODERADA </v>
      </c>
    </row>
    <row r="548" spans="1:17">
      <c r="A548" s="146">
        <v>544</v>
      </c>
      <c r="B548" s="28">
        <v>3146503</v>
      </c>
      <c r="C548" s="17" t="s">
        <v>639</v>
      </c>
      <c r="D548" s="137">
        <v>8.467748124679343E-4</v>
      </c>
      <c r="E548" s="133">
        <f t="shared" si="64"/>
        <v>6.3645390875099782E-3</v>
      </c>
      <c r="F548" s="141">
        <v>3.0063885757234121E-2</v>
      </c>
      <c r="G548" s="133">
        <f t="shared" si="67"/>
        <v>6.8608743864055161E-2</v>
      </c>
      <c r="H548" s="139">
        <v>0.2</v>
      </c>
      <c r="I548" s="133">
        <f t="shared" si="68"/>
        <v>0.13333333333333333</v>
      </c>
      <c r="J548" s="133">
        <f t="shared" si="65"/>
        <v>6.9435538761632817E-2</v>
      </c>
      <c r="K548" s="140">
        <v>77</v>
      </c>
      <c r="L548" s="133">
        <f t="shared" si="69"/>
        <v>0.625</v>
      </c>
      <c r="M548" s="140">
        <v>170</v>
      </c>
      <c r="N548" s="133">
        <f t="shared" si="70"/>
        <v>0.75609756097560976</v>
      </c>
      <c r="O548" s="136">
        <f t="shared" si="71"/>
        <v>0.48351103324574751</v>
      </c>
      <c r="P548" s="34"/>
      <c r="Q548" s="36" t="str">
        <f t="shared" si="66"/>
        <v>EXPOSIÇÃO ALTA</v>
      </c>
    </row>
    <row r="549" spans="1:17">
      <c r="A549" s="146">
        <v>545</v>
      </c>
      <c r="B549" s="28">
        <v>3146552</v>
      </c>
      <c r="C549" s="17" t="s">
        <v>637</v>
      </c>
      <c r="D549" s="137">
        <v>0.49849770725661524</v>
      </c>
      <c r="E549" s="133">
        <f t="shared" si="64"/>
        <v>1</v>
      </c>
      <c r="F549" s="141">
        <v>0.68468468468468469</v>
      </c>
      <c r="G549" s="133">
        <f t="shared" si="67"/>
        <v>1</v>
      </c>
      <c r="H549" s="139">
        <v>2</v>
      </c>
      <c r="I549" s="133">
        <f t="shared" si="68"/>
        <v>1</v>
      </c>
      <c r="J549" s="133">
        <f t="shared" si="65"/>
        <v>1</v>
      </c>
      <c r="K549" s="140">
        <v>50</v>
      </c>
      <c r="L549" s="133">
        <f t="shared" si="69"/>
        <v>0.375</v>
      </c>
      <c r="M549" s="140">
        <v>180</v>
      </c>
      <c r="N549" s="133">
        <f t="shared" si="70"/>
        <v>1</v>
      </c>
      <c r="O549" s="136">
        <f t="shared" si="71"/>
        <v>0.79166666666666663</v>
      </c>
      <c r="P549" s="34"/>
      <c r="Q549" s="36" t="str">
        <f t="shared" si="66"/>
        <v>EXPOSIÇÃO MUITO ALTA</v>
      </c>
    </row>
    <row r="550" spans="1:17">
      <c r="A550" s="146">
        <v>546</v>
      </c>
      <c r="B550" s="28">
        <v>3146602</v>
      </c>
      <c r="C550" s="17" t="s">
        <v>640</v>
      </c>
      <c r="D550" s="137">
        <v>8.4246600054467255E-2</v>
      </c>
      <c r="E550" s="133">
        <f t="shared" si="64"/>
        <v>0.63321531432157652</v>
      </c>
      <c r="F550" s="141">
        <v>0.10862186014935506</v>
      </c>
      <c r="G550" s="133">
        <f t="shared" si="67"/>
        <v>0.24788576703632148</v>
      </c>
      <c r="H550" s="139">
        <v>0.2</v>
      </c>
      <c r="I550" s="133">
        <f t="shared" si="68"/>
        <v>0.13333333333333333</v>
      </c>
      <c r="J550" s="133">
        <f t="shared" si="65"/>
        <v>0.33814480489707716</v>
      </c>
      <c r="K550" s="140">
        <v>37</v>
      </c>
      <c r="L550" s="133">
        <f t="shared" si="69"/>
        <v>0.25462962962962965</v>
      </c>
      <c r="M550" s="140">
        <v>164</v>
      </c>
      <c r="N550" s="133">
        <f t="shared" si="70"/>
        <v>0.6097560975609756</v>
      </c>
      <c r="O550" s="136">
        <f t="shared" si="71"/>
        <v>0.40084351069589408</v>
      </c>
      <c r="P550" s="34"/>
      <c r="Q550" s="36" t="str">
        <f t="shared" si="66"/>
        <v>EXPOSIÇÃO ALTA</v>
      </c>
    </row>
    <row r="551" spans="1:17">
      <c r="A551" s="146">
        <v>547</v>
      </c>
      <c r="B551" s="28">
        <v>3146701</v>
      </c>
      <c r="C551" s="17" t="s">
        <v>641</v>
      </c>
      <c r="D551" s="137">
        <v>0</v>
      </c>
      <c r="E551" s="133">
        <f t="shared" si="64"/>
        <v>0</v>
      </c>
      <c r="F551" s="141">
        <v>0</v>
      </c>
      <c r="G551" s="133">
        <f t="shared" si="67"/>
        <v>0</v>
      </c>
      <c r="H551" s="139">
        <v>0</v>
      </c>
      <c r="I551" s="133">
        <f t="shared" si="68"/>
        <v>0</v>
      </c>
      <c r="J551" s="133">
        <f t="shared" si="65"/>
        <v>0</v>
      </c>
      <c r="K551" s="140">
        <v>50</v>
      </c>
      <c r="L551" s="133">
        <f t="shared" si="69"/>
        <v>0.375</v>
      </c>
      <c r="M551" s="140">
        <v>157</v>
      </c>
      <c r="N551" s="133">
        <f t="shared" si="70"/>
        <v>0.43902439024390244</v>
      </c>
      <c r="O551" s="136">
        <f t="shared" si="71"/>
        <v>0.27134146341463411</v>
      </c>
      <c r="P551" s="34"/>
      <c r="Q551" s="36" t="str">
        <f t="shared" si="66"/>
        <v xml:space="preserve">EXPOSIÇÃO MODERADA </v>
      </c>
    </row>
    <row r="552" spans="1:17">
      <c r="A552" s="146">
        <v>548</v>
      </c>
      <c r="B552" s="28">
        <v>3146750</v>
      </c>
      <c r="C552" s="17" t="s">
        <v>642</v>
      </c>
      <c r="D552" s="137">
        <v>0.71625901065577358</v>
      </c>
      <c r="E552" s="133">
        <f t="shared" si="64"/>
        <v>1</v>
      </c>
      <c r="F552" s="141">
        <v>3.3274956217162872</v>
      </c>
      <c r="G552" s="133">
        <f t="shared" si="67"/>
        <v>1</v>
      </c>
      <c r="H552" s="139">
        <v>0.4</v>
      </c>
      <c r="I552" s="133">
        <f t="shared" si="68"/>
        <v>0.26666666666666666</v>
      </c>
      <c r="J552" s="133">
        <f t="shared" si="65"/>
        <v>0.75555555555555554</v>
      </c>
      <c r="K552" s="140">
        <v>37</v>
      </c>
      <c r="L552" s="133">
        <f t="shared" si="69"/>
        <v>0.25462962962962965</v>
      </c>
      <c r="M552" s="140">
        <v>149</v>
      </c>
      <c r="N552" s="133">
        <f t="shared" si="70"/>
        <v>0.24390243902439024</v>
      </c>
      <c r="O552" s="136">
        <f t="shared" si="71"/>
        <v>0.41802920806985844</v>
      </c>
      <c r="P552" s="34"/>
      <c r="Q552" s="36" t="str">
        <f t="shared" si="66"/>
        <v>EXPOSIÇÃO ALTA</v>
      </c>
    </row>
    <row r="553" spans="1:17">
      <c r="A553" s="146">
        <v>549</v>
      </c>
      <c r="B553" s="28">
        <v>3146909</v>
      </c>
      <c r="C553" s="17" t="s">
        <v>643</v>
      </c>
      <c r="D553" s="137">
        <v>0</v>
      </c>
      <c r="E553" s="133">
        <f t="shared" si="64"/>
        <v>0</v>
      </c>
      <c r="F553" s="141">
        <v>0.16765428530134413</v>
      </c>
      <c r="G553" s="133">
        <f t="shared" si="67"/>
        <v>0.38260356664585005</v>
      </c>
      <c r="H553" s="139">
        <v>0.2</v>
      </c>
      <c r="I553" s="133">
        <f t="shared" si="68"/>
        <v>0.13333333333333333</v>
      </c>
      <c r="J553" s="133">
        <f t="shared" si="65"/>
        <v>0.17197896665972778</v>
      </c>
      <c r="K553" s="140">
        <v>77</v>
      </c>
      <c r="L553" s="133">
        <f t="shared" si="69"/>
        <v>0.625</v>
      </c>
      <c r="M553" s="140">
        <v>180</v>
      </c>
      <c r="N553" s="133">
        <f t="shared" si="70"/>
        <v>1</v>
      </c>
      <c r="O553" s="136">
        <f t="shared" si="71"/>
        <v>0.59899298888657593</v>
      </c>
      <c r="P553" s="34"/>
      <c r="Q553" s="36" t="str">
        <f t="shared" si="66"/>
        <v>EXPOSIÇÃO ALTA</v>
      </c>
    </row>
    <row r="554" spans="1:17">
      <c r="A554" s="146">
        <v>550</v>
      </c>
      <c r="B554" s="28">
        <v>3147006</v>
      </c>
      <c r="C554" s="17" t="s">
        <v>645</v>
      </c>
      <c r="D554" s="137">
        <v>9.0295127271646598E-4</v>
      </c>
      <c r="E554" s="133">
        <f t="shared" si="64"/>
        <v>6.7867732775039906E-3</v>
      </c>
      <c r="F554" s="141">
        <v>8.987225301179038E-3</v>
      </c>
      <c r="G554" s="133">
        <f t="shared" si="67"/>
        <v>2.0509731965994406E-2</v>
      </c>
      <c r="H554" s="139">
        <v>0.4</v>
      </c>
      <c r="I554" s="133">
        <f t="shared" si="68"/>
        <v>0.26666666666666666</v>
      </c>
      <c r="J554" s="133">
        <f t="shared" si="65"/>
        <v>9.7987723970055021E-2</v>
      </c>
      <c r="K554" s="140">
        <v>77</v>
      </c>
      <c r="L554" s="133">
        <f t="shared" si="69"/>
        <v>0.625</v>
      </c>
      <c r="M554" s="140">
        <v>180</v>
      </c>
      <c r="N554" s="133">
        <f t="shared" si="70"/>
        <v>1</v>
      </c>
      <c r="O554" s="136">
        <f t="shared" si="71"/>
        <v>0.57432924132335172</v>
      </c>
      <c r="P554" s="34"/>
      <c r="Q554" s="36" t="str">
        <f t="shared" si="66"/>
        <v>EXPOSIÇÃO ALTA</v>
      </c>
    </row>
    <row r="555" spans="1:17">
      <c r="A555" s="146">
        <v>551</v>
      </c>
      <c r="B555" s="28">
        <v>3147105</v>
      </c>
      <c r="C555" s="17" t="s">
        <v>644</v>
      </c>
      <c r="D555" s="137">
        <v>4.0369687091402789E-2</v>
      </c>
      <c r="E555" s="133">
        <f t="shared" si="64"/>
        <v>0.30342713040193275</v>
      </c>
      <c r="F555" s="141">
        <v>3.6506948765816227E-2</v>
      </c>
      <c r="G555" s="133">
        <f t="shared" si="67"/>
        <v>8.3312447278355475E-2</v>
      </c>
      <c r="H555" s="139">
        <v>0.4</v>
      </c>
      <c r="I555" s="133">
        <f t="shared" si="68"/>
        <v>0.26666666666666666</v>
      </c>
      <c r="J555" s="133">
        <f t="shared" si="65"/>
        <v>0.21780208144898494</v>
      </c>
      <c r="K555" s="140">
        <v>99</v>
      </c>
      <c r="L555" s="133">
        <f t="shared" si="69"/>
        <v>0.82870370370370372</v>
      </c>
      <c r="M555" s="140">
        <v>180</v>
      </c>
      <c r="N555" s="133">
        <f t="shared" si="70"/>
        <v>1</v>
      </c>
      <c r="O555" s="136">
        <f t="shared" si="71"/>
        <v>0.68216859505089611</v>
      </c>
      <c r="P555" s="34"/>
      <c r="Q555" s="36" t="str">
        <f t="shared" si="66"/>
        <v>EXPOSIÇÃO MUITO ALTA</v>
      </c>
    </row>
    <row r="556" spans="1:17">
      <c r="A556" s="146">
        <v>552</v>
      </c>
      <c r="B556" s="28">
        <v>3147204</v>
      </c>
      <c r="C556" s="17" t="s">
        <v>646</v>
      </c>
      <c r="D556" s="137">
        <v>0</v>
      </c>
      <c r="E556" s="133">
        <f t="shared" si="64"/>
        <v>0</v>
      </c>
      <c r="F556" s="141">
        <v>0</v>
      </c>
      <c r="G556" s="133">
        <f t="shared" si="67"/>
        <v>0</v>
      </c>
      <c r="H556" s="139">
        <v>0</v>
      </c>
      <c r="I556" s="133">
        <f t="shared" si="68"/>
        <v>0</v>
      </c>
      <c r="J556" s="133">
        <f t="shared" si="65"/>
        <v>0</v>
      </c>
      <c r="K556" s="140">
        <v>50</v>
      </c>
      <c r="L556" s="133">
        <f t="shared" si="69"/>
        <v>0.375</v>
      </c>
      <c r="M556" s="140">
        <v>157</v>
      </c>
      <c r="N556" s="133">
        <f t="shared" si="70"/>
        <v>0.43902439024390244</v>
      </c>
      <c r="O556" s="136">
        <f t="shared" si="71"/>
        <v>0.27134146341463411</v>
      </c>
      <c r="P556" s="34"/>
      <c r="Q556" s="36" t="str">
        <f t="shared" si="66"/>
        <v xml:space="preserve">EXPOSIÇÃO MODERADA </v>
      </c>
    </row>
    <row r="557" spans="1:17">
      <c r="A557" s="146">
        <v>553</v>
      </c>
      <c r="B557" s="28">
        <v>3147303</v>
      </c>
      <c r="C557" s="17" t="s">
        <v>647</v>
      </c>
      <c r="D557" s="137">
        <v>3.5772148159684707E-2</v>
      </c>
      <c r="E557" s="133">
        <f t="shared" si="64"/>
        <v>0.26887105267450662</v>
      </c>
      <c r="F557" s="141">
        <v>5.4915420446187795E-2</v>
      </c>
      <c r="G557" s="133">
        <f t="shared" si="67"/>
        <v>0.12532238999320966</v>
      </c>
      <c r="H557" s="139">
        <v>0.2</v>
      </c>
      <c r="I557" s="133">
        <f t="shared" si="68"/>
        <v>0.13333333333333333</v>
      </c>
      <c r="J557" s="133">
        <f t="shared" si="65"/>
        <v>0.17584225866701653</v>
      </c>
      <c r="K557" s="140">
        <v>37</v>
      </c>
      <c r="L557" s="133">
        <f t="shared" si="69"/>
        <v>0.25462962962962965</v>
      </c>
      <c r="M557" s="140">
        <v>139</v>
      </c>
      <c r="N557" s="133">
        <f t="shared" si="70"/>
        <v>0</v>
      </c>
      <c r="O557" s="136">
        <f t="shared" si="71"/>
        <v>0.14349062943221538</v>
      </c>
      <c r="P557" s="34"/>
      <c r="Q557" s="36" t="str">
        <f t="shared" si="66"/>
        <v>EXPOSIÇÃO RELATIVAMENTE BAIXA</v>
      </c>
    </row>
    <row r="558" spans="1:17">
      <c r="A558" s="146">
        <v>554</v>
      </c>
      <c r="B558" s="28">
        <v>3147402</v>
      </c>
      <c r="C558" s="17" t="s">
        <v>648</v>
      </c>
      <c r="D558" s="137">
        <v>1.6875582972457519E-3</v>
      </c>
      <c r="E558" s="133">
        <f t="shared" si="64"/>
        <v>1.268404608536829E-2</v>
      </c>
      <c r="F558" s="141">
        <v>0</v>
      </c>
      <c r="G558" s="133">
        <f t="shared" si="67"/>
        <v>0</v>
      </c>
      <c r="H558" s="139">
        <v>0.2</v>
      </c>
      <c r="I558" s="133">
        <f t="shared" si="68"/>
        <v>0.13333333333333333</v>
      </c>
      <c r="J558" s="133">
        <f t="shared" si="65"/>
        <v>4.867245980623388E-2</v>
      </c>
      <c r="K558" s="140">
        <v>77</v>
      </c>
      <c r="L558" s="133">
        <f t="shared" si="69"/>
        <v>0.625</v>
      </c>
      <c r="M558" s="140">
        <v>170</v>
      </c>
      <c r="N558" s="133">
        <f t="shared" si="70"/>
        <v>0.75609756097560976</v>
      </c>
      <c r="O558" s="136">
        <f t="shared" si="71"/>
        <v>0.47659000692728126</v>
      </c>
      <c r="P558" s="34"/>
      <c r="Q558" s="36" t="str">
        <f t="shared" si="66"/>
        <v>EXPOSIÇÃO ALTA</v>
      </c>
    </row>
    <row r="559" spans="1:17">
      <c r="A559" s="146">
        <v>555</v>
      </c>
      <c r="B559" s="28">
        <v>3147501</v>
      </c>
      <c r="C559" s="17" t="s">
        <v>651</v>
      </c>
      <c r="D559" s="137">
        <v>0</v>
      </c>
      <c r="E559" s="133">
        <f t="shared" si="64"/>
        <v>0</v>
      </c>
      <c r="F559" s="141">
        <v>0</v>
      </c>
      <c r="G559" s="133">
        <f t="shared" si="67"/>
        <v>0</v>
      </c>
      <c r="H559" s="139">
        <v>0</v>
      </c>
      <c r="I559" s="133">
        <f t="shared" si="68"/>
        <v>0</v>
      </c>
      <c r="J559" s="133">
        <f t="shared" si="65"/>
        <v>0</v>
      </c>
      <c r="K559" s="140">
        <v>37</v>
      </c>
      <c r="L559" s="133">
        <f t="shared" si="69"/>
        <v>0.25462962962962965</v>
      </c>
      <c r="M559" s="140">
        <v>149</v>
      </c>
      <c r="N559" s="133">
        <f t="shared" si="70"/>
        <v>0.24390243902439024</v>
      </c>
      <c r="O559" s="136">
        <f t="shared" si="71"/>
        <v>0.16617735621800664</v>
      </c>
      <c r="P559" s="34"/>
      <c r="Q559" s="36" t="str">
        <f t="shared" si="66"/>
        <v>EXPOSIÇÃO RELATIVAMENTE BAIXA</v>
      </c>
    </row>
    <row r="560" spans="1:17">
      <c r="A560" s="146">
        <v>556</v>
      </c>
      <c r="B560" s="28">
        <v>3147600</v>
      </c>
      <c r="C560" s="17" t="s">
        <v>649</v>
      </c>
      <c r="D560" s="137">
        <v>0</v>
      </c>
      <c r="E560" s="133">
        <f t="shared" si="64"/>
        <v>0</v>
      </c>
      <c r="F560" s="141">
        <v>0</v>
      </c>
      <c r="G560" s="133">
        <f t="shared" si="67"/>
        <v>0</v>
      </c>
      <c r="H560" s="139">
        <v>0.2</v>
      </c>
      <c r="I560" s="133">
        <f t="shared" si="68"/>
        <v>0.13333333333333333</v>
      </c>
      <c r="J560" s="133">
        <f t="shared" si="65"/>
        <v>4.4444444444444446E-2</v>
      </c>
      <c r="K560" s="140">
        <v>50</v>
      </c>
      <c r="L560" s="133">
        <f t="shared" si="69"/>
        <v>0.375</v>
      </c>
      <c r="M560" s="140">
        <v>180</v>
      </c>
      <c r="N560" s="133">
        <f t="shared" si="70"/>
        <v>1</v>
      </c>
      <c r="O560" s="136">
        <f t="shared" si="71"/>
        <v>0.47314814814814815</v>
      </c>
      <c r="P560" s="34"/>
      <c r="Q560" s="36" t="str">
        <f t="shared" si="66"/>
        <v>EXPOSIÇÃO ALTA</v>
      </c>
    </row>
    <row r="561" spans="1:17">
      <c r="A561" s="146">
        <v>557</v>
      </c>
      <c r="B561" s="28">
        <v>3147709</v>
      </c>
      <c r="C561" s="17" t="s">
        <v>650</v>
      </c>
      <c r="D561" s="137">
        <v>2.5607807131690172E-2</v>
      </c>
      <c r="E561" s="133">
        <f t="shared" si="64"/>
        <v>0.19247370969862271</v>
      </c>
      <c r="F561" s="141">
        <v>0</v>
      </c>
      <c r="G561" s="133">
        <f t="shared" si="67"/>
        <v>0</v>
      </c>
      <c r="H561" s="139">
        <v>0.2</v>
      </c>
      <c r="I561" s="133">
        <f t="shared" si="68"/>
        <v>0.13333333333333333</v>
      </c>
      <c r="J561" s="133">
        <f t="shared" si="65"/>
        <v>0.10860234767731869</v>
      </c>
      <c r="K561" s="140">
        <v>37</v>
      </c>
      <c r="L561" s="133">
        <f t="shared" si="69"/>
        <v>0.25462962962962965</v>
      </c>
      <c r="M561" s="140">
        <v>157</v>
      </c>
      <c r="N561" s="133">
        <f t="shared" si="70"/>
        <v>0.43902439024390244</v>
      </c>
      <c r="O561" s="136">
        <f t="shared" si="71"/>
        <v>0.26741878918361695</v>
      </c>
      <c r="P561" s="34"/>
      <c r="Q561" s="36" t="str">
        <f t="shared" si="66"/>
        <v xml:space="preserve">EXPOSIÇÃO MODERADA </v>
      </c>
    </row>
    <row r="562" spans="1:17">
      <c r="A562" s="146">
        <v>558</v>
      </c>
      <c r="B562" s="28">
        <v>3147808</v>
      </c>
      <c r="C562" s="17" t="s">
        <v>983</v>
      </c>
      <c r="D562" s="137">
        <v>0</v>
      </c>
      <c r="E562" s="133">
        <f t="shared" si="64"/>
        <v>0</v>
      </c>
      <c r="F562" s="141">
        <v>0</v>
      </c>
      <c r="G562" s="133">
        <f t="shared" si="67"/>
        <v>0</v>
      </c>
      <c r="H562" s="139">
        <v>0</v>
      </c>
      <c r="I562" s="133">
        <f t="shared" si="68"/>
        <v>0</v>
      </c>
      <c r="J562" s="133">
        <f t="shared" si="65"/>
        <v>0</v>
      </c>
      <c r="K562" s="140">
        <v>62</v>
      </c>
      <c r="L562" s="133">
        <f t="shared" si="69"/>
        <v>0.4861111111111111</v>
      </c>
      <c r="M562" s="140">
        <v>180</v>
      </c>
      <c r="N562" s="133">
        <f t="shared" si="70"/>
        <v>1</v>
      </c>
      <c r="O562" s="136">
        <f t="shared" si="71"/>
        <v>0.49537037037037041</v>
      </c>
      <c r="P562" s="34"/>
      <c r="Q562" s="36" t="str">
        <f t="shared" si="66"/>
        <v>EXPOSIÇÃO ALTA</v>
      </c>
    </row>
    <row r="563" spans="1:17">
      <c r="A563" s="146">
        <v>559</v>
      </c>
      <c r="B563" s="28">
        <v>3147907</v>
      </c>
      <c r="C563" s="17" t="s">
        <v>652</v>
      </c>
      <c r="D563" s="137">
        <v>0</v>
      </c>
      <c r="E563" s="133">
        <f t="shared" si="64"/>
        <v>0</v>
      </c>
      <c r="F563" s="141">
        <v>0</v>
      </c>
      <c r="G563" s="133">
        <f t="shared" si="67"/>
        <v>0</v>
      </c>
      <c r="H563" s="139">
        <v>0</v>
      </c>
      <c r="I563" s="133">
        <f t="shared" si="68"/>
        <v>0</v>
      </c>
      <c r="J563" s="133">
        <f t="shared" si="65"/>
        <v>0</v>
      </c>
      <c r="K563" s="140">
        <v>50</v>
      </c>
      <c r="L563" s="133">
        <f t="shared" si="69"/>
        <v>0.375</v>
      </c>
      <c r="M563" s="140">
        <v>164</v>
      </c>
      <c r="N563" s="133">
        <f t="shared" si="70"/>
        <v>0.6097560975609756</v>
      </c>
      <c r="O563" s="136">
        <f t="shared" si="71"/>
        <v>0.3282520325203252</v>
      </c>
      <c r="P563" s="34"/>
      <c r="Q563" s="36" t="str">
        <f t="shared" si="66"/>
        <v xml:space="preserve">EXPOSIÇÃO MODERADA </v>
      </c>
    </row>
    <row r="564" spans="1:17">
      <c r="A564" s="146">
        <v>560</v>
      </c>
      <c r="B564" s="28">
        <v>3147956</v>
      </c>
      <c r="C564" s="17" t="s">
        <v>653</v>
      </c>
      <c r="D564" s="137">
        <v>0.13204158638990876</v>
      </c>
      <c r="E564" s="133">
        <f t="shared" si="64"/>
        <v>0.99245256871315302</v>
      </c>
      <c r="F564" s="141">
        <v>0</v>
      </c>
      <c r="G564" s="133">
        <f t="shared" si="67"/>
        <v>0</v>
      </c>
      <c r="H564" s="139">
        <v>1.2</v>
      </c>
      <c r="I564" s="133">
        <f t="shared" si="68"/>
        <v>0.79999999999999993</v>
      </c>
      <c r="J564" s="133">
        <f t="shared" si="65"/>
        <v>0.59748418957105098</v>
      </c>
      <c r="K564" s="140">
        <v>127</v>
      </c>
      <c r="L564" s="133">
        <f t="shared" si="69"/>
        <v>1</v>
      </c>
      <c r="M564" s="140">
        <v>149</v>
      </c>
      <c r="N564" s="133">
        <f t="shared" si="70"/>
        <v>0.24390243902439024</v>
      </c>
      <c r="O564" s="136">
        <f t="shared" si="71"/>
        <v>0.61379554286514704</v>
      </c>
      <c r="P564" s="34"/>
      <c r="Q564" s="36" t="str">
        <f t="shared" si="66"/>
        <v>EXPOSIÇÃO MUITO ALTA</v>
      </c>
    </row>
    <row r="565" spans="1:17">
      <c r="A565" s="146">
        <v>561</v>
      </c>
      <c r="B565" s="28">
        <v>3148004</v>
      </c>
      <c r="C565" s="17" t="s">
        <v>654</v>
      </c>
      <c r="D565" s="137">
        <v>0.11206977233542965</v>
      </c>
      <c r="E565" s="133">
        <f t="shared" si="64"/>
        <v>0.84234017835077801</v>
      </c>
      <c r="F565" s="141">
        <v>0.13589662779703751</v>
      </c>
      <c r="G565" s="133">
        <f t="shared" si="67"/>
        <v>0.3101294690847563</v>
      </c>
      <c r="H565" s="139">
        <v>0.6</v>
      </c>
      <c r="I565" s="133">
        <f t="shared" si="68"/>
        <v>0.39999999999999997</v>
      </c>
      <c r="J565" s="133">
        <f t="shared" si="65"/>
        <v>0.51748988247851135</v>
      </c>
      <c r="K565" s="140">
        <v>77</v>
      </c>
      <c r="L565" s="133">
        <f t="shared" si="69"/>
        <v>0.625</v>
      </c>
      <c r="M565" s="140">
        <v>180</v>
      </c>
      <c r="N565" s="133">
        <f t="shared" si="70"/>
        <v>1</v>
      </c>
      <c r="O565" s="136">
        <f t="shared" si="71"/>
        <v>0.71416329415950386</v>
      </c>
      <c r="P565" s="34"/>
      <c r="Q565" s="36" t="str">
        <f t="shared" si="66"/>
        <v>EXPOSIÇÃO MUITO ALTA</v>
      </c>
    </row>
    <row r="566" spans="1:17">
      <c r="A566" s="146">
        <v>562</v>
      </c>
      <c r="B566" s="28">
        <v>3148103</v>
      </c>
      <c r="C566" s="17" t="s">
        <v>655</v>
      </c>
      <c r="D566" s="137">
        <v>0</v>
      </c>
      <c r="E566" s="133">
        <f t="shared" si="64"/>
        <v>0</v>
      </c>
      <c r="F566" s="141">
        <v>0</v>
      </c>
      <c r="G566" s="133">
        <f t="shared" si="67"/>
        <v>0</v>
      </c>
      <c r="H566" s="139">
        <v>0.2</v>
      </c>
      <c r="I566" s="133">
        <f t="shared" si="68"/>
        <v>0.13333333333333333</v>
      </c>
      <c r="J566" s="133">
        <f t="shared" si="65"/>
        <v>4.4444444444444446E-2</v>
      </c>
      <c r="K566" s="140">
        <v>62</v>
      </c>
      <c r="L566" s="133">
        <f t="shared" si="69"/>
        <v>0.4861111111111111</v>
      </c>
      <c r="M566" s="140">
        <v>180</v>
      </c>
      <c r="N566" s="133">
        <f t="shared" si="70"/>
        <v>1</v>
      </c>
      <c r="O566" s="136">
        <f t="shared" si="71"/>
        <v>0.51018518518518519</v>
      </c>
      <c r="P566" s="34"/>
      <c r="Q566" s="36" t="str">
        <f t="shared" si="66"/>
        <v>EXPOSIÇÃO ALTA</v>
      </c>
    </row>
    <row r="567" spans="1:17">
      <c r="A567" s="146">
        <v>563</v>
      </c>
      <c r="B567" s="28">
        <v>3148202</v>
      </c>
      <c r="C567" s="17" t="s">
        <v>656</v>
      </c>
      <c r="D567" s="137">
        <v>8.8152795967989375E-2</v>
      </c>
      <c r="E567" s="133">
        <f t="shared" si="64"/>
        <v>0.6625751112936018</v>
      </c>
      <c r="F567" s="141">
        <v>10.441176470588236</v>
      </c>
      <c r="G567" s="133">
        <f t="shared" si="67"/>
        <v>1</v>
      </c>
      <c r="H567" s="139">
        <v>0.8</v>
      </c>
      <c r="I567" s="133">
        <f t="shared" si="68"/>
        <v>0.53333333333333333</v>
      </c>
      <c r="J567" s="133">
        <f t="shared" si="65"/>
        <v>0.73196948154231167</v>
      </c>
      <c r="K567" s="140">
        <v>50</v>
      </c>
      <c r="L567" s="133">
        <f t="shared" si="69"/>
        <v>0.375</v>
      </c>
      <c r="M567" s="140">
        <v>157</v>
      </c>
      <c r="N567" s="133">
        <f t="shared" si="70"/>
        <v>0.43902439024390244</v>
      </c>
      <c r="O567" s="136">
        <f t="shared" si="71"/>
        <v>0.51533129059540472</v>
      </c>
      <c r="P567" s="34"/>
      <c r="Q567" s="36" t="str">
        <f t="shared" si="66"/>
        <v>EXPOSIÇÃO ALTA</v>
      </c>
    </row>
    <row r="568" spans="1:17">
      <c r="A568" s="146">
        <v>564</v>
      </c>
      <c r="B568" s="28">
        <v>3148301</v>
      </c>
      <c r="C568" s="17" t="s">
        <v>657</v>
      </c>
      <c r="D568" s="137">
        <v>1.7104866078012039E-3</v>
      </c>
      <c r="E568" s="133">
        <f t="shared" si="64"/>
        <v>1.2856380130491139E-2</v>
      </c>
      <c r="F568" s="141">
        <v>0.17377201112140872</v>
      </c>
      <c r="G568" s="133">
        <f t="shared" si="67"/>
        <v>0.39656481860139042</v>
      </c>
      <c r="H568" s="139">
        <v>0.4</v>
      </c>
      <c r="I568" s="133">
        <f t="shared" si="68"/>
        <v>0.26666666666666666</v>
      </c>
      <c r="J568" s="133">
        <f t="shared" si="65"/>
        <v>0.22536262179951608</v>
      </c>
      <c r="K568" s="140">
        <v>50</v>
      </c>
      <c r="L568" s="133">
        <f t="shared" si="69"/>
        <v>0.375</v>
      </c>
      <c r="M568" s="140">
        <v>170</v>
      </c>
      <c r="N568" s="133">
        <f t="shared" si="70"/>
        <v>0.75609756097560976</v>
      </c>
      <c r="O568" s="136">
        <f t="shared" si="71"/>
        <v>0.45215339425837531</v>
      </c>
      <c r="P568" s="34"/>
      <c r="Q568" s="36" t="str">
        <f t="shared" si="66"/>
        <v>EXPOSIÇÃO ALTA</v>
      </c>
    </row>
    <row r="569" spans="1:17">
      <c r="A569" s="146">
        <v>565</v>
      </c>
      <c r="B569" s="28">
        <v>3148400</v>
      </c>
      <c r="C569" s="17" t="s">
        <v>658</v>
      </c>
      <c r="D569" s="137">
        <v>0</v>
      </c>
      <c r="E569" s="133">
        <f t="shared" si="64"/>
        <v>0</v>
      </c>
      <c r="F569" s="141">
        <v>0</v>
      </c>
      <c r="G569" s="133">
        <f t="shared" si="67"/>
        <v>0</v>
      </c>
      <c r="H569" s="139">
        <v>0</v>
      </c>
      <c r="I569" s="133">
        <f t="shared" si="68"/>
        <v>0</v>
      </c>
      <c r="J569" s="133">
        <f t="shared" si="65"/>
        <v>0</v>
      </c>
      <c r="K569" s="140">
        <v>62</v>
      </c>
      <c r="L569" s="133">
        <f t="shared" si="69"/>
        <v>0.4861111111111111</v>
      </c>
      <c r="M569" s="140">
        <v>164</v>
      </c>
      <c r="N569" s="133">
        <f t="shared" si="70"/>
        <v>0.6097560975609756</v>
      </c>
      <c r="O569" s="136">
        <f t="shared" si="71"/>
        <v>0.36528906955736223</v>
      </c>
      <c r="P569" s="34"/>
      <c r="Q569" s="36" t="str">
        <f t="shared" si="66"/>
        <v xml:space="preserve">EXPOSIÇÃO MODERADA </v>
      </c>
    </row>
    <row r="570" spans="1:17">
      <c r="A570" s="146">
        <v>566</v>
      </c>
      <c r="B570" s="28">
        <v>3148509</v>
      </c>
      <c r="C570" s="17" t="s">
        <v>659</v>
      </c>
      <c r="D570" s="137">
        <v>9.0031617603633624E-2</v>
      </c>
      <c r="E570" s="133">
        <f t="shared" si="64"/>
        <v>0.67669673319643808</v>
      </c>
      <c r="F570" s="141">
        <v>1.7989286159212656</v>
      </c>
      <c r="G570" s="133">
        <f t="shared" si="67"/>
        <v>1</v>
      </c>
      <c r="H570" s="139">
        <v>1.2</v>
      </c>
      <c r="I570" s="133">
        <f t="shared" si="68"/>
        <v>0.79999999999999993</v>
      </c>
      <c r="J570" s="133">
        <f t="shared" si="65"/>
        <v>0.82556557773214589</v>
      </c>
      <c r="K570" s="140">
        <v>37</v>
      </c>
      <c r="L570" s="133">
        <f t="shared" si="69"/>
        <v>0.25462962962962965</v>
      </c>
      <c r="M570" s="140">
        <v>149</v>
      </c>
      <c r="N570" s="133">
        <f t="shared" si="70"/>
        <v>0.24390243902439024</v>
      </c>
      <c r="O570" s="136">
        <f t="shared" si="71"/>
        <v>0.44136588212872202</v>
      </c>
      <c r="P570" s="34"/>
      <c r="Q570" s="36" t="str">
        <f t="shared" si="66"/>
        <v>EXPOSIÇÃO ALTA</v>
      </c>
    </row>
    <row r="571" spans="1:17">
      <c r="A571" s="146">
        <v>567</v>
      </c>
      <c r="B571" s="28">
        <v>3148608</v>
      </c>
      <c r="C571" s="17" t="s">
        <v>660</v>
      </c>
      <c r="D571" s="137">
        <v>4.4049937807965747E-2</v>
      </c>
      <c r="E571" s="133">
        <f t="shared" si="64"/>
        <v>0.33108867535168707</v>
      </c>
      <c r="F571" s="141">
        <v>0</v>
      </c>
      <c r="G571" s="133">
        <f t="shared" si="67"/>
        <v>0</v>
      </c>
      <c r="H571" s="139">
        <v>0.4</v>
      </c>
      <c r="I571" s="133">
        <f t="shared" si="68"/>
        <v>0.26666666666666666</v>
      </c>
      <c r="J571" s="133">
        <f t="shared" si="65"/>
        <v>0.19925178067278457</v>
      </c>
      <c r="K571" s="140">
        <v>62</v>
      </c>
      <c r="L571" s="133">
        <f t="shared" si="69"/>
        <v>0.4861111111111111</v>
      </c>
      <c r="M571" s="140">
        <v>164</v>
      </c>
      <c r="N571" s="133">
        <f t="shared" si="70"/>
        <v>0.6097560975609756</v>
      </c>
      <c r="O571" s="136">
        <f t="shared" si="71"/>
        <v>0.43170632978162377</v>
      </c>
      <c r="P571" s="34"/>
      <c r="Q571" s="36" t="str">
        <f t="shared" si="66"/>
        <v>EXPOSIÇÃO ALTA</v>
      </c>
    </row>
    <row r="572" spans="1:17">
      <c r="A572" s="146">
        <v>568</v>
      </c>
      <c r="B572" s="28">
        <v>3148707</v>
      </c>
      <c r="C572" s="17" t="s">
        <v>661</v>
      </c>
      <c r="D572" s="137">
        <v>6.6288812034319307E-3</v>
      </c>
      <c r="E572" s="133">
        <f t="shared" si="64"/>
        <v>4.9824077079879306E-2</v>
      </c>
      <c r="F572" s="141">
        <v>0.28898154646410434</v>
      </c>
      <c r="G572" s="133">
        <f t="shared" si="67"/>
        <v>0.65948430827919502</v>
      </c>
      <c r="H572" s="139">
        <v>2.4</v>
      </c>
      <c r="I572" s="133">
        <f t="shared" si="68"/>
        <v>1</v>
      </c>
      <c r="J572" s="133">
        <f t="shared" si="65"/>
        <v>0.56976946178635812</v>
      </c>
      <c r="K572" s="140">
        <v>50</v>
      </c>
      <c r="L572" s="133">
        <f t="shared" si="69"/>
        <v>0.375</v>
      </c>
      <c r="M572" s="140">
        <v>149</v>
      </c>
      <c r="N572" s="133">
        <f t="shared" si="70"/>
        <v>0.24390243902439024</v>
      </c>
      <c r="O572" s="136">
        <f t="shared" si="71"/>
        <v>0.39622396693691614</v>
      </c>
      <c r="P572" s="34"/>
      <c r="Q572" s="36" t="str">
        <f t="shared" si="66"/>
        <v xml:space="preserve">EXPOSIÇÃO MODERADA </v>
      </c>
    </row>
    <row r="573" spans="1:17">
      <c r="A573" s="146">
        <v>569</v>
      </c>
      <c r="B573" s="28">
        <v>3148756</v>
      </c>
      <c r="C573" s="17" t="s">
        <v>662</v>
      </c>
      <c r="D573" s="137">
        <v>3.88692755676057E-2</v>
      </c>
      <c r="E573" s="133">
        <f t="shared" si="64"/>
        <v>0.2921497191587652</v>
      </c>
      <c r="F573" s="141">
        <v>0.40169422052192921</v>
      </c>
      <c r="G573" s="133">
        <f t="shared" si="67"/>
        <v>0.91670571495664921</v>
      </c>
      <c r="H573" s="139">
        <v>0.4</v>
      </c>
      <c r="I573" s="133">
        <f t="shared" si="68"/>
        <v>0.26666666666666666</v>
      </c>
      <c r="J573" s="133">
        <f t="shared" si="65"/>
        <v>0.49184070026069371</v>
      </c>
      <c r="K573" s="140">
        <v>50</v>
      </c>
      <c r="L573" s="133">
        <f t="shared" si="69"/>
        <v>0.375</v>
      </c>
      <c r="M573" s="140">
        <v>164</v>
      </c>
      <c r="N573" s="133">
        <f t="shared" si="70"/>
        <v>0.6097560975609756</v>
      </c>
      <c r="O573" s="136">
        <f t="shared" si="71"/>
        <v>0.49219893260722314</v>
      </c>
      <c r="P573" s="34"/>
      <c r="Q573" s="36" t="str">
        <f t="shared" si="66"/>
        <v>EXPOSIÇÃO ALTA</v>
      </c>
    </row>
    <row r="574" spans="1:17">
      <c r="A574" s="146">
        <v>570</v>
      </c>
      <c r="B574" s="28">
        <v>3148806</v>
      </c>
      <c r="C574" s="17" t="s">
        <v>663</v>
      </c>
      <c r="D574" s="137">
        <v>0</v>
      </c>
      <c r="E574" s="133">
        <f t="shared" si="64"/>
        <v>0</v>
      </c>
      <c r="F574" s="141">
        <v>9.0661831368993653E-2</v>
      </c>
      <c r="G574" s="133">
        <f t="shared" si="67"/>
        <v>0.20689921512041112</v>
      </c>
      <c r="H574" s="139">
        <v>0.2</v>
      </c>
      <c r="I574" s="133">
        <f t="shared" si="68"/>
        <v>0.13333333333333333</v>
      </c>
      <c r="J574" s="133">
        <f t="shared" si="65"/>
        <v>0.11341084948458148</v>
      </c>
      <c r="K574" s="140">
        <v>50</v>
      </c>
      <c r="L574" s="133">
        <f t="shared" si="69"/>
        <v>0.375</v>
      </c>
      <c r="M574" s="140">
        <v>170</v>
      </c>
      <c r="N574" s="133">
        <f t="shared" si="70"/>
        <v>0.75609756097560976</v>
      </c>
      <c r="O574" s="136">
        <f t="shared" si="71"/>
        <v>0.41483613682006376</v>
      </c>
      <c r="P574" s="34"/>
      <c r="Q574" s="36" t="str">
        <f t="shared" si="66"/>
        <v>EXPOSIÇÃO ALTA</v>
      </c>
    </row>
    <row r="575" spans="1:17">
      <c r="A575" s="146">
        <v>571</v>
      </c>
      <c r="B575" s="28">
        <v>3148905</v>
      </c>
      <c r="C575" s="17" t="s">
        <v>664</v>
      </c>
      <c r="D575" s="137">
        <v>0</v>
      </c>
      <c r="E575" s="133">
        <f t="shared" si="64"/>
        <v>0</v>
      </c>
      <c r="F575" s="141">
        <v>0</v>
      </c>
      <c r="G575" s="133">
        <f t="shared" si="67"/>
        <v>0</v>
      </c>
      <c r="H575" s="139">
        <v>0</v>
      </c>
      <c r="I575" s="133">
        <f t="shared" si="68"/>
        <v>0</v>
      </c>
      <c r="J575" s="133">
        <f t="shared" si="65"/>
        <v>0</v>
      </c>
      <c r="K575" s="140">
        <v>62</v>
      </c>
      <c r="L575" s="133">
        <f t="shared" si="69"/>
        <v>0.4861111111111111</v>
      </c>
      <c r="M575" s="140">
        <v>180</v>
      </c>
      <c r="N575" s="133">
        <f t="shared" si="70"/>
        <v>1</v>
      </c>
      <c r="O575" s="136">
        <f t="shared" si="71"/>
        <v>0.49537037037037041</v>
      </c>
      <c r="P575" s="34"/>
      <c r="Q575" s="36" t="str">
        <f t="shared" si="66"/>
        <v>EXPOSIÇÃO ALTA</v>
      </c>
    </row>
    <row r="576" spans="1:17">
      <c r="A576" s="146">
        <v>572</v>
      </c>
      <c r="B576" s="28">
        <v>3149002</v>
      </c>
      <c r="C576" s="17" t="s">
        <v>665</v>
      </c>
      <c r="D576" s="137">
        <v>0</v>
      </c>
      <c r="E576" s="133">
        <f t="shared" si="64"/>
        <v>0</v>
      </c>
      <c r="F576" s="141">
        <v>0</v>
      </c>
      <c r="G576" s="133">
        <f t="shared" si="67"/>
        <v>0</v>
      </c>
      <c r="H576" s="139">
        <v>0</v>
      </c>
      <c r="I576" s="133">
        <f t="shared" si="68"/>
        <v>0</v>
      </c>
      <c r="J576" s="133">
        <f t="shared" si="65"/>
        <v>0</v>
      </c>
      <c r="K576" s="140">
        <v>50</v>
      </c>
      <c r="L576" s="133">
        <f t="shared" si="69"/>
        <v>0.375</v>
      </c>
      <c r="M576" s="140">
        <v>157</v>
      </c>
      <c r="N576" s="133">
        <f t="shared" si="70"/>
        <v>0.43902439024390244</v>
      </c>
      <c r="O576" s="136">
        <f t="shared" si="71"/>
        <v>0.27134146341463411</v>
      </c>
      <c r="P576" s="34"/>
      <c r="Q576" s="36" t="str">
        <f t="shared" si="66"/>
        <v xml:space="preserve">EXPOSIÇÃO MODERADA </v>
      </c>
    </row>
    <row r="577" spans="1:17">
      <c r="A577" s="146">
        <v>573</v>
      </c>
      <c r="B577" s="28">
        <v>3149101</v>
      </c>
      <c r="C577" s="17" t="s">
        <v>666</v>
      </c>
      <c r="D577" s="137">
        <v>3.2844765440229809E-3</v>
      </c>
      <c r="E577" s="133">
        <f t="shared" si="64"/>
        <v>2.4686822327081852E-2</v>
      </c>
      <c r="F577" s="141">
        <v>4.6742077217911564E-2</v>
      </c>
      <c r="G577" s="133">
        <f t="shared" si="67"/>
        <v>0.10667001695700358</v>
      </c>
      <c r="H577" s="139">
        <v>0.2</v>
      </c>
      <c r="I577" s="133">
        <f t="shared" si="68"/>
        <v>0.13333333333333333</v>
      </c>
      <c r="J577" s="133">
        <f t="shared" si="65"/>
        <v>8.8230057539139595E-2</v>
      </c>
      <c r="K577" s="140">
        <v>37</v>
      </c>
      <c r="L577" s="133">
        <f t="shared" si="69"/>
        <v>0.25462962962962965</v>
      </c>
      <c r="M577" s="140">
        <v>149</v>
      </c>
      <c r="N577" s="133">
        <f t="shared" si="70"/>
        <v>0.24390243902439024</v>
      </c>
      <c r="O577" s="136">
        <f t="shared" si="71"/>
        <v>0.19558737539771984</v>
      </c>
      <c r="P577" s="34"/>
      <c r="Q577" s="36" t="str">
        <f t="shared" si="66"/>
        <v>EXPOSIÇÃO RELATIVAMENTE BAIXA</v>
      </c>
    </row>
    <row r="578" spans="1:17">
      <c r="A578" s="146">
        <v>574</v>
      </c>
      <c r="B578" s="28">
        <v>3149150</v>
      </c>
      <c r="C578" s="17" t="s">
        <v>667</v>
      </c>
      <c r="D578" s="137">
        <v>2.4271213306412385E-2</v>
      </c>
      <c r="E578" s="133">
        <f t="shared" si="64"/>
        <v>0.18242758702249848</v>
      </c>
      <c r="F578" s="141">
        <v>1.3098333814889724</v>
      </c>
      <c r="G578" s="133">
        <f t="shared" si="67"/>
        <v>1</v>
      </c>
      <c r="H578" s="139">
        <v>2.2000000000000002</v>
      </c>
      <c r="I578" s="133">
        <f t="shared" si="68"/>
        <v>1</v>
      </c>
      <c r="J578" s="133">
        <f t="shared" si="65"/>
        <v>0.72747586234083295</v>
      </c>
      <c r="K578" s="140">
        <v>127</v>
      </c>
      <c r="L578" s="133">
        <f t="shared" si="69"/>
        <v>1</v>
      </c>
      <c r="M578" s="140">
        <v>139</v>
      </c>
      <c r="N578" s="133">
        <f t="shared" si="70"/>
        <v>0</v>
      </c>
      <c r="O578" s="136">
        <f t="shared" si="71"/>
        <v>0.57582528744694439</v>
      </c>
      <c r="P578" s="34"/>
      <c r="Q578" s="36" t="str">
        <f t="shared" si="66"/>
        <v>EXPOSIÇÃO ALTA</v>
      </c>
    </row>
    <row r="579" spans="1:17">
      <c r="A579" s="146">
        <v>575</v>
      </c>
      <c r="B579" s="28">
        <v>3149200</v>
      </c>
      <c r="C579" s="17" t="s">
        <v>668</v>
      </c>
      <c r="D579" s="137">
        <v>0</v>
      </c>
      <c r="E579" s="133">
        <f t="shared" si="64"/>
        <v>0</v>
      </c>
      <c r="F579" s="141">
        <v>0</v>
      </c>
      <c r="G579" s="133">
        <f t="shared" si="67"/>
        <v>0</v>
      </c>
      <c r="H579" s="139">
        <v>0</v>
      </c>
      <c r="I579" s="133">
        <f t="shared" si="68"/>
        <v>0</v>
      </c>
      <c r="J579" s="133">
        <f t="shared" si="65"/>
        <v>0</v>
      </c>
      <c r="K579" s="140">
        <v>62</v>
      </c>
      <c r="L579" s="133">
        <f t="shared" si="69"/>
        <v>0.4861111111111111</v>
      </c>
      <c r="M579" s="140">
        <v>180</v>
      </c>
      <c r="N579" s="133">
        <f t="shared" si="70"/>
        <v>1</v>
      </c>
      <c r="O579" s="136">
        <f t="shared" si="71"/>
        <v>0.49537037037037041</v>
      </c>
      <c r="P579" s="34"/>
      <c r="Q579" s="36" t="str">
        <f t="shared" si="66"/>
        <v>EXPOSIÇÃO ALTA</v>
      </c>
    </row>
    <row r="580" spans="1:17">
      <c r="A580" s="146">
        <v>576</v>
      </c>
      <c r="B580" s="28">
        <v>3149309</v>
      </c>
      <c r="C580" s="17" t="s">
        <v>669</v>
      </c>
      <c r="D580" s="137">
        <v>2.2165424665241261E-5</v>
      </c>
      <c r="E580" s="133">
        <f t="shared" si="64"/>
        <v>1.6660003296747555E-4</v>
      </c>
      <c r="F580" s="141">
        <v>0</v>
      </c>
      <c r="G580" s="133">
        <f t="shared" si="67"/>
        <v>0</v>
      </c>
      <c r="H580" s="139">
        <v>0.2</v>
      </c>
      <c r="I580" s="133">
        <f t="shared" si="68"/>
        <v>0.13333333333333333</v>
      </c>
      <c r="J580" s="133">
        <f t="shared" si="65"/>
        <v>4.4499977788766937E-2</v>
      </c>
      <c r="K580" s="140">
        <v>77</v>
      </c>
      <c r="L580" s="133">
        <f t="shared" si="69"/>
        <v>0.625</v>
      </c>
      <c r="M580" s="140">
        <v>180</v>
      </c>
      <c r="N580" s="133">
        <f t="shared" si="70"/>
        <v>1</v>
      </c>
      <c r="O580" s="136">
        <f t="shared" si="71"/>
        <v>0.5564999925962556</v>
      </c>
      <c r="P580" s="34"/>
      <c r="Q580" s="36" t="str">
        <f t="shared" si="66"/>
        <v>EXPOSIÇÃO ALTA</v>
      </c>
    </row>
    <row r="581" spans="1:17">
      <c r="A581" s="146">
        <v>577</v>
      </c>
      <c r="B581" s="28">
        <v>3149408</v>
      </c>
      <c r="C581" s="17" t="s">
        <v>670</v>
      </c>
      <c r="D581" s="137">
        <v>0</v>
      </c>
      <c r="E581" s="133">
        <f t="shared" ref="E581:E644" si="72">IF(((D581-$E$860)/($D$860-$E$860))&gt;1,1,IF(((D581-$E$860)/($D$860-$E$860))&lt;0,0,(D581-$E$860)/($D$860-$E$860)))</f>
        <v>0</v>
      </c>
      <c r="F581" s="141">
        <v>0</v>
      </c>
      <c r="G581" s="133">
        <f t="shared" si="67"/>
        <v>0</v>
      </c>
      <c r="H581" s="139">
        <v>0</v>
      </c>
      <c r="I581" s="133">
        <f t="shared" si="68"/>
        <v>0</v>
      </c>
      <c r="J581" s="133">
        <f t="shared" ref="J581:J644" si="73">AVERAGE(E581,G581,I581)</f>
        <v>0</v>
      </c>
      <c r="K581" s="140">
        <v>37</v>
      </c>
      <c r="L581" s="133">
        <f t="shared" si="69"/>
        <v>0.25462962962962965</v>
      </c>
      <c r="M581" s="140">
        <v>164</v>
      </c>
      <c r="N581" s="133">
        <f t="shared" si="70"/>
        <v>0.6097560975609756</v>
      </c>
      <c r="O581" s="136">
        <f t="shared" si="71"/>
        <v>0.28812857573020173</v>
      </c>
      <c r="P581" s="34"/>
      <c r="Q581" s="36" t="str">
        <f t="shared" ref="Q581:Q644" si="74">IF(AND(O581&gt;$S$5,O581&lt;$T$5),"EXPOSIÇÃO RELATIVAMENTE BAIXA",IF(AND(O581&gt;$S$6,O581&lt;$T$6),"EXPOSIÇÃO MODERADA ",IF(AND(O581&gt;$S$7,O581&lt;$T$7),"EXPOSIÇÃO ALTA",IF(AND(O581&gt;$S$8,O581&lt;$T$8),"EXPOSIÇÃO MUITO ALTA","EXPOSIÇÃO EXTREMA"))))</f>
        <v xml:space="preserve">EXPOSIÇÃO MODERADA </v>
      </c>
    </row>
    <row r="582" spans="1:17">
      <c r="A582" s="146">
        <v>578</v>
      </c>
      <c r="B582" s="28">
        <v>3149507</v>
      </c>
      <c r="C582" s="17" t="s">
        <v>671</v>
      </c>
      <c r="D582" s="137">
        <v>2.3860728442339628E-2</v>
      </c>
      <c r="E582" s="133">
        <f t="shared" si="72"/>
        <v>0.17934229572219634</v>
      </c>
      <c r="F582" s="141">
        <v>0.42985074626865671</v>
      </c>
      <c r="G582" s="133">
        <f t="shared" ref="G582:G645" si="75">IF(((F582-$G$860)/($F$860-$G$860))&gt;1,1,IF(((F582-$G$860)/($F$860-$G$860))&lt;0,0,(F582-$G$860)/($F$860-$G$860)))</f>
        <v>0.98096167570164594</v>
      </c>
      <c r="H582" s="139">
        <v>0.2</v>
      </c>
      <c r="I582" s="133">
        <f t="shared" ref="I582:I645" si="76">IF(((H582-$I$860)/($H$860-$I$860))&gt;1,1,IF(((H582-$I$860)/($H$860-$I$860))&lt;0,0,(H582-$I$860)/($H$860-$I$860)))</f>
        <v>0.13333333333333333</v>
      </c>
      <c r="J582" s="133">
        <f t="shared" si="73"/>
        <v>0.43121243491905853</v>
      </c>
      <c r="K582" s="140">
        <v>37</v>
      </c>
      <c r="L582" s="133">
        <f t="shared" ref="L582:L645" si="77">IF(((K582-$L$860)/($K$860-$L$860))&gt;1,1,IF(((K582-$L$860)/($K$860-$L$860))&lt;0,0,(K582-$L$860)/($K$860-$L$860)))</f>
        <v>0.25462962962962965</v>
      </c>
      <c r="M582" s="140">
        <v>164</v>
      </c>
      <c r="N582" s="133">
        <f t="shared" ref="N582:N645" si="78">IF(((M582-$N$860)/($M$860-$N$860))&gt;1,1,IF(((M582-$N$860)/($M$860-$N$860))&lt;0,0,(M582-$N$860)/($M$860-$N$860)))</f>
        <v>0.6097560975609756</v>
      </c>
      <c r="O582" s="136">
        <f t="shared" ref="O582:O645" si="79">(J582+N582+L582)/$M$2</f>
        <v>0.43186605403655465</v>
      </c>
      <c r="P582" s="34"/>
      <c r="Q582" s="36" t="str">
        <f t="shared" si="74"/>
        <v>EXPOSIÇÃO ALTA</v>
      </c>
    </row>
    <row r="583" spans="1:17">
      <c r="A583" s="146">
        <v>579</v>
      </c>
      <c r="B583" s="28">
        <v>3149606</v>
      </c>
      <c r="C583" s="17" t="s">
        <v>672</v>
      </c>
      <c r="D583" s="137">
        <v>8.186515678937625E-3</v>
      </c>
      <c r="E583" s="133">
        <f t="shared" si="72"/>
        <v>6.153158816481076E-2</v>
      </c>
      <c r="F583" s="141">
        <v>0.41445783132530123</v>
      </c>
      <c r="G583" s="133">
        <f t="shared" si="75"/>
        <v>0.94583353001888959</v>
      </c>
      <c r="H583" s="139">
        <v>0.2</v>
      </c>
      <c r="I583" s="133">
        <f t="shared" si="76"/>
        <v>0.13333333333333333</v>
      </c>
      <c r="J583" s="133">
        <f t="shared" si="73"/>
        <v>0.38023281717234458</v>
      </c>
      <c r="K583" s="140">
        <v>77</v>
      </c>
      <c r="L583" s="133">
        <f t="shared" si="77"/>
        <v>0.625</v>
      </c>
      <c r="M583" s="140">
        <v>180</v>
      </c>
      <c r="N583" s="133">
        <f t="shared" si="78"/>
        <v>1</v>
      </c>
      <c r="O583" s="136">
        <f t="shared" si="79"/>
        <v>0.66841093905744808</v>
      </c>
      <c r="P583" s="34"/>
      <c r="Q583" s="36" t="str">
        <f t="shared" si="74"/>
        <v>EXPOSIÇÃO MUITO ALTA</v>
      </c>
    </row>
    <row r="584" spans="1:17">
      <c r="A584" s="146">
        <v>580</v>
      </c>
      <c r="B584" s="28">
        <v>3149705</v>
      </c>
      <c r="C584" s="17" t="s">
        <v>673</v>
      </c>
      <c r="D584" s="137">
        <v>0</v>
      </c>
      <c r="E584" s="133">
        <f t="shared" si="72"/>
        <v>0</v>
      </c>
      <c r="F584" s="141">
        <v>0</v>
      </c>
      <c r="G584" s="133">
        <f t="shared" si="75"/>
        <v>0</v>
      </c>
      <c r="H584" s="139">
        <v>0.2</v>
      </c>
      <c r="I584" s="133">
        <f t="shared" si="76"/>
        <v>0.13333333333333333</v>
      </c>
      <c r="J584" s="133">
        <f t="shared" si="73"/>
        <v>4.4444444444444446E-2</v>
      </c>
      <c r="K584" s="140">
        <v>62</v>
      </c>
      <c r="L584" s="133">
        <f t="shared" si="77"/>
        <v>0.4861111111111111</v>
      </c>
      <c r="M584" s="140">
        <v>180</v>
      </c>
      <c r="N584" s="133">
        <f t="shared" si="78"/>
        <v>1</v>
      </c>
      <c r="O584" s="136">
        <f t="shared" si="79"/>
        <v>0.51018518518518519</v>
      </c>
      <c r="P584" s="34"/>
      <c r="Q584" s="36" t="str">
        <f t="shared" si="74"/>
        <v>EXPOSIÇÃO ALTA</v>
      </c>
    </row>
    <row r="585" spans="1:17">
      <c r="A585" s="146">
        <v>581</v>
      </c>
      <c r="B585" s="28">
        <v>3149804</v>
      </c>
      <c r="C585" s="17" t="s">
        <v>674</v>
      </c>
      <c r="D585" s="137">
        <v>0</v>
      </c>
      <c r="E585" s="133">
        <f t="shared" si="72"/>
        <v>0</v>
      </c>
      <c r="F585" s="141">
        <v>0</v>
      </c>
      <c r="G585" s="133">
        <f t="shared" si="75"/>
        <v>0</v>
      </c>
      <c r="H585" s="139">
        <v>0</v>
      </c>
      <c r="I585" s="133">
        <f t="shared" si="76"/>
        <v>0</v>
      </c>
      <c r="J585" s="133">
        <f t="shared" si="73"/>
        <v>0</v>
      </c>
      <c r="K585" s="140">
        <v>62</v>
      </c>
      <c r="L585" s="133">
        <f t="shared" si="77"/>
        <v>0.4861111111111111</v>
      </c>
      <c r="M585" s="140">
        <v>180</v>
      </c>
      <c r="N585" s="133">
        <f t="shared" si="78"/>
        <v>1</v>
      </c>
      <c r="O585" s="136">
        <f t="shared" si="79"/>
        <v>0.49537037037037041</v>
      </c>
      <c r="P585" s="34"/>
      <c r="Q585" s="36" t="str">
        <f t="shared" si="74"/>
        <v>EXPOSIÇÃO ALTA</v>
      </c>
    </row>
    <row r="586" spans="1:17">
      <c r="A586" s="146">
        <v>582</v>
      </c>
      <c r="B586" s="28">
        <v>3149903</v>
      </c>
      <c r="C586" s="17" t="s">
        <v>675</v>
      </c>
      <c r="D586" s="137">
        <v>0</v>
      </c>
      <c r="E586" s="133">
        <f t="shared" si="72"/>
        <v>0</v>
      </c>
      <c r="F586" s="141">
        <v>7.5318928588240831E-3</v>
      </c>
      <c r="G586" s="133">
        <f t="shared" si="75"/>
        <v>1.7188520211104907E-2</v>
      </c>
      <c r="H586" s="139">
        <v>0.2</v>
      </c>
      <c r="I586" s="133">
        <f t="shared" si="76"/>
        <v>0.13333333333333333</v>
      </c>
      <c r="J586" s="133">
        <f t="shared" si="73"/>
        <v>5.0173951181479409E-2</v>
      </c>
      <c r="K586" s="140">
        <v>50</v>
      </c>
      <c r="L586" s="133">
        <f t="shared" si="77"/>
        <v>0.375</v>
      </c>
      <c r="M586" s="140">
        <v>164</v>
      </c>
      <c r="N586" s="133">
        <f t="shared" si="78"/>
        <v>0.6097560975609756</v>
      </c>
      <c r="O586" s="136">
        <f t="shared" si="79"/>
        <v>0.34497668291415168</v>
      </c>
      <c r="P586" s="34"/>
      <c r="Q586" s="36" t="str">
        <f t="shared" si="74"/>
        <v xml:space="preserve">EXPOSIÇÃO MODERADA </v>
      </c>
    </row>
    <row r="587" spans="1:17">
      <c r="A587" s="146">
        <v>583</v>
      </c>
      <c r="B587" s="28">
        <v>3149952</v>
      </c>
      <c r="C587" s="17" t="s">
        <v>676</v>
      </c>
      <c r="D587" s="137">
        <v>1.5670012811354758E-2</v>
      </c>
      <c r="E587" s="133">
        <f t="shared" si="72"/>
        <v>0.11777913982700819</v>
      </c>
      <c r="F587" s="141">
        <v>0.13744654856444716</v>
      </c>
      <c r="G587" s="133">
        <f t="shared" si="75"/>
        <v>0.31366654069949929</v>
      </c>
      <c r="H587" s="139">
        <v>0.4</v>
      </c>
      <c r="I587" s="133">
        <f t="shared" si="76"/>
        <v>0.26666666666666666</v>
      </c>
      <c r="J587" s="133">
        <f t="shared" si="73"/>
        <v>0.23270411573105801</v>
      </c>
      <c r="K587" s="140">
        <v>62</v>
      </c>
      <c r="L587" s="133">
        <f t="shared" si="77"/>
        <v>0.4861111111111111</v>
      </c>
      <c r="M587" s="140">
        <v>164</v>
      </c>
      <c r="N587" s="133">
        <f t="shared" si="78"/>
        <v>0.6097560975609756</v>
      </c>
      <c r="O587" s="136">
        <f t="shared" si="79"/>
        <v>0.44285710813438156</v>
      </c>
      <c r="P587" s="34"/>
      <c r="Q587" s="36" t="str">
        <f t="shared" si="74"/>
        <v>EXPOSIÇÃO ALTA</v>
      </c>
    </row>
    <row r="588" spans="1:17">
      <c r="A588" s="146">
        <v>584</v>
      </c>
      <c r="B588" s="28">
        <v>3150000</v>
      </c>
      <c r="C588" s="17" t="s">
        <v>677</v>
      </c>
      <c r="D588" s="137">
        <v>2.8307669635426445E-2</v>
      </c>
      <c r="E588" s="133">
        <f t="shared" si="72"/>
        <v>0.21276644890498964</v>
      </c>
      <c r="F588" s="141">
        <v>1.2557339449541283</v>
      </c>
      <c r="G588" s="133">
        <f t="shared" si="75"/>
        <v>1</v>
      </c>
      <c r="H588" s="139">
        <v>0.6</v>
      </c>
      <c r="I588" s="133">
        <f t="shared" si="76"/>
        <v>0.39999999999999997</v>
      </c>
      <c r="J588" s="133">
        <f t="shared" si="73"/>
        <v>0.53758881630166322</v>
      </c>
      <c r="K588" s="140">
        <v>50</v>
      </c>
      <c r="L588" s="133">
        <f t="shared" si="77"/>
        <v>0.375</v>
      </c>
      <c r="M588" s="140">
        <v>157</v>
      </c>
      <c r="N588" s="133">
        <f t="shared" si="78"/>
        <v>0.43902439024390244</v>
      </c>
      <c r="O588" s="136">
        <f t="shared" si="79"/>
        <v>0.45053773551518855</v>
      </c>
      <c r="P588" s="34"/>
      <c r="Q588" s="36" t="str">
        <f t="shared" si="74"/>
        <v>EXPOSIÇÃO ALTA</v>
      </c>
    </row>
    <row r="589" spans="1:17">
      <c r="A589" s="146">
        <v>585</v>
      </c>
      <c r="B589" s="28">
        <v>3150109</v>
      </c>
      <c r="C589" s="17" t="s">
        <v>678</v>
      </c>
      <c r="D589" s="137">
        <v>0</v>
      </c>
      <c r="E589" s="133">
        <f t="shared" si="72"/>
        <v>0</v>
      </c>
      <c r="F589" s="141">
        <v>0</v>
      </c>
      <c r="G589" s="133">
        <f t="shared" si="75"/>
        <v>0</v>
      </c>
      <c r="H589" s="139">
        <v>0</v>
      </c>
      <c r="I589" s="133">
        <f t="shared" si="76"/>
        <v>0</v>
      </c>
      <c r="J589" s="133">
        <f t="shared" si="73"/>
        <v>0</v>
      </c>
      <c r="K589" s="140">
        <v>37</v>
      </c>
      <c r="L589" s="133">
        <f t="shared" si="77"/>
        <v>0.25462962962962965</v>
      </c>
      <c r="M589" s="140">
        <v>164</v>
      </c>
      <c r="N589" s="133">
        <f t="shared" si="78"/>
        <v>0.6097560975609756</v>
      </c>
      <c r="O589" s="136">
        <f t="shared" si="79"/>
        <v>0.28812857573020173</v>
      </c>
      <c r="P589" s="34"/>
      <c r="Q589" s="36" t="str">
        <f t="shared" si="74"/>
        <v xml:space="preserve">EXPOSIÇÃO MODERADA </v>
      </c>
    </row>
    <row r="590" spans="1:17">
      <c r="A590" s="146">
        <v>586</v>
      </c>
      <c r="B590" s="28">
        <v>3150158</v>
      </c>
      <c r="C590" s="17" t="s">
        <v>679</v>
      </c>
      <c r="D590" s="137">
        <v>0</v>
      </c>
      <c r="E590" s="133">
        <f t="shared" si="72"/>
        <v>0</v>
      </c>
      <c r="F590" s="141">
        <v>0</v>
      </c>
      <c r="G590" s="133">
        <f t="shared" si="75"/>
        <v>0</v>
      </c>
      <c r="H590" s="139">
        <v>0.2</v>
      </c>
      <c r="I590" s="133">
        <f t="shared" si="76"/>
        <v>0.13333333333333333</v>
      </c>
      <c r="J590" s="133">
        <f t="shared" si="73"/>
        <v>4.4444444444444446E-2</v>
      </c>
      <c r="K590" s="140">
        <v>62</v>
      </c>
      <c r="L590" s="133">
        <f t="shared" si="77"/>
        <v>0.4861111111111111</v>
      </c>
      <c r="M590" s="140">
        <v>164</v>
      </c>
      <c r="N590" s="133">
        <f t="shared" si="78"/>
        <v>0.6097560975609756</v>
      </c>
      <c r="O590" s="136">
        <f t="shared" si="79"/>
        <v>0.38010388437217707</v>
      </c>
      <c r="P590" s="34"/>
      <c r="Q590" s="36" t="str">
        <f t="shared" si="74"/>
        <v xml:space="preserve">EXPOSIÇÃO MODERADA </v>
      </c>
    </row>
    <row r="591" spans="1:17">
      <c r="A591" s="146">
        <v>587</v>
      </c>
      <c r="B591" s="28">
        <v>3150208</v>
      </c>
      <c r="C591" s="17" t="s">
        <v>680</v>
      </c>
      <c r="D591" s="137">
        <v>0</v>
      </c>
      <c r="E591" s="133">
        <f t="shared" si="72"/>
        <v>0</v>
      </c>
      <c r="F591" s="141">
        <v>0.29367088607594938</v>
      </c>
      <c r="G591" s="133">
        <f t="shared" si="75"/>
        <v>0.67018584243611046</v>
      </c>
      <c r="H591" s="139">
        <v>0.2</v>
      </c>
      <c r="I591" s="133">
        <f t="shared" si="76"/>
        <v>0.13333333333333333</v>
      </c>
      <c r="J591" s="133">
        <f t="shared" si="73"/>
        <v>0.26783972525648125</v>
      </c>
      <c r="K591" s="140">
        <v>50</v>
      </c>
      <c r="L591" s="133">
        <f t="shared" si="77"/>
        <v>0.375</v>
      </c>
      <c r="M591" s="140">
        <v>170</v>
      </c>
      <c r="N591" s="133">
        <f t="shared" si="78"/>
        <v>0.75609756097560976</v>
      </c>
      <c r="O591" s="136">
        <f t="shared" si="79"/>
        <v>0.46631242874403034</v>
      </c>
      <c r="P591" s="34"/>
      <c r="Q591" s="36" t="str">
        <f t="shared" si="74"/>
        <v>EXPOSIÇÃO ALTA</v>
      </c>
    </row>
    <row r="592" spans="1:17">
      <c r="A592" s="146">
        <v>588</v>
      </c>
      <c r="B592" s="28">
        <v>3150307</v>
      </c>
      <c r="C592" s="17" t="s">
        <v>681</v>
      </c>
      <c r="D592" s="137">
        <v>4.5289505965855278E-3</v>
      </c>
      <c r="E592" s="133">
        <f t="shared" si="72"/>
        <v>3.4040553253302817E-2</v>
      </c>
      <c r="F592" s="141">
        <v>0</v>
      </c>
      <c r="G592" s="133">
        <f t="shared" si="75"/>
        <v>0</v>
      </c>
      <c r="H592" s="139">
        <v>0.2</v>
      </c>
      <c r="I592" s="133">
        <f t="shared" si="76"/>
        <v>0.13333333333333333</v>
      </c>
      <c r="J592" s="133">
        <f t="shared" si="73"/>
        <v>5.5791295528878716E-2</v>
      </c>
      <c r="K592" s="140">
        <v>37</v>
      </c>
      <c r="L592" s="133">
        <f t="shared" si="77"/>
        <v>0.25462962962962965</v>
      </c>
      <c r="M592" s="140">
        <v>164</v>
      </c>
      <c r="N592" s="133">
        <f t="shared" si="78"/>
        <v>0.6097560975609756</v>
      </c>
      <c r="O592" s="136">
        <f t="shared" si="79"/>
        <v>0.30672567423982799</v>
      </c>
      <c r="P592" s="34"/>
      <c r="Q592" s="36" t="str">
        <f t="shared" si="74"/>
        <v xml:space="preserve">EXPOSIÇÃO MODERADA </v>
      </c>
    </row>
    <row r="593" spans="1:17">
      <c r="A593" s="146">
        <v>589</v>
      </c>
      <c r="B593" s="28">
        <v>3150406</v>
      </c>
      <c r="C593" s="17" t="s">
        <v>682</v>
      </c>
      <c r="D593" s="137">
        <v>0.14807264800376083</v>
      </c>
      <c r="E593" s="133">
        <f t="shared" si="72"/>
        <v>1</v>
      </c>
      <c r="F593" s="141">
        <v>1.6119282691920211E-2</v>
      </c>
      <c r="G593" s="133">
        <f t="shared" si="75"/>
        <v>3.678578831800338E-2</v>
      </c>
      <c r="H593" s="139">
        <v>0.4</v>
      </c>
      <c r="I593" s="133">
        <f t="shared" si="76"/>
        <v>0.26666666666666666</v>
      </c>
      <c r="J593" s="133">
        <f t="shared" si="73"/>
        <v>0.43448415166155668</v>
      </c>
      <c r="K593" s="140">
        <v>50</v>
      </c>
      <c r="L593" s="133">
        <f t="shared" si="77"/>
        <v>0.375</v>
      </c>
      <c r="M593" s="140">
        <v>180</v>
      </c>
      <c r="N593" s="133">
        <f t="shared" si="78"/>
        <v>1</v>
      </c>
      <c r="O593" s="136">
        <f t="shared" si="79"/>
        <v>0.60316138388718554</v>
      </c>
      <c r="P593" s="34"/>
      <c r="Q593" s="36" t="str">
        <f t="shared" si="74"/>
        <v>EXPOSIÇÃO MUITO ALTA</v>
      </c>
    </row>
    <row r="594" spans="1:17">
      <c r="A594" s="146">
        <v>590</v>
      </c>
      <c r="B594" s="28">
        <v>3150505</v>
      </c>
      <c r="C594" s="17" t="s">
        <v>683</v>
      </c>
      <c r="D594" s="137">
        <v>0</v>
      </c>
      <c r="E594" s="133">
        <f t="shared" si="72"/>
        <v>0</v>
      </c>
      <c r="F594" s="141">
        <v>0</v>
      </c>
      <c r="G594" s="133">
        <f t="shared" si="75"/>
        <v>0</v>
      </c>
      <c r="H594" s="139">
        <v>0</v>
      </c>
      <c r="I594" s="133">
        <f t="shared" si="76"/>
        <v>0</v>
      </c>
      <c r="J594" s="133">
        <f t="shared" si="73"/>
        <v>0</v>
      </c>
      <c r="K594" s="140">
        <v>50</v>
      </c>
      <c r="L594" s="133">
        <f t="shared" si="77"/>
        <v>0.375</v>
      </c>
      <c r="M594" s="140">
        <v>180</v>
      </c>
      <c r="N594" s="133">
        <f t="shared" si="78"/>
        <v>1</v>
      </c>
      <c r="O594" s="136">
        <f t="shared" si="79"/>
        <v>0.45833333333333331</v>
      </c>
      <c r="P594" s="34"/>
      <c r="Q594" s="36" t="str">
        <f t="shared" si="74"/>
        <v>EXPOSIÇÃO ALTA</v>
      </c>
    </row>
    <row r="595" spans="1:17">
      <c r="A595" s="146">
        <v>591</v>
      </c>
      <c r="B595" s="28">
        <v>3150539</v>
      </c>
      <c r="C595" s="17" t="s">
        <v>984</v>
      </c>
      <c r="D595" s="137">
        <v>0.14036550874985471</v>
      </c>
      <c r="E595" s="133">
        <f t="shared" si="72"/>
        <v>1</v>
      </c>
      <c r="F595" s="141">
        <v>6.8201193520886619E-2</v>
      </c>
      <c r="G595" s="133">
        <f t="shared" si="75"/>
        <v>0.15564183070950621</v>
      </c>
      <c r="H595" s="139">
        <v>0.4</v>
      </c>
      <c r="I595" s="133">
        <f t="shared" si="76"/>
        <v>0.26666666666666666</v>
      </c>
      <c r="J595" s="133">
        <f t="shared" si="73"/>
        <v>0.47410283245872425</v>
      </c>
      <c r="K595" s="140">
        <v>62</v>
      </c>
      <c r="L595" s="133">
        <f t="shared" si="77"/>
        <v>0.4861111111111111</v>
      </c>
      <c r="M595" s="140">
        <v>170</v>
      </c>
      <c r="N595" s="133">
        <f t="shared" si="78"/>
        <v>0.75609756097560976</v>
      </c>
      <c r="O595" s="136">
        <f t="shared" si="79"/>
        <v>0.57210383484848171</v>
      </c>
      <c r="P595" s="34"/>
      <c r="Q595" s="36" t="str">
        <f t="shared" si="74"/>
        <v>EXPOSIÇÃO ALTA</v>
      </c>
    </row>
    <row r="596" spans="1:17">
      <c r="A596" s="146">
        <v>592</v>
      </c>
      <c r="B596" s="28">
        <v>3150570</v>
      </c>
      <c r="C596" s="17" t="s">
        <v>684</v>
      </c>
      <c r="D596" s="137">
        <v>0.14403781652134726</v>
      </c>
      <c r="E596" s="133">
        <f t="shared" si="72"/>
        <v>1</v>
      </c>
      <c r="F596" s="141">
        <v>1.1246114721672786</v>
      </c>
      <c r="G596" s="133">
        <f t="shared" si="75"/>
        <v>1</v>
      </c>
      <c r="H596" s="139">
        <v>2.4</v>
      </c>
      <c r="I596" s="133">
        <f t="shared" si="76"/>
        <v>1</v>
      </c>
      <c r="J596" s="133">
        <f t="shared" si="73"/>
        <v>1</v>
      </c>
      <c r="K596" s="140">
        <v>127</v>
      </c>
      <c r="L596" s="133">
        <f t="shared" si="77"/>
        <v>1</v>
      </c>
      <c r="M596" s="140">
        <v>157</v>
      </c>
      <c r="N596" s="133">
        <f t="shared" si="78"/>
        <v>0.43902439024390244</v>
      </c>
      <c r="O596" s="136">
        <f t="shared" si="79"/>
        <v>0.81300813008130079</v>
      </c>
      <c r="P596" s="34"/>
      <c r="Q596" s="36" t="str">
        <f t="shared" si="74"/>
        <v>EXPOSIÇÃO EXTREMA</v>
      </c>
    </row>
    <row r="597" spans="1:17">
      <c r="A597" s="146">
        <v>593</v>
      </c>
      <c r="B597" s="28">
        <v>3150604</v>
      </c>
      <c r="C597" s="17" t="s">
        <v>685</v>
      </c>
      <c r="D597" s="137">
        <v>9.8982321862988235E-2</v>
      </c>
      <c r="E597" s="133">
        <f t="shared" si="72"/>
        <v>0.74397212481250796</v>
      </c>
      <c r="F597" s="141">
        <v>0</v>
      </c>
      <c r="G597" s="133">
        <f t="shared" si="75"/>
        <v>0</v>
      </c>
      <c r="H597" s="139">
        <v>0.4</v>
      </c>
      <c r="I597" s="133">
        <f t="shared" si="76"/>
        <v>0.26666666666666666</v>
      </c>
      <c r="J597" s="133">
        <f t="shared" si="73"/>
        <v>0.33687959715972488</v>
      </c>
      <c r="K597" s="140">
        <v>62</v>
      </c>
      <c r="L597" s="133">
        <f t="shared" si="77"/>
        <v>0.4861111111111111</v>
      </c>
      <c r="M597" s="140">
        <v>180</v>
      </c>
      <c r="N597" s="133">
        <f t="shared" si="78"/>
        <v>1</v>
      </c>
      <c r="O597" s="136">
        <f t="shared" si="79"/>
        <v>0.60766356942361199</v>
      </c>
      <c r="P597" s="34"/>
      <c r="Q597" s="36" t="str">
        <f t="shared" si="74"/>
        <v>EXPOSIÇÃO MUITO ALTA</v>
      </c>
    </row>
    <row r="598" spans="1:17">
      <c r="A598" s="146">
        <v>594</v>
      </c>
      <c r="B598" s="28">
        <v>3150703</v>
      </c>
      <c r="C598" s="17" t="s">
        <v>686</v>
      </c>
      <c r="D598" s="137">
        <v>0</v>
      </c>
      <c r="E598" s="133">
        <f t="shared" si="72"/>
        <v>0</v>
      </c>
      <c r="F598" s="141">
        <v>0</v>
      </c>
      <c r="G598" s="133">
        <f t="shared" si="75"/>
        <v>0</v>
      </c>
      <c r="H598" s="139">
        <v>0</v>
      </c>
      <c r="I598" s="133">
        <f t="shared" si="76"/>
        <v>0</v>
      </c>
      <c r="J598" s="133">
        <f t="shared" si="73"/>
        <v>0</v>
      </c>
      <c r="K598" s="140">
        <v>62</v>
      </c>
      <c r="L598" s="133">
        <f t="shared" si="77"/>
        <v>0.4861111111111111</v>
      </c>
      <c r="M598" s="140">
        <v>170</v>
      </c>
      <c r="N598" s="133">
        <f t="shared" si="78"/>
        <v>0.75609756097560976</v>
      </c>
      <c r="O598" s="136">
        <f t="shared" si="79"/>
        <v>0.41406955736224033</v>
      </c>
      <c r="P598" s="34"/>
      <c r="Q598" s="36" t="str">
        <f t="shared" si="74"/>
        <v>EXPOSIÇÃO ALTA</v>
      </c>
    </row>
    <row r="599" spans="1:17">
      <c r="A599" s="146">
        <v>595</v>
      </c>
      <c r="B599" s="28">
        <v>3150802</v>
      </c>
      <c r="C599" s="17" t="s">
        <v>687</v>
      </c>
      <c r="D599" s="137">
        <v>0.26437740107420776</v>
      </c>
      <c r="E599" s="133">
        <f t="shared" si="72"/>
        <v>1</v>
      </c>
      <c r="F599" s="141">
        <v>0.28783767842397073</v>
      </c>
      <c r="G599" s="133">
        <f t="shared" si="75"/>
        <v>0.65687388892044929</v>
      </c>
      <c r="H599" s="139">
        <v>0.4</v>
      </c>
      <c r="I599" s="133">
        <f t="shared" si="76"/>
        <v>0.26666666666666666</v>
      </c>
      <c r="J599" s="133">
        <f t="shared" si="73"/>
        <v>0.6411801851957053</v>
      </c>
      <c r="K599" s="140">
        <v>50</v>
      </c>
      <c r="L599" s="133">
        <f t="shared" si="77"/>
        <v>0.375</v>
      </c>
      <c r="M599" s="140">
        <v>180</v>
      </c>
      <c r="N599" s="133">
        <f t="shared" si="78"/>
        <v>1</v>
      </c>
      <c r="O599" s="136">
        <f t="shared" si="79"/>
        <v>0.6720600617319018</v>
      </c>
      <c r="P599" s="34"/>
      <c r="Q599" s="36" t="str">
        <f t="shared" si="74"/>
        <v>EXPOSIÇÃO MUITO ALTA</v>
      </c>
    </row>
    <row r="600" spans="1:17">
      <c r="A600" s="146">
        <v>596</v>
      </c>
      <c r="B600" s="28">
        <v>3150901</v>
      </c>
      <c r="C600" s="17" t="s">
        <v>688</v>
      </c>
      <c r="D600" s="137">
        <v>0</v>
      </c>
      <c r="E600" s="133">
        <f t="shared" si="72"/>
        <v>0</v>
      </c>
      <c r="F600" s="141">
        <v>0</v>
      </c>
      <c r="G600" s="133">
        <f t="shared" si="75"/>
        <v>0</v>
      </c>
      <c r="H600" s="139">
        <v>0.2</v>
      </c>
      <c r="I600" s="133">
        <f t="shared" si="76"/>
        <v>0.13333333333333333</v>
      </c>
      <c r="J600" s="133">
        <f t="shared" si="73"/>
        <v>4.4444444444444446E-2</v>
      </c>
      <c r="K600" s="140">
        <v>37</v>
      </c>
      <c r="L600" s="133">
        <f t="shared" si="77"/>
        <v>0.25462962962962965</v>
      </c>
      <c r="M600" s="140">
        <v>139</v>
      </c>
      <c r="N600" s="133">
        <f t="shared" si="78"/>
        <v>0</v>
      </c>
      <c r="O600" s="136">
        <f t="shared" si="79"/>
        <v>9.9691358024691368E-2</v>
      </c>
      <c r="P600" s="34"/>
      <c r="Q600" s="36" t="str">
        <f t="shared" si="74"/>
        <v>EXPOSIÇÃO RELATIVAMENTE BAIXA</v>
      </c>
    </row>
    <row r="601" spans="1:17">
      <c r="A601" s="146">
        <v>597</v>
      </c>
      <c r="B601" s="28">
        <v>3151008</v>
      </c>
      <c r="C601" s="17" t="s">
        <v>689</v>
      </c>
      <c r="D601" s="137">
        <v>0</v>
      </c>
      <c r="E601" s="133">
        <f t="shared" si="72"/>
        <v>0</v>
      </c>
      <c r="F601" s="141">
        <v>0</v>
      </c>
      <c r="G601" s="133">
        <f t="shared" si="75"/>
        <v>0</v>
      </c>
      <c r="H601" s="139">
        <v>0.2</v>
      </c>
      <c r="I601" s="133">
        <f t="shared" si="76"/>
        <v>0.13333333333333333</v>
      </c>
      <c r="J601" s="133">
        <f t="shared" si="73"/>
        <v>4.4444444444444446E-2</v>
      </c>
      <c r="K601" s="140">
        <v>37</v>
      </c>
      <c r="L601" s="133">
        <f t="shared" si="77"/>
        <v>0.25462962962962965</v>
      </c>
      <c r="M601" s="140">
        <v>149</v>
      </c>
      <c r="N601" s="133">
        <f t="shared" si="78"/>
        <v>0.24390243902439024</v>
      </c>
      <c r="O601" s="136">
        <f t="shared" si="79"/>
        <v>0.18099217103282142</v>
      </c>
      <c r="P601" s="34"/>
      <c r="Q601" s="36" t="str">
        <f t="shared" si="74"/>
        <v>EXPOSIÇÃO RELATIVAMENTE BAIXA</v>
      </c>
    </row>
    <row r="602" spans="1:17">
      <c r="A602" s="146">
        <v>598</v>
      </c>
      <c r="B602" s="28">
        <v>3151107</v>
      </c>
      <c r="C602" s="17" t="s">
        <v>690</v>
      </c>
      <c r="D602" s="137">
        <v>4.2088762191277111E-3</v>
      </c>
      <c r="E602" s="133">
        <f t="shared" si="72"/>
        <v>3.1634806346042467E-2</v>
      </c>
      <c r="F602" s="141">
        <v>1.4453477868112016E-2</v>
      </c>
      <c r="G602" s="133">
        <f t="shared" si="75"/>
        <v>3.2984257890198876E-2</v>
      </c>
      <c r="H602" s="139">
        <v>0.4</v>
      </c>
      <c r="I602" s="133">
        <f t="shared" si="76"/>
        <v>0.26666666666666666</v>
      </c>
      <c r="J602" s="133">
        <f t="shared" si="73"/>
        <v>0.11042857696763601</v>
      </c>
      <c r="K602" s="140">
        <v>50</v>
      </c>
      <c r="L602" s="133">
        <f t="shared" si="77"/>
        <v>0.375</v>
      </c>
      <c r="M602" s="140">
        <v>157</v>
      </c>
      <c r="N602" s="133">
        <f t="shared" si="78"/>
        <v>0.43902439024390244</v>
      </c>
      <c r="O602" s="136">
        <f t="shared" si="79"/>
        <v>0.3081509890705128</v>
      </c>
      <c r="P602" s="34"/>
      <c r="Q602" s="36" t="str">
        <f t="shared" si="74"/>
        <v xml:space="preserve">EXPOSIÇÃO MODERADA </v>
      </c>
    </row>
    <row r="603" spans="1:17">
      <c r="A603" s="146">
        <v>599</v>
      </c>
      <c r="B603" s="28">
        <v>3151206</v>
      </c>
      <c r="C603" s="17" t="s">
        <v>691</v>
      </c>
      <c r="D603" s="137">
        <v>1.3379801597568543E-3</v>
      </c>
      <c r="E603" s="133">
        <f t="shared" si="72"/>
        <v>1.0056542660103997E-2</v>
      </c>
      <c r="F603" s="141">
        <v>0.2896869278320614</v>
      </c>
      <c r="G603" s="133">
        <f t="shared" si="75"/>
        <v>0.66109405793003639</v>
      </c>
      <c r="H603" s="139">
        <v>2.4</v>
      </c>
      <c r="I603" s="133">
        <f t="shared" si="76"/>
        <v>1</v>
      </c>
      <c r="J603" s="133">
        <f t="shared" si="73"/>
        <v>0.55705020019671347</v>
      </c>
      <c r="K603" s="140">
        <v>127</v>
      </c>
      <c r="L603" s="133">
        <f t="shared" si="77"/>
        <v>1</v>
      </c>
      <c r="M603" s="140">
        <v>164</v>
      </c>
      <c r="N603" s="133">
        <f t="shared" si="78"/>
        <v>0.6097560975609756</v>
      </c>
      <c r="O603" s="136">
        <f t="shared" si="79"/>
        <v>0.72226876591922962</v>
      </c>
      <c r="P603" s="34"/>
      <c r="Q603" s="36" t="str">
        <f t="shared" si="74"/>
        <v>EXPOSIÇÃO MUITO ALTA</v>
      </c>
    </row>
    <row r="604" spans="1:17">
      <c r="A604" s="146">
        <v>600</v>
      </c>
      <c r="B604" s="28">
        <v>3151305</v>
      </c>
      <c r="C604" s="17" t="s">
        <v>692</v>
      </c>
      <c r="D604" s="137">
        <v>3.3755187714126292E-2</v>
      </c>
      <c r="E604" s="133">
        <f t="shared" si="72"/>
        <v>0.25371115017775614</v>
      </c>
      <c r="F604" s="141">
        <v>0.14344970618734879</v>
      </c>
      <c r="G604" s="133">
        <f t="shared" si="75"/>
        <v>0.32736633676215898</v>
      </c>
      <c r="H604" s="139">
        <v>0.2</v>
      </c>
      <c r="I604" s="133">
        <f t="shared" si="76"/>
        <v>0.13333333333333333</v>
      </c>
      <c r="J604" s="133">
        <f t="shared" si="73"/>
        <v>0.2381369400910828</v>
      </c>
      <c r="K604" s="140">
        <v>50</v>
      </c>
      <c r="L604" s="133">
        <f t="shared" si="77"/>
        <v>0.375</v>
      </c>
      <c r="M604" s="140">
        <v>164</v>
      </c>
      <c r="N604" s="133">
        <f t="shared" si="78"/>
        <v>0.6097560975609756</v>
      </c>
      <c r="O604" s="136">
        <f t="shared" si="79"/>
        <v>0.40763101255068612</v>
      </c>
      <c r="P604" s="34"/>
      <c r="Q604" s="36" t="str">
        <f t="shared" si="74"/>
        <v>EXPOSIÇÃO ALTA</v>
      </c>
    </row>
    <row r="605" spans="1:17">
      <c r="A605" s="146">
        <v>601</v>
      </c>
      <c r="B605" s="28">
        <v>3151404</v>
      </c>
      <c r="C605" s="17" t="s">
        <v>693</v>
      </c>
      <c r="D605" s="137">
        <v>4.0467377818242277E-3</v>
      </c>
      <c r="E605" s="133">
        <f t="shared" si="72"/>
        <v>3.0416139462460731E-2</v>
      </c>
      <c r="F605" s="141">
        <v>0.32636140945920478</v>
      </c>
      <c r="G605" s="133">
        <f t="shared" si="75"/>
        <v>0.74478883167358745</v>
      </c>
      <c r="H605" s="139">
        <v>0.4</v>
      </c>
      <c r="I605" s="133">
        <f t="shared" si="76"/>
        <v>0.26666666666666666</v>
      </c>
      <c r="J605" s="133">
        <f t="shared" si="73"/>
        <v>0.3472905459342383</v>
      </c>
      <c r="K605" s="140">
        <v>77</v>
      </c>
      <c r="L605" s="133">
        <f t="shared" si="77"/>
        <v>0.625</v>
      </c>
      <c r="M605" s="140">
        <v>180</v>
      </c>
      <c r="N605" s="133">
        <f t="shared" si="78"/>
        <v>1</v>
      </c>
      <c r="O605" s="136">
        <f t="shared" si="79"/>
        <v>0.65743018197807945</v>
      </c>
      <c r="P605" s="34"/>
      <c r="Q605" s="36" t="str">
        <f t="shared" si="74"/>
        <v>EXPOSIÇÃO MUITO ALTA</v>
      </c>
    </row>
    <row r="606" spans="1:17">
      <c r="A606" s="146">
        <v>602</v>
      </c>
      <c r="B606" s="28">
        <v>3151503</v>
      </c>
      <c r="C606" s="17" t="s">
        <v>694</v>
      </c>
      <c r="D606" s="137">
        <v>0</v>
      </c>
      <c r="E606" s="133">
        <f t="shared" si="72"/>
        <v>0</v>
      </c>
      <c r="F606" s="141">
        <v>0</v>
      </c>
      <c r="G606" s="133">
        <f t="shared" si="75"/>
        <v>0</v>
      </c>
      <c r="H606" s="139">
        <v>0</v>
      </c>
      <c r="I606" s="133">
        <f t="shared" si="76"/>
        <v>0</v>
      </c>
      <c r="J606" s="133">
        <f t="shared" si="73"/>
        <v>0</v>
      </c>
      <c r="K606" s="140">
        <v>50</v>
      </c>
      <c r="L606" s="133">
        <f t="shared" si="77"/>
        <v>0.375</v>
      </c>
      <c r="M606" s="140">
        <v>180</v>
      </c>
      <c r="N606" s="133">
        <f t="shared" si="78"/>
        <v>1</v>
      </c>
      <c r="O606" s="136">
        <f t="shared" si="79"/>
        <v>0.45833333333333331</v>
      </c>
      <c r="P606" s="34"/>
      <c r="Q606" s="36" t="str">
        <f t="shared" si="74"/>
        <v>EXPOSIÇÃO ALTA</v>
      </c>
    </row>
    <row r="607" spans="1:17">
      <c r="A607" s="146">
        <v>603</v>
      </c>
      <c r="B607" s="28">
        <v>3151602</v>
      </c>
      <c r="C607" s="17" t="s">
        <v>695</v>
      </c>
      <c r="D607" s="137">
        <v>0</v>
      </c>
      <c r="E607" s="133">
        <f t="shared" si="72"/>
        <v>0</v>
      </c>
      <c r="F607" s="141">
        <v>0</v>
      </c>
      <c r="G607" s="133">
        <f t="shared" si="75"/>
        <v>0</v>
      </c>
      <c r="H607" s="139">
        <v>0</v>
      </c>
      <c r="I607" s="133">
        <f t="shared" si="76"/>
        <v>0</v>
      </c>
      <c r="J607" s="133">
        <f t="shared" si="73"/>
        <v>0</v>
      </c>
      <c r="K607" s="140">
        <v>50</v>
      </c>
      <c r="L607" s="133">
        <f t="shared" si="77"/>
        <v>0.375</v>
      </c>
      <c r="M607" s="140">
        <v>170</v>
      </c>
      <c r="N607" s="133">
        <f t="shared" si="78"/>
        <v>0.75609756097560976</v>
      </c>
      <c r="O607" s="136">
        <f t="shared" si="79"/>
        <v>0.37703252032520324</v>
      </c>
      <c r="P607" s="34"/>
      <c r="Q607" s="36" t="str">
        <f t="shared" si="74"/>
        <v xml:space="preserve">EXPOSIÇÃO MODERADA </v>
      </c>
    </row>
    <row r="608" spans="1:17">
      <c r="A608" s="146">
        <v>604</v>
      </c>
      <c r="B608" s="28">
        <v>3151701</v>
      </c>
      <c r="C608" s="17" t="s">
        <v>696</v>
      </c>
      <c r="D608" s="137">
        <v>7.8801506497247851E-3</v>
      </c>
      <c r="E608" s="133">
        <f t="shared" si="72"/>
        <v>5.922888362664868E-2</v>
      </c>
      <c r="F608" s="141">
        <v>1.6409880166299826</v>
      </c>
      <c r="G608" s="133">
        <f t="shared" si="75"/>
        <v>1</v>
      </c>
      <c r="H608" s="139">
        <v>1.4</v>
      </c>
      <c r="I608" s="133">
        <f t="shared" si="76"/>
        <v>0.93333333333333324</v>
      </c>
      <c r="J608" s="133">
        <f t="shared" si="73"/>
        <v>0.66418740565332735</v>
      </c>
      <c r="K608" s="140">
        <v>37</v>
      </c>
      <c r="L608" s="133">
        <f t="shared" si="77"/>
        <v>0.25462962962962965</v>
      </c>
      <c r="M608" s="140">
        <v>149</v>
      </c>
      <c r="N608" s="133">
        <f t="shared" si="78"/>
        <v>0.24390243902439024</v>
      </c>
      <c r="O608" s="136">
        <f t="shared" si="79"/>
        <v>0.38757315810244908</v>
      </c>
      <c r="P608" s="34"/>
      <c r="Q608" s="36" t="str">
        <f t="shared" si="74"/>
        <v xml:space="preserve">EXPOSIÇÃO MODERADA </v>
      </c>
    </row>
    <row r="609" spans="1:17">
      <c r="A609" s="146">
        <v>605</v>
      </c>
      <c r="B609" s="28">
        <v>3151800</v>
      </c>
      <c r="C609" s="17" t="s">
        <v>697</v>
      </c>
      <c r="D609" s="137">
        <v>0</v>
      </c>
      <c r="E609" s="133">
        <f t="shared" si="72"/>
        <v>0</v>
      </c>
      <c r="F609" s="141">
        <v>0</v>
      </c>
      <c r="G609" s="133">
        <f t="shared" si="75"/>
        <v>0</v>
      </c>
      <c r="H609" s="139">
        <v>0</v>
      </c>
      <c r="I609" s="133">
        <f t="shared" si="76"/>
        <v>0</v>
      </c>
      <c r="J609" s="133">
        <f t="shared" si="73"/>
        <v>0</v>
      </c>
      <c r="K609" s="140">
        <v>50</v>
      </c>
      <c r="L609" s="133">
        <f t="shared" si="77"/>
        <v>0.375</v>
      </c>
      <c r="M609" s="140">
        <v>139</v>
      </c>
      <c r="N609" s="133">
        <f t="shared" si="78"/>
        <v>0</v>
      </c>
      <c r="O609" s="136">
        <f t="shared" si="79"/>
        <v>0.125</v>
      </c>
      <c r="P609" s="34"/>
      <c r="Q609" s="36" t="str">
        <f t="shared" si="74"/>
        <v>EXPOSIÇÃO RELATIVAMENTE BAIXA</v>
      </c>
    </row>
    <row r="610" spans="1:17">
      <c r="A610" s="146">
        <v>606</v>
      </c>
      <c r="B610" s="28">
        <v>3151909</v>
      </c>
      <c r="C610" s="17" t="s">
        <v>698</v>
      </c>
      <c r="D610" s="137">
        <v>3.2862561259716615E-2</v>
      </c>
      <c r="E610" s="133">
        <f t="shared" si="72"/>
        <v>0.24700198042449192</v>
      </c>
      <c r="F610" s="141">
        <v>8.3993280537556991</v>
      </c>
      <c r="G610" s="133">
        <f t="shared" si="75"/>
        <v>1</v>
      </c>
      <c r="H610" s="139">
        <v>0.4</v>
      </c>
      <c r="I610" s="133">
        <f t="shared" si="76"/>
        <v>0.26666666666666666</v>
      </c>
      <c r="J610" s="133">
        <f t="shared" si="73"/>
        <v>0.50455621569705278</v>
      </c>
      <c r="K610" s="140">
        <v>50</v>
      </c>
      <c r="L610" s="133">
        <f t="shared" si="77"/>
        <v>0.375</v>
      </c>
      <c r="M610" s="140">
        <v>157</v>
      </c>
      <c r="N610" s="133">
        <f t="shared" si="78"/>
        <v>0.43902439024390244</v>
      </c>
      <c r="O610" s="136">
        <f t="shared" si="79"/>
        <v>0.43952686864698509</v>
      </c>
      <c r="P610" s="34"/>
      <c r="Q610" s="36" t="str">
        <f t="shared" si="74"/>
        <v>EXPOSIÇÃO ALTA</v>
      </c>
    </row>
    <row r="611" spans="1:17">
      <c r="A611" s="146">
        <v>607</v>
      </c>
      <c r="B611" s="28">
        <v>3152006</v>
      </c>
      <c r="C611" s="17" t="s">
        <v>699</v>
      </c>
      <c r="D611" s="137">
        <v>3.5075032942424342E-3</v>
      </c>
      <c r="E611" s="133">
        <f t="shared" si="72"/>
        <v>2.6363138684668112E-2</v>
      </c>
      <c r="F611" s="141">
        <v>8.4093408370528505E-2</v>
      </c>
      <c r="G611" s="133">
        <f t="shared" si="75"/>
        <v>0.19190942788094803</v>
      </c>
      <c r="H611" s="139">
        <v>0.6</v>
      </c>
      <c r="I611" s="133">
        <f t="shared" si="76"/>
        <v>0.39999999999999997</v>
      </c>
      <c r="J611" s="133">
        <f t="shared" si="73"/>
        <v>0.20609085552187204</v>
      </c>
      <c r="K611" s="140">
        <v>77</v>
      </c>
      <c r="L611" s="133">
        <f t="shared" si="77"/>
        <v>0.625</v>
      </c>
      <c r="M611" s="140">
        <v>170</v>
      </c>
      <c r="N611" s="133">
        <f t="shared" si="78"/>
        <v>0.75609756097560976</v>
      </c>
      <c r="O611" s="136">
        <f t="shared" si="79"/>
        <v>0.52906280549916052</v>
      </c>
      <c r="P611" s="34"/>
      <c r="Q611" s="36" t="str">
        <f t="shared" si="74"/>
        <v>EXPOSIÇÃO ALTA</v>
      </c>
    </row>
    <row r="612" spans="1:17">
      <c r="A612" s="146">
        <v>608</v>
      </c>
      <c r="B612" s="28">
        <v>3152105</v>
      </c>
      <c r="C612" s="17" t="s">
        <v>700</v>
      </c>
      <c r="D612" s="137">
        <v>6.3442627714587321E-2</v>
      </c>
      <c r="E612" s="133">
        <f t="shared" si="72"/>
        <v>0.47684824578922547</v>
      </c>
      <c r="F612" s="141">
        <v>1.283401872429784</v>
      </c>
      <c r="G612" s="133">
        <f t="shared" si="75"/>
        <v>1</v>
      </c>
      <c r="H612" s="139">
        <v>0.6</v>
      </c>
      <c r="I612" s="133">
        <f t="shared" si="76"/>
        <v>0.39999999999999997</v>
      </c>
      <c r="J612" s="133">
        <f t="shared" si="73"/>
        <v>0.62561608192974172</v>
      </c>
      <c r="K612" s="140">
        <v>50</v>
      </c>
      <c r="L612" s="133">
        <f t="shared" si="77"/>
        <v>0.375</v>
      </c>
      <c r="M612" s="140">
        <v>170</v>
      </c>
      <c r="N612" s="133">
        <f t="shared" si="78"/>
        <v>0.75609756097560976</v>
      </c>
      <c r="O612" s="136">
        <f t="shared" si="79"/>
        <v>0.58557121430178383</v>
      </c>
      <c r="P612" s="34"/>
      <c r="Q612" s="36" t="str">
        <f t="shared" si="74"/>
        <v>EXPOSIÇÃO ALTA</v>
      </c>
    </row>
    <row r="613" spans="1:17">
      <c r="A613" s="146">
        <v>609</v>
      </c>
      <c r="B613" s="28">
        <v>3152131</v>
      </c>
      <c r="C613" s="17" t="s">
        <v>701</v>
      </c>
      <c r="D613" s="137">
        <v>0.15049750887909785</v>
      </c>
      <c r="E613" s="133">
        <f t="shared" si="72"/>
        <v>1</v>
      </c>
      <c r="F613" s="141">
        <v>5.8792089791555327E-2</v>
      </c>
      <c r="G613" s="133">
        <f t="shared" si="75"/>
        <v>0.1341693306817717</v>
      </c>
      <c r="H613" s="139">
        <v>2.4</v>
      </c>
      <c r="I613" s="133">
        <f t="shared" si="76"/>
        <v>1</v>
      </c>
      <c r="J613" s="133">
        <f t="shared" si="73"/>
        <v>0.71138977689392391</v>
      </c>
      <c r="K613" s="140">
        <v>127</v>
      </c>
      <c r="L613" s="133">
        <f t="shared" si="77"/>
        <v>1</v>
      </c>
      <c r="M613" s="140">
        <v>157</v>
      </c>
      <c r="N613" s="133">
        <f t="shared" si="78"/>
        <v>0.43902439024390244</v>
      </c>
      <c r="O613" s="136">
        <f t="shared" si="79"/>
        <v>0.71680472237927539</v>
      </c>
      <c r="P613" s="34"/>
      <c r="Q613" s="36" t="str">
        <f t="shared" si="74"/>
        <v>EXPOSIÇÃO MUITO ALTA</v>
      </c>
    </row>
    <row r="614" spans="1:17">
      <c r="A614" s="146">
        <v>610</v>
      </c>
      <c r="B614" s="28">
        <v>3152170</v>
      </c>
      <c r="C614" s="17" t="s">
        <v>702</v>
      </c>
      <c r="D614" s="137">
        <v>2.7590053139013217E-2</v>
      </c>
      <c r="E614" s="133">
        <f t="shared" si="72"/>
        <v>0.2073726911148252</v>
      </c>
      <c r="F614" s="141">
        <v>6.2540237285017924E-2</v>
      </c>
      <c r="G614" s="133">
        <f t="shared" si="75"/>
        <v>0.14272297186509073</v>
      </c>
      <c r="H614" s="139">
        <v>2.2000000000000002</v>
      </c>
      <c r="I614" s="133">
        <f t="shared" si="76"/>
        <v>1</v>
      </c>
      <c r="J614" s="133">
        <f t="shared" si="73"/>
        <v>0.45003188765997199</v>
      </c>
      <c r="K614" s="140">
        <v>62</v>
      </c>
      <c r="L614" s="133">
        <f t="shared" si="77"/>
        <v>0.4861111111111111</v>
      </c>
      <c r="M614" s="140">
        <v>149</v>
      </c>
      <c r="N614" s="133">
        <f t="shared" si="78"/>
        <v>0.24390243902439024</v>
      </c>
      <c r="O614" s="136">
        <f t="shared" si="79"/>
        <v>0.39334847926515781</v>
      </c>
      <c r="P614" s="34"/>
      <c r="Q614" s="36" t="str">
        <f t="shared" si="74"/>
        <v xml:space="preserve">EXPOSIÇÃO MODERADA </v>
      </c>
    </row>
    <row r="615" spans="1:17">
      <c r="A615" s="146">
        <v>611</v>
      </c>
      <c r="B615" s="28">
        <v>3152204</v>
      </c>
      <c r="C615" s="17" t="s">
        <v>703</v>
      </c>
      <c r="D615" s="137">
        <v>1.0544753211606958E-2</v>
      </c>
      <c r="E615" s="133">
        <f t="shared" si="72"/>
        <v>7.9256601631570472E-2</v>
      </c>
      <c r="F615" s="141">
        <v>0.16497054097482591</v>
      </c>
      <c r="G615" s="133">
        <f t="shared" si="75"/>
        <v>0.37647899816586256</v>
      </c>
      <c r="H615" s="139">
        <v>1.8</v>
      </c>
      <c r="I615" s="133">
        <f t="shared" si="76"/>
        <v>1</v>
      </c>
      <c r="J615" s="133">
        <f t="shared" si="73"/>
        <v>0.48524519993247767</v>
      </c>
      <c r="K615" s="140">
        <v>127</v>
      </c>
      <c r="L615" s="133">
        <f t="shared" si="77"/>
        <v>1</v>
      </c>
      <c r="M615" s="140">
        <v>139</v>
      </c>
      <c r="N615" s="133">
        <f t="shared" si="78"/>
        <v>0</v>
      </c>
      <c r="O615" s="136">
        <f t="shared" si="79"/>
        <v>0.49508173331082589</v>
      </c>
      <c r="P615" s="34"/>
      <c r="Q615" s="36" t="str">
        <f t="shared" si="74"/>
        <v>EXPOSIÇÃO ALTA</v>
      </c>
    </row>
    <row r="616" spans="1:17">
      <c r="A616" s="146">
        <v>612</v>
      </c>
      <c r="B616" s="28">
        <v>3152303</v>
      </c>
      <c r="C616" s="17" t="s">
        <v>704</v>
      </c>
      <c r="D616" s="137">
        <v>4.0115644704725582E-2</v>
      </c>
      <c r="E616" s="133">
        <f t="shared" si="72"/>
        <v>0.3015176939424577</v>
      </c>
      <c r="F616" s="141">
        <v>0.37223435571170832</v>
      </c>
      <c r="G616" s="133">
        <f t="shared" si="75"/>
        <v>0.84947540629477625</v>
      </c>
      <c r="H616" s="139">
        <v>0.4</v>
      </c>
      <c r="I616" s="133">
        <f t="shared" si="76"/>
        <v>0.26666666666666666</v>
      </c>
      <c r="J616" s="133">
        <f t="shared" si="73"/>
        <v>0.47255325563463352</v>
      </c>
      <c r="K616" s="140">
        <v>50</v>
      </c>
      <c r="L616" s="133">
        <f t="shared" si="77"/>
        <v>0.375</v>
      </c>
      <c r="M616" s="140">
        <v>170</v>
      </c>
      <c r="N616" s="133">
        <f t="shared" si="78"/>
        <v>0.75609756097560976</v>
      </c>
      <c r="O616" s="136">
        <f t="shared" si="79"/>
        <v>0.53455027220341444</v>
      </c>
      <c r="P616" s="34"/>
      <c r="Q616" s="36" t="str">
        <f t="shared" si="74"/>
        <v>EXPOSIÇÃO ALTA</v>
      </c>
    </row>
    <row r="617" spans="1:17">
      <c r="A617" s="146">
        <v>613</v>
      </c>
      <c r="B617" s="28">
        <v>3152402</v>
      </c>
      <c r="C617" s="17" t="s">
        <v>705</v>
      </c>
      <c r="D617" s="137">
        <v>3.2583811665663362E-2</v>
      </c>
      <c r="E617" s="133">
        <f t="shared" si="72"/>
        <v>0.24490683935409471</v>
      </c>
      <c r="F617" s="141">
        <v>4.1152263374485597E-2</v>
      </c>
      <c r="G617" s="133">
        <f t="shared" si="75"/>
        <v>9.3913512048482903E-2</v>
      </c>
      <c r="H617" s="139">
        <v>0.4</v>
      </c>
      <c r="I617" s="133">
        <f t="shared" si="76"/>
        <v>0.26666666666666666</v>
      </c>
      <c r="J617" s="133">
        <f t="shared" si="73"/>
        <v>0.2018290060230814</v>
      </c>
      <c r="K617" s="140">
        <v>50</v>
      </c>
      <c r="L617" s="133">
        <f t="shared" si="77"/>
        <v>0.375</v>
      </c>
      <c r="M617" s="140">
        <v>157</v>
      </c>
      <c r="N617" s="133">
        <f t="shared" si="78"/>
        <v>0.43902439024390244</v>
      </c>
      <c r="O617" s="136">
        <f t="shared" si="79"/>
        <v>0.33861779875566128</v>
      </c>
      <c r="P617" s="34"/>
      <c r="Q617" s="36" t="str">
        <f t="shared" si="74"/>
        <v xml:space="preserve">EXPOSIÇÃO MODERADA </v>
      </c>
    </row>
    <row r="618" spans="1:17">
      <c r="A618" s="146">
        <v>614</v>
      </c>
      <c r="B618" s="28">
        <v>3152501</v>
      </c>
      <c r="C618" s="17" t="s">
        <v>706</v>
      </c>
      <c r="D618" s="137">
        <v>9.4588728293335065E-3</v>
      </c>
      <c r="E618" s="133">
        <f t="shared" si="72"/>
        <v>7.1094894368222486E-2</v>
      </c>
      <c r="F618" s="141">
        <v>9.7902839049852294E-2</v>
      </c>
      <c r="G618" s="133">
        <f t="shared" si="75"/>
        <v>0.22342390674894239</v>
      </c>
      <c r="H618" s="139">
        <v>0.4</v>
      </c>
      <c r="I618" s="133">
        <f t="shared" si="76"/>
        <v>0.26666666666666666</v>
      </c>
      <c r="J618" s="133">
        <f t="shared" si="73"/>
        <v>0.18706182259461049</v>
      </c>
      <c r="K618" s="140">
        <v>37</v>
      </c>
      <c r="L618" s="133">
        <f t="shared" si="77"/>
        <v>0.25462962962962965</v>
      </c>
      <c r="M618" s="140">
        <v>139</v>
      </c>
      <c r="N618" s="133">
        <f t="shared" si="78"/>
        <v>0</v>
      </c>
      <c r="O618" s="136">
        <f t="shared" si="79"/>
        <v>0.1472304840747467</v>
      </c>
      <c r="P618" s="34"/>
      <c r="Q618" s="36" t="str">
        <f t="shared" si="74"/>
        <v>EXPOSIÇÃO RELATIVAMENTE BAIXA</v>
      </c>
    </row>
    <row r="619" spans="1:17">
      <c r="A619" s="146">
        <v>615</v>
      </c>
      <c r="B619" s="28">
        <v>3152600</v>
      </c>
      <c r="C619" s="17" t="s">
        <v>707</v>
      </c>
      <c r="D619" s="137">
        <v>8.6607298077465728E-2</v>
      </c>
      <c r="E619" s="133">
        <f t="shared" si="72"/>
        <v>0.65095882135550864</v>
      </c>
      <c r="F619" s="141">
        <v>0.10402325225638673</v>
      </c>
      <c r="G619" s="133">
        <f t="shared" si="75"/>
        <v>0.23739129158469202</v>
      </c>
      <c r="H619" s="139">
        <v>0.2</v>
      </c>
      <c r="I619" s="133">
        <f t="shared" si="76"/>
        <v>0.13333333333333333</v>
      </c>
      <c r="J619" s="133">
        <f t="shared" si="73"/>
        <v>0.34056114875784466</v>
      </c>
      <c r="K619" s="140">
        <v>37</v>
      </c>
      <c r="L619" s="133">
        <f t="shared" si="77"/>
        <v>0.25462962962962965</v>
      </c>
      <c r="M619" s="140">
        <v>157</v>
      </c>
      <c r="N619" s="133">
        <f t="shared" si="78"/>
        <v>0.43902439024390244</v>
      </c>
      <c r="O619" s="136">
        <f t="shared" si="79"/>
        <v>0.34473838954379227</v>
      </c>
      <c r="P619" s="34"/>
      <c r="Q619" s="36" t="str">
        <f t="shared" si="74"/>
        <v xml:space="preserve">EXPOSIÇÃO MODERADA </v>
      </c>
    </row>
    <row r="620" spans="1:17">
      <c r="A620" s="146">
        <v>616</v>
      </c>
      <c r="B620" s="28">
        <v>3152709</v>
      </c>
      <c r="C620" s="17" t="s">
        <v>708</v>
      </c>
      <c r="D620" s="137">
        <v>0</v>
      </c>
      <c r="E620" s="133">
        <f t="shared" si="72"/>
        <v>0</v>
      </c>
      <c r="F620" s="141">
        <v>0</v>
      </c>
      <c r="G620" s="133">
        <f t="shared" si="75"/>
        <v>0</v>
      </c>
      <c r="H620" s="139">
        <v>0</v>
      </c>
      <c r="I620" s="133">
        <f t="shared" si="76"/>
        <v>0</v>
      </c>
      <c r="J620" s="133">
        <f t="shared" si="73"/>
        <v>0</v>
      </c>
      <c r="K620" s="140">
        <v>50</v>
      </c>
      <c r="L620" s="133">
        <f t="shared" si="77"/>
        <v>0.375</v>
      </c>
      <c r="M620" s="140">
        <v>170</v>
      </c>
      <c r="N620" s="133">
        <f t="shared" si="78"/>
        <v>0.75609756097560976</v>
      </c>
      <c r="O620" s="136">
        <f t="shared" si="79"/>
        <v>0.37703252032520324</v>
      </c>
      <c r="P620" s="34"/>
      <c r="Q620" s="36" t="str">
        <f t="shared" si="74"/>
        <v xml:space="preserve">EXPOSIÇÃO MODERADA </v>
      </c>
    </row>
    <row r="621" spans="1:17">
      <c r="A621" s="146">
        <v>617</v>
      </c>
      <c r="B621" s="28">
        <v>3152808</v>
      </c>
      <c r="C621" s="17" t="s">
        <v>709</v>
      </c>
      <c r="D621" s="137">
        <v>0</v>
      </c>
      <c r="E621" s="133">
        <f t="shared" si="72"/>
        <v>0</v>
      </c>
      <c r="F621" s="141">
        <v>0</v>
      </c>
      <c r="G621" s="133">
        <f t="shared" si="75"/>
        <v>0</v>
      </c>
      <c r="H621" s="139">
        <v>0</v>
      </c>
      <c r="I621" s="133">
        <f t="shared" si="76"/>
        <v>0</v>
      </c>
      <c r="J621" s="133">
        <f t="shared" si="73"/>
        <v>0</v>
      </c>
      <c r="K621" s="140">
        <v>62</v>
      </c>
      <c r="L621" s="133">
        <f t="shared" si="77"/>
        <v>0.4861111111111111</v>
      </c>
      <c r="M621" s="140">
        <v>170</v>
      </c>
      <c r="N621" s="133">
        <f t="shared" si="78"/>
        <v>0.75609756097560976</v>
      </c>
      <c r="O621" s="136">
        <f t="shared" si="79"/>
        <v>0.41406955736224033</v>
      </c>
      <c r="P621" s="34"/>
      <c r="Q621" s="36" t="str">
        <f t="shared" si="74"/>
        <v>EXPOSIÇÃO ALTA</v>
      </c>
    </row>
    <row r="622" spans="1:17">
      <c r="A622" s="146">
        <v>618</v>
      </c>
      <c r="B622" s="28">
        <v>3152907</v>
      </c>
      <c r="C622" s="17" t="s">
        <v>710</v>
      </c>
      <c r="D622" s="137">
        <v>0</v>
      </c>
      <c r="E622" s="133">
        <f t="shared" si="72"/>
        <v>0</v>
      </c>
      <c r="F622" s="141">
        <v>0</v>
      </c>
      <c r="G622" s="133">
        <f t="shared" si="75"/>
        <v>0</v>
      </c>
      <c r="H622" s="139">
        <v>0</v>
      </c>
      <c r="I622" s="133">
        <f t="shared" si="76"/>
        <v>0</v>
      </c>
      <c r="J622" s="133">
        <f t="shared" si="73"/>
        <v>0</v>
      </c>
      <c r="K622" s="140">
        <v>50</v>
      </c>
      <c r="L622" s="133">
        <f t="shared" si="77"/>
        <v>0.375</v>
      </c>
      <c r="M622" s="140">
        <v>157</v>
      </c>
      <c r="N622" s="133">
        <f t="shared" si="78"/>
        <v>0.43902439024390244</v>
      </c>
      <c r="O622" s="136">
        <f t="shared" si="79"/>
        <v>0.27134146341463411</v>
      </c>
      <c r="P622" s="34"/>
      <c r="Q622" s="36" t="str">
        <f t="shared" si="74"/>
        <v xml:space="preserve">EXPOSIÇÃO MODERADA </v>
      </c>
    </row>
    <row r="623" spans="1:17">
      <c r="A623" s="146">
        <v>619</v>
      </c>
      <c r="B623" s="28">
        <v>3153004</v>
      </c>
      <c r="C623" s="17" t="s">
        <v>711</v>
      </c>
      <c r="D623" s="137">
        <v>0</v>
      </c>
      <c r="E623" s="133">
        <f t="shared" si="72"/>
        <v>0</v>
      </c>
      <c r="F623" s="141">
        <v>0</v>
      </c>
      <c r="G623" s="133">
        <f t="shared" si="75"/>
        <v>0</v>
      </c>
      <c r="H623" s="139">
        <v>0</v>
      </c>
      <c r="I623" s="133">
        <f t="shared" si="76"/>
        <v>0</v>
      </c>
      <c r="J623" s="133">
        <f t="shared" si="73"/>
        <v>0</v>
      </c>
      <c r="K623" s="140">
        <v>50</v>
      </c>
      <c r="L623" s="133">
        <f t="shared" si="77"/>
        <v>0.375</v>
      </c>
      <c r="M623" s="140">
        <v>180</v>
      </c>
      <c r="N623" s="133">
        <f t="shared" si="78"/>
        <v>1</v>
      </c>
      <c r="O623" s="136">
        <f t="shared" si="79"/>
        <v>0.45833333333333331</v>
      </c>
      <c r="P623" s="34"/>
      <c r="Q623" s="36" t="str">
        <f t="shared" si="74"/>
        <v>EXPOSIÇÃO ALTA</v>
      </c>
    </row>
    <row r="624" spans="1:17">
      <c r="A624" s="146">
        <v>620</v>
      </c>
      <c r="B624" s="28">
        <v>3153103</v>
      </c>
      <c r="C624" s="17" t="s">
        <v>712</v>
      </c>
      <c r="D624" s="137">
        <v>0.12559757742020813</v>
      </c>
      <c r="E624" s="133">
        <f t="shared" si="72"/>
        <v>0.94401803055253941</v>
      </c>
      <c r="F624" s="141">
        <v>0.50931677018633537</v>
      </c>
      <c r="G624" s="133">
        <f t="shared" si="75"/>
        <v>1</v>
      </c>
      <c r="H624" s="139">
        <v>0.8</v>
      </c>
      <c r="I624" s="133">
        <f t="shared" si="76"/>
        <v>0.53333333333333333</v>
      </c>
      <c r="J624" s="133">
        <f t="shared" si="73"/>
        <v>0.8257837879619575</v>
      </c>
      <c r="K624" s="140">
        <v>50</v>
      </c>
      <c r="L624" s="133">
        <f t="shared" si="77"/>
        <v>0.375</v>
      </c>
      <c r="M624" s="140">
        <v>170</v>
      </c>
      <c r="N624" s="133">
        <f t="shared" si="78"/>
        <v>0.75609756097560976</v>
      </c>
      <c r="O624" s="136">
        <f t="shared" si="79"/>
        <v>0.65229378297918916</v>
      </c>
      <c r="P624" s="34"/>
      <c r="Q624" s="36" t="str">
        <f t="shared" si="74"/>
        <v>EXPOSIÇÃO MUITO ALTA</v>
      </c>
    </row>
    <row r="625" spans="1:17">
      <c r="A625" s="146">
        <v>621</v>
      </c>
      <c r="B625" s="28">
        <v>3153202</v>
      </c>
      <c r="C625" s="17" t="s">
        <v>713</v>
      </c>
      <c r="D625" s="137">
        <v>6.3142324204182143E-2</v>
      </c>
      <c r="E625" s="133">
        <f t="shared" si="72"/>
        <v>0.47459110091204171</v>
      </c>
      <c r="F625" s="141">
        <v>2.2395382395382395</v>
      </c>
      <c r="G625" s="133">
        <f t="shared" si="75"/>
        <v>1</v>
      </c>
      <c r="H625" s="139">
        <v>1</v>
      </c>
      <c r="I625" s="133">
        <f t="shared" si="76"/>
        <v>0.66666666666666663</v>
      </c>
      <c r="J625" s="133">
        <f t="shared" si="73"/>
        <v>0.71375258919290274</v>
      </c>
      <c r="K625" s="140">
        <v>99</v>
      </c>
      <c r="L625" s="133">
        <f t="shared" si="77"/>
        <v>0.82870370370370372</v>
      </c>
      <c r="M625" s="140">
        <v>164</v>
      </c>
      <c r="N625" s="133">
        <f t="shared" si="78"/>
        <v>0.6097560975609756</v>
      </c>
      <c r="O625" s="136">
        <f t="shared" si="79"/>
        <v>0.71740413015252746</v>
      </c>
      <c r="P625" s="34"/>
      <c r="Q625" s="36" t="str">
        <f t="shared" si="74"/>
        <v>EXPOSIÇÃO MUITO ALTA</v>
      </c>
    </row>
    <row r="626" spans="1:17">
      <c r="A626" s="146">
        <v>622</v>
      </c>
      <c r="B626" s="28">
        <v>3153301</v>
      </c>
      <c r="C626" s="17" t="s">
        <v>714</v>
      </c>
      <c r="D626" s="137">
        <v>0</v>
      </c>
      <c r="E626" s="133">
        <f t="shared" si="72"/>
        <v>0</v>
      </c>
      <c r="F626" s="141">
        <v>0</v>
      </c>
      <c r="G626" s="133">
        <f t="shared" si="75"/>
        <v>0</v>
      </c>
      <c r="H626" s="139">
        <v>0</v>
      </c>
      <c r="I626" s="133">
        <f t="shared" si="76"/>
        <v>0</v>
      </c>
      <c r="J626" s="133">
        <f t="shared" si="73"/>
        <v>0</v>
      </c>
      <c r="K626" s="140">
        <v>77</v>
      </c>
      <c r="L626" s="133">
        <f t="shared" si="77"/>
        <v>0.625</v>
      </c>
      <c r="M626" s="140">
        <v>164</v>
      </c>
      <c r="N626" s="133">
        <f t="shared" si="78"/>
        <v>0.6097560975609756</v>
      </c>
      <c r="O626" s="136">
        <f t="shared" si="79"/>
        <v>0.41158536585365857</v>
      </c>
      <c r="P626" s="34"/>
      <c r="Q626" s="36" t="str">
        <f t="shared" si="74"/>
        <v>EXPOSIÇÃO ALTA</v>
      </c>
    </row>
    <row r="627" spans="1:17">
      <c r="A627" s="146">
        <v>623</v>
      </c>
      <c r="B627" s="28">
        <v>3153400</v>
      </c>
      <c r="C627" s="17" t="s">
        <v>715</v>
      </c>
      <c r="D627" s="137">
        <v>7.5189080338530279E-2</v>
      </c>
      <c r="E627" s="133">
        <f t="shared" si="72"/>
        <v>0.56513707507877187</v>
      </c>
      <c r="F627" s="141">
        <v>0</v>
      </c>
      <c r="G627" s="133">
        <f t="shared" si="75"/>
        <v>0</v>
      </c>
      <c r="H627" s="139">
        <v>0.6</v>
      </c>
      <c r="I627" s="133">
        <f t="shared" si="76"/>
        <v>0.39999999999999997</v>
      </c>
      <c r="J627" s="133">
        <f t="shared" si="73"/>
        <v>0.32171235835959061</v>
      </c>
      <c r="K627" s="140">
        <v>77</v>
      </c>
      <c r="L627" s="133">
        <f t="shared" si="77"/>
        <v>0.625</v>
      </c>
      <c r="M627" s="140">
        <v>180</v>
      </c>
      <c r="N627" s="133">
        <f t="shared" si="78"/>
        <v>1</v>
      </c>
      <c r="O627" s="136">
        <f t="shared" si="79"/>
        <v>0.64890411945319693</v>
      </c>
      <c r="P627" s="34"/>
      <c r="Q627" s="36" t="str">
        <f t="shared" si="74"/>
        <v>EXPOSIÇÃO MUITO ALTA</v>
      </c>
    </row>
    <row r="628" spans="1:17">
      <c r="A628" s="146">
        <v>624</v>
      </c>
      <c r="B628" s="28">
        <v>3153509</v>
      </c>
      <c r="C628" s="17" t="s">
        <v>124</v>
      </c>
      <c r="D628" s="137">
        <v>0.26591547508801122</v>
      </c>
      <c r="E628" s="133">
        <f t="shared" si="72"/>
        <v>1</v>
      </c>
      <c r="F628" s="141">
        <v>2.9409651538737878</v>
      </c>
      <c r="G628" s="133">
        <f t="shared" si="75"/>
        <v>1</v>
      </c>
      <c r="H628" s="139">
        <v>0.4</v>
      </c>
      <c r="I628" s="133">
        <f t="shared" si="76"/>
        <v>0.26666666666666666</v>
      </c>
      <c r="J628" s="133">
        <f t="shared" si="73"/>
        <v>0.75555555555555554</v>
      </c>
      <c r="K628" s="140">
        <v>50</v>
      </c>
      <c r="L628" s="133">
        <f t="shared" si="77"/>
        <v>0.375</v>
      </c>
      <c r="M628" s="140">
        <v>164</v>
      </c>
      <c r="N628" s="133">
        <f t="shared" si="78"/>
        <v>0.6097560975609756</v>
      </c>
      <c r="O628" s="136">
        <f t="shared" si="79"/>
        <v>0.58010388437217708</v>
      </c>
      <c r="P628" s="34"/>
      <c r="Q628" s="36" t="str">
        <f t="shared" si="74"/>
        <v>EXPOSIÇÃO ALTA</v>
      </c>
    </row>
    <row r="629" spans="1:17">
      <c r="A629" s="146">
        <v>625</v>
      </c>
      <c r="B629" s="28">
        <v>3153608</v>
      </c>
      <c r="C629" s="17" t="s">
        <v>716</v>
      </c>
      <c r="D629" s="137">
        <v>0</v>
      </c>
      <c r="E629" s="133">
        <f t="shared" si="72"/>
        <v>0</v>
      </c>
      <c r="F629" s="141">
        <v>0</v>
      </c>
      <c r="G629" s="133">
        <f t="shared" si="75"/>
        <v>0</v>
      </c>
      <c r="H629" s="139">
        <v>0</v>
      </c>
      <c r="I629" s="133">
        <f t="shared" si="76"/>
        <v>0</v>
      </c>
      <c r="J629" s="133">
        <f t="shared" si="73"/>
        <v>0</v>
      </c>
      <c r="K629" s="140">
        <v>77</v>
      </c>
      <c r="L629" s="133">
        <f t="shared" si="77"/>
        <v>0.625</v>
      </c>
      <c r="M629" s="140">
        <v>180</v>
      </c>
      <c r="N629" s="133">
        <f t="shared" si="78"/>
        <v>1</v>
      </c>
      <c r="O629" s="136">
        <f t="shared" si="79"/>
        <v>0.54166666666666663</v>
      </c>
      <c r="P629" s="34"/>
      <c r="Q629" s="36" t="str">
        <f t="shared" si="74"/>
        <v>EXPOSIÇÃO ALTA</v>
      </c>
    </row>
    <row r="630" spans="1:17">
      <c r="A630" s="146">
        <v>626</v>
      </c>
      <c r="B630" s="28">
        <v>3153707</v>
      </c>
      <c r="C630" s="17" t="s">
        <v>717</v>
      </c>
      <c r="D630" s="137">
        <v>0</v>
      </c>
      <c r="E630" s="133">
        <f t="shared" si="72"/>
        <v>0</v>
      </c>
      <c r="F630" s="141">
        <v>0</v>
      </c>
      <c r="G630" s="133">
        <f t="shared" si="75"/>
        <v>0</v>
      </c>
      <c r="H630" s="139">
        <v>0</v>
      </c>
      <c r="I630" s="133">
        <f t="shared" si="76"/>
        <v>0</v>
      </c>
      <c r="J630" s="133">
        <f t="shared" si="73"/>
        <v>0</v>
      </c>
      <c r="K630" s="140">
        <v>77</v>
      </c>
      <c r="L630" s="133">
        <f t="shared" si="77"/>
        <v>0.625</v>
      </c>
      <c r="M630" s="140">
        <v>180</v>
      </c>
      <c r="N630" s="133">
        <f t="shared" si="78"/>
        <v>1</v>
      </c>
      <c r="O630" s="136">
        <f t="shared" si="79"/>
        <v>0.54166666666666663</v>
      </c>
      <c r="P630" s="34"/>
      <c r="Q630" s="36" t="str">
        <f t="shared" si="74"/>
        <v>EXPOSIÇÃO ALTA</v>
      </c>
    </row>
    <row r="631" spans="1:17">
      <c r="A631" s="146">
        <v>627</v>
      </c>
      <c r="B631" s="28">
        <v>3153806</v>
      </c>
      <c r="C631" s="17" t="s">
        <v>718</v>
      </c>
      <c r="D631" s="137">
        <v>0</v>
      </c>
      <c r="E631" s="133">
        <f t="shared" si="72"/>
        <v>0</v>
      </c>
      <c r="F631" s="141">
        <v>0</v>
      </c>
      <c r="G631" s="133">
        <f t="shared" si="75"/>
        <v>0</v>
      </c>
      <c r="H631" s="139">
        <v>0</v>
      </c>
      <c r="I631" s="133">
        <f t="shared" si="76"/>
        <v>0</v>
      </c>
      <c r="J631" s="133">
        <f t="shared" si="73"/>
        <v>0</v>
      </c>
      <c r="K631" s="140">
        <v>50</v>
      </c>
      <c r="L631" s="133">
        <f t="shared" si="77"/>
        <v>0.375</v>
      </c>
      <c r="M631" s="140">
        <v>180</v>
      </c>
      <c r="N631" s="133">
        <f t="shared" si="78"/>
        <v>1</v>
      </c>
      <c r="O631" s="136">
        <f t="shared" si="79"/>
        <v>0.45833333333333331</v>
      </c>
      <c r="P631" s="34"/>
      <c r="Q631" s="36" t="str">
        <f t="shared" si="74"/>
        <v>EXPOSIÇÃO ALTA</v>
      </c>
    </row>
    <row r="632" spans="1:17">
      <c r="A632" s="146">
        <v>628</v>
      </c>
      <c r="B632" s="28">
        <v>3153905</v>
      </c>
      <c r="C632" s="17" t="s">
        <v>719</v>
      </c>
      <c r="D632" s="137">
        <v>0.73739807596889395</v>
      </c>
      <c r="E632" s="133">
        <f t="shared" si="72"/>
        <v>1</v>
      </c>
      <c r="F632" s="141">
        <v>24.718824903202016</v>
      </c>
      <c r="G632" s="133">
        <f t="shared" si="75"/>
        <v>1</v>
      </c>
      <c r="H632" s="139">
        <v>0.6</v>
      </c>
      <c r="I632" s="133">
        <f t="shared" si="76"/>
        <v>0.39999999999999997</v>
      </c>
      <c r="J632" s="133">
        <f t="shared" si="73"/>
        <v>0.79999999999999993</v>
      </c>
      <c r="K632" s="140">
        <v>62</v>
      </c>
      <c r="L632" s="133">
        <f t="shared" si="77"/>
        <v>0.4861111111111111</v>
      </c>
      <c r="M632" s="140">
        <v>180</v>
      </c>
      <c r="N632" s="133">
        <f t="shared" si="78"/>
        <v>1</v>
      </c>
      <c r="O632" s="136">
        <f t="shared" si="79"/>
        <v>0.76203703703703696</v>
      </c>
      <c r="P632" s="34"/>
      <c r="Q632" s="36" t="str">
        <f t="shared" si="74"/>
        <v>EXPOSIÇÃO MUITO ALTA</v>
      </c>
    </row>
    <row r="633" spans="1:17">
      <c r="A633" s="146">
        <v>629</v>
      </c>
      <c r="B633" s="28">
        <v>3154002</v>
      </c>
      <c r="C633" s="17" t="s">
        <v>720</v>
      </c>
      <c r="D633" s="137">
        <v>0.88223206190117076</v>
      </c>
      <c r="E633" s="133">
        <f t="shared" si="72"/>
        <v>1</v>
      </c>
      <c r="F633" s="141">
        <v>2.9161312430394926</v>
      </c>
      <c r="G633" s="133">
        <f t="shared" si="75"/>
        <v>1</v>
      </c>
      <c r="H633" s="139">
        <v>0.4</v>
      </c>
      <c r="I633" s="133">
        <f t="shared" si="76"/>
        <v>0.26666666666666666</v>
      </c>
      <c r="J633" s="133">
        <f t="shared" si="73"/>
        <v>0.75555555555555554</v>
      </c>
      <c r="K633" s="140">
        <v>50</v>
      </c>
      <c r="L633" s="133">
        <f t="shared" si="77"/>
        <v>0.375</v>
      </c>
      <c r="M633" s="140">
        <v>170</v>
      </c>
      <c r="N633" s="133">
        <f t="shared" si="78"/>
        <v>0.75609756097560976</v>
      </c>
      <c r="O633" s="136">
        <f t="shared" si="79"/>
        <v>0.62888437217705506</v>
      </c>
      <c r="P633" s="34"/>
      <c r="Q633" s="36" t="str">
        <f t="shared" si="74"/>
        <v>EXPOSIÇÃO MUITO ALTA</v>
      </c>
    </row>
    <row r="634" spans="1:17">
      <c r="A634" s="146">
        <v>630</v>
      </c>
      <c r="B634" s="28">
        <v>3154101</v>
      </c>
      <c r="C634" s="17" t="s">
        <v>721</v>
      </c>
      <c r="D634" s="137">
        <v>0</v>
      </c>
      <c r="E634" s="133">
        <f t="shared" si="72"/>
        <v>0</v>
      </c>
      <c r="F634" s="141">
        <v>6.1953352769679296E-2</v>
      </c>
      <c r="G634" s="133">
        <f t="shared" si="75"/>
        <v>0.14138364368523429</v>
      </c>
      <c r="H634" s="139">
        <v>0.2</v>
      </c>
      <c r="I634" s="133">
        <f t="shared" si="76"/>
        <v>0.13333333333333333</v>
      </c>
      <c r="J634" s="133">
        <f t="shared" si="73"/>
        <v>9.1572325672855878E-2</v>
      </c>
      <c r="K634" s="140">
        <v>50</v>
      </c>
      <c r="L634" s="133">
        <f t="shared" si="77"/>
        <v>0.375</v>
      </c>
      <c r="M634" s="140">
        <v>157</v>
      </c>
      <c r="N634" s="133">
        <f t="shared" si="78"/>
        <v>0.43902439024390244</v>
      </c>
      <c r="O634" s="136">
        <f t="shared" si="79"/>
        <v>0.30186557197225278</v>
      </c>
      <c r="P634" s="34"/>
      <c r="Q634" s="36" t="str">
        <f t="shared" si="74"/>
        <v xml:space="preserve">EXPOSIÇÃO MODERADA </v>
      </c>
    </row>
    <row r="635" spans="1:17">
      <c r="A635" s="146">
        <v>631</v>
      </c>
      <c r="B635" s="28">
        <v>3154150</v>
      </c>
      <c r="C635" s="17" t="s">
        <v>722</v>
      </c>
      <c r="D635" s="137">
        <v>6.764286707657749E-2</v>
      </c>
      <c r="E635" s="133">
        <f t="shared" si="72"/>
        <v>0.5084181356851849</v>
      </c>
      <c r="F635" s="141">
        <v>0.59130878042564039</v>
      </c>
      <c r="G635" s="133">
        <f t="shared" si="75"/>
        <v>1</v>
      </c>
      <c r="H635" s="139">
        <v>1</v>
      </c>
      <c r="I635" s="133">
        <f t="shared" si="76"/>
        <v>0.66666666666666663</v>
      </c>
      <c r="J635" s="133">
        <f t="shared" si="73"/>
        <v>0.72502826745061721</v>
      </c>
      <c r="K635" s="140">
        <v>50</v>
      </c>
      <c r="L635" s="133">
        <f t="shared" si="77"/>
        <v>0.375</v>
      </c>
      <c r="M635" s="140">
        <v>164</v>
      </c>
      <c r="N635" s="133">
        <f t="shared" si="78"/>
        <v>0.6097560975609756</v>
      </c>
      <c r="O635" s="136">
        <f t="shared" si="79"/>
        <v>0.56992812167053097</v>
      </c>
      <c r="P635" s="34"/>
      <c r="Q635" s="36" t="str">
        <f t="shared" si="74"/>
        <v>EXPOSIÇÃO ALTA</v>
      </c>
    </row>
    <row r="636" spans="1:17">
      <c r="A636" s="146">
        <v>632</v>
      </c>
      <c r="B636" s="28">
        <v>3154200</v>
      </c>
      <c r="C636" s="17" t="s">
        <v>723</v>
      </c>
      <c r="D636" s="137">
        <v>3.793579633210984E-2</v>
      </c>
      <c r="E636" s="133">
        <f t="shared" si="72"/>
        <v>0.28513349123817228</v>
      </c>
      <c r="F636" s="141">
        <v>6.6451149425287362E-2</v>
      </c>
      <c r="G636" s="133">
        <f t="shared" si="75"/>
        <v>0.15164805797915049</v>
      </c>
      <c r="H636" s="139">
        <v>0.2</v>
      </c>
      <c r="I636" s="133">
        <f t="shared" si="76"/>
        <v>0.13333333333333333</v>
      </c>
      <c r="J636" s="133">
        <f t="shared" si="73"/>
        <v>0.19003829418355203</v>
      </c>
      <c r="K636" s="140">
        <v>50</v>
      </c>
      <c r="L636" s="133">
        <f t="shared" si="77"/>
        <v>0.375</v>
      </c>
      <c r="M636" s="140">
        <v>170</v>
      </c>
      <c r="N636" s="133">
        <f t="shared" si="78"/>
        <v>0.75609756097560976</v>
      </c>
      <c r="O636" s="136">
        <f t="shared" si="79"/>
        <v>0.4403786183863872</v>
      </c>
      <c r="P636" s="34"/>
      <c r="Q636" s="36" t="str">
        <f t="shared" si="74"/>
        <v>EXPOSIÇÃO ALTA</v>
      </c>
    </row>
    <row r="637" spans="1:17">
      <c r="A637" s="146">
        <v>633</v>
      </c>
      <c r="B637" s="28">
        <v>3154309</v>
      </c>
      <c r="C637" s="17" t="s">
        <v>724</v>
      </c>
      <c r="D637" s="137">
        <v>1.2956316239436697E-2</v>
      </c>
      <c r="E637" s="133">
        <f t="shared" si="72"/>
        <v>9.7382420830045391E-2</v>
      </c>
      <c r="F637" s="141">
        <v>5.2417006406523005E-2</v>
      </c>
      <c r="G637" s="133">
        <f t="shared" si="75"/>
        <v>0.11962076345371701</v>
      </c>
      <c r="H637" s="139">
        <v>0.8</v>
      </c>
      <c r="I637" s="133">
        <f t="shared" si="76"/>
        <v>0.53333333333333333</v>
      </c>
      <c r="J637" s="133">
        <f t="shared" si="73"/>
        <v>0.2501121725390319</v>
      </c>
      <c r="K637" s="140">
        <v>50</v>
      </c>
      <c r="L637" s="133">
        <f t="shared" si="77"/>
        <v>0.375</v>
      </c>
      <c r="M637" s="140">
        <v>157</v>
      </c>
      <c r="N637" s="133">
        <f t="shared" si="78"/>
        <v>0.43902439024390244</v>
      </c>
      <c r="O637" s="136">
        <f t="shared" si="79"/>
        <v>0.3547121875943115</v>
      </c>
      <c r="P637" s="34"/>
      <c r="Q637" s="36" t="str">
        <f t="shared" si="74"/>
        <v xml:space="preserve">EXPOSIÇÃO MODERADA </v>
      </c>
    </row>
    <row r="638" spans="1:17">
      <c r="A638" s="146">
        <v>634</v>
      </c>
      <c r="B638" s="28">
        <v>3154408</v>
      </c>
      <c r="C638" s="17" t="s">
        <v>725</v>
      </c>
      <c r="D638" s="137">
        <v>0</v>
      </c>
      <c r="E638" s="133">
        <f t="shared" si="72"/>
        <v>0</v>
      </c>
      <c r="F638" s="141">
        <v>4.4140366365040831E-2</v>
      </c>
      <c r="G638" s="133">
        <f t="shared" si="75"/>
        <v>0.1007326569312794</v>
      </c>
      <c r="H638" s="139">
        <v>0.2</v>
      </c>
      <c r="I638" s="133">
        <f t="shared" si="76"/>
        <v>0.13333333333333333</v>
      </c>
      <c r="J638" s="133">
        <f t="shared" si="73"/>
        <v>7.8021996754870912E-2</v>
      </c>
      <c r="K638" s="140">
        <v>50</v>
      </c>
      <c r="L638" s="133">
        <f t="shared" si="77"/>
        <v>0.375</v>
      </c>
      <c r="M638" s="140">
        <v>170</v>
      </c>
      <c r="N638" s="133">
        <f t="shared" si="78"/>
        <v>0.75609756097560976</v>
      </c>
      <c r="O638" s="136">
        <f t="shared" si="79"/>
        <v>0.4030398525768269</v>
      </c>
      <c r="P638" s="34"/>
      <c r="Q638" s="36" t="str">
        <f t="shared" si="74"/>
        <v>EXPOSIÇÃO ALTA</v>
      </c>
    </row>
    <row r="639" spans="1:17">
      <c r="A639" s="146">
        <v>635</v>
      </c>
      <c r="B639" s="28">
        <v>3154457</v>
      </c>
      <c r="C639" s="17" t="s">
        <v>726</v>
      </c>
      <c r="D639" s="137">
        <v>2.0289705858253682E-2</v>
      </c>
      <c r="E639" s="133">
        <f t="shared" si="72"/>
        <v>0.15250173258291833</v>
      </c>
      <c r="F639" s="141">
        <v>0</v>
      </c>
      <c r="G639" s="133">
        <f t="shared" si="75"/>
        <v>0</v>
      </c>
      <c r="H639" s="139">
        <v>1.4</v>
      </c>
      <c r="I639" s="133">
        <f t="shared" si="76"/>
        <v>0.93333333333333324</v>
      </c>
      <c r="J639" s="133">
        <f t="shared" si="73"/>
        <v>0.36194502197208384</v>
      </c>
      <c r="K639" s="140">
        <v>127</v>
      </c>
      <c r="L639" s="133">
        <f t="shared" si="77"/>
        <v>1</v>
      </c>
      <c r="M639" s="140">
        <v>164</v>
      </c>
      <c r="N639" s="133">
        <f t="shared" si="78"/>
        <v>0.6097560975609756</v>
      </c>
      <c r="O639" s="136">
        <f t="shared" si="79"/>
        <v>0.65723370651101976</v>
      </c>
      <c r="P639" s="34"/>
      <c r="Q639" s="36" t="str">
        <f t="shared" si="74"/>
        <v>EXPOSIÇÃO MUITO ALTA</v>
      </c>
    </row>
    <row r="640" spans="1:17">
      <c r="A640" s="146">
        <v>636</v>
      </c>
      <c r="B640" s="28">
        <v>3154507</v>
      </c>
      <c r="C640" s="17" t="s">
        <v>727</v>
      </c>
      <c r="D640" s="137">
        <v>2.5135903861063503E-2</v>
      </c>
      <c r="E640" s="133">
        <f t="shared" si="72"/>
        <v>0.18892678462810289</v>
      </c>
      <c r="F640" s="141">
        <v>0</v>
      </c>
      <c r="G640" s="133">
        <f t="shared" si="75"/>
        <v>0</v>
      </c>
      <c r="H640" s="139">
        <v>2</v>
      </c>
      <c r="I640" s="133">
        <f t="shared" si="76"/>
        <v>1</v>
      </c>
      <c r="J640" s="133">
        <f t="shared" si="73"/>
        <v>0.39630892820936764</v>
      </c>
      <c r="K640" s="140">
        <v>127</v>
      </c>
      <c r="L640" s="133">
        <f t="shared" si="77"/>
        <v>1</v>
      </c>
      <c r="M640" s="140">
        <v>139</v>
      </c>
      <c r="N640" s="133">
        <f t="shared" si="78"/>
        <v>0</v>
      </c>
      <c r="O640" s="136">
        <f t="shared" si="79"/>
        <v>0.46543630940312258</v>
      </c>
      <c r="P640" s="34"/>
      <c r="Q640" s="36" t="str">
        <f t="shared" si="74"/>
        <v>EXPOSIÇÃO ALTA</v>
      </c>
    </row>
    <row r="641" spans="1:17">
      <c r="A641" s="146">
        <v>637</v>
      </c>
      <c r="B641" s="28">
        <v>3154606</v>
      </c>
      <c r="C641" s="17" t="s">
        <v>728</v>
      </c>
      <c r="D641" s="137">
        <v>9.6493226526154252E-5</v>
      </c>
      <c r="E641" s="133">
        <f t="shared" si="72"/>
        <v>7.2526355633531492E-4</v>
      </c>
      <c r="F641" s="141">
        <v>3.6385838656389377E-2</v>
      </c>
      <c r="G641" s="133">
        <f t="shared" si="75"/>
        <v>8.3036062098338789E-2</v>
      </c>
      <c r="H641" s="139">
        <v>0.4</v>
      </c>
      <c r="I641" s="133">
        <f t="shared" si="76"/>
        <v>0.26666666666666666</v>
      </c>
      <c r="J641" s="133">
        <f t="shared" si="73"/>
        <v>0.11680933077378025</v>
      </c>
      <c r="K641" s="140">
        <v>77</v>
      </c>
      <c r="L641" s="133">
        <f t="shared" si="77"/>
        <v>0.625</v>
      </c>
      <c r="M641" s="140">
        <v>180</v>
      </c>
      <c r="N641" s="133">
        <f t="shared" si="78"/>
        <v>1</v>
      </c>
      <c r="O641" s="136">
        <f t="shared" si="79"/>
        <v>0.58060311025792677</v>
      </c>
      <c r="P641" s="34"/>
      <c r="Q641" s="36" t="str">
        <f t="shared" si="74"/>
        <v>EXPOSIÇÃO ALTA</v>
      </c>
    </row>
    <row r="642" spans="1:17">
      <c r="A642" s="146">
        <v>638</v>
      </c>
      <c r="B642" s="28">
        <v>3154705</v>
      </c>
      <c r="C642" s="17" t="s">
        <v>729</v>
      </c>
      <c r="D642" s="137">
        <v>0</v>
      </c>
      <c r="E642" s="133">
        <f t="shared" si="72"/>
        <v>0</v>
      </c>
      <c r="F642" s="141">
        <v>0</v>
      </c>
      <c r="G642" s="133">
        <f t="shared" si="75"/>
        <v>0</v>
      </c>
      <c r="H642" s="139">
        <v>0.2</v>
      </c>
      <c r="I642" s="133">
        <f t="shared" si="76"/>
        <v>0.13333333333333333</v>
      </c>
      <c r="J642" s="133">
        <f t="shared" si="73"/>
        <v>4.4444444444444446E-2</v>
      </c>
      <c r="K642" s="140">
        <v>50</v>
      </c>
      <c r="L642" s="133">
        <f t="shared" si="77"/>
        <v>0.375</v>
      </c>
      <c r="M642" s="140">
        <v>164</v>
      </c>
      <c r="N642" s="133">
        <f t="shared" si="78"/>
        <v>0.6097560975609756</v>
      </c>
      <c r="O642" s="136">
        <f t="shared" si="79"/>
        <v>0.34306684733513998</v>
      </c>
      <c r="P642" s="34"/>
      <c r="Q642" s="36" t="str">
        <f t="shared" si="74"/>
        <v xml:space="preserve">EXPOSIÇÃO MODERADA </v>
      </c>
    </row>
    <row r="643" spans="1:17">
      <c r="A643" s="146">
        <v>639</v>
      </c>
      <c r="B643" s="28">
        <v>3154804</v>
      </c>
      <c r="C643" s="17" t="s">
        <v>730</v>
      </c>
      <c r="D643" s="137">
        <v>12.265084538739933</v>
      </c>
      <c r="E643" s="133">
        <f t="shared" si="72"/>
        <v>1</v>
      </c>
      <c r="F643" s="141">
        <v>3.5148079366630829</v>
      </c>
      <c r="G643" s="133">
        <f t="shared" si="75"/>
        <v>1</v>
      </c>
      <c r="H643" s="139">
        <v>0.4</v>
      </c>
      <c r="I643" s="133">
        <f t="shared" si="76"/>
        <v>0.26666666666666666</v>
      </c>
      <c r="J643" s="133">
        <f t="shared" si="73"/>
        <v>0.75555555555555554</v>
      </c>
      <c r="K643" s="140">
        <v>62</v>
      </c>
      <c r="L643" s="133">
        <f t="shared" si="77"/>
        <v>0.4861111111111111</v>
      </c>
      <c r="M643" s="140">
        <v>180</v>
      </c>
      <c r="N643" s="133">
        <f t="shared" si="78"/>
        <v>1</v>
      </c>
      <c r="O643" s="136">
        <f t="shared" si="79"/>
        <v>0.74722222222222223</v>
      </c>
      <c r="P643" s="34"/>
      <c r="Q643" s="36" t="str">
        <f t="shared" si="74"/>
        <v>EXPOSIÇÃO MUITO ALTA</v>
      </c>
    </row>
    <row r="644" spans="1:17">
      <c r="A644" s="146">
        <v>640</v>
      </c>
      <c r="B644" s="28">
        <v>3154903</v>
      </c>
      <c r="C644" s="17" t="s">
        <v>731</v>
      </c>
      <c r="D644" s="137">
        <v>0.10599912941446799</v>
      </c>
      <c r="E644" s="133">
        <f t="shared" si="72"/>
        <v>0.79671193860168965</v>
      </c>
      <c r="F644" s="141">
        <v>1.6295133437990581</v>
      </c>
      <c r="G644" s="133">
        <f t="shared" si="75"/>
        <v>1</v>
      </c>
      <c r="H644" s="139">
        <v>0.8</v>
      </c>
      <c r="I644" s="133">
        <f t="shared" si="76"/>
        <v>0.53333333333333333</v>
      </c>
      <c r="J644" s="133">
        <f t="shared" si="73"/>
        <v>0.77668175731167433</v>
      </c>
      <c r="K644" s="140">
        <v>50</v>
      </c>
      <c r="L644" s="133">
        <f t="shared" si="77"/>
        <v>0.375</v>
      </c>
      <c r="M644" s="140">
        <v>170</v>
      </c>
      <c r="N644" s="133">
        <f t="shared" si="78"/>
        <v>0.75609756097560976</v>
      </c>
      <c r="O644" s="136">
        <f t="shared" si="79"/>
        <v>0.63592643942909477</v>
      </c>
      <c r="P644" s="34"/>
      <c r="Q644" s="36" t="str">
        <f t="shared" si="74"/>
        <v>EXPOSIÇÃO MUITO ALTA</v>
      </c>
    </row>
    <row r="645" spans="1:17">
      <c r="A645" s="146">
        <v>641</v>
      </c>
      <c r="B645" s="28">
        <v>3155009</v>
      </c>
      <c r="C645" s="17" t="s">
        <v>52</v>
      </c>
      <c r="D645" s="137">
        <v>0</v>
      </c>
      <c r="E645" s="133">
        <f t="shared" ref="E645:E708" si="80">IF(((D645-$E$860)/($D$860-$E$860))&gt;1,1,IF(((D645-$E$860)/($D$860-$E$860))&lt;0,0,(D645-$E$860)/($D$860-$E$860)))</f>
        <v>0</v>
      </c>
      <c r="F645" s="141">
        <v>0</v>
      </c>
      <c r="G645" s="133">
        <f t="shared" si="75"/>
        <v>0</v>
      </c>
      <c r="H645" s="139">
        <v>0</v>
      </c>
      <c r="I645" s="133">
        <f t="shared" si="76"/>
        <v>0</v>
      </c>
      <c r="J645" s="133">
        <f t="shared" ref="J645:J708" si="81">AVERAGE(E645,G645,I645)</f>
        <v>0</v>
      </c>
      <c r="K645" s="140">
        <v>37</v>
      </c>
      <c r="L645" s="133">
        <f t="shared" si="77"/>
        <v>0.25462962962962965</v>
      </c>
      <c r="M645" s="140">
        <v>149</v>
      </c>
      <c r="N645" s="133">
        <f t="shared" si="78"/>
        <v>0.24390243902439024</v>
      </c>
      <c r="O645" s="136">
        <f t="shared" si="79"/>
        <v>0.16617735621800664</v>
      </c>
      <c r="P645" s="34"/>
      <c r="Q645" s="36" t="str">
        <f t="shared" ref="Q645:Q708" si="82">IF(AND(O645&gt;$S$5,O645&lt;$T$5),"EXPOSIÇÃO RELATIVAMENTE BAIXA",IF(AND(O645&gt;$S$6,O645&lt;$T$6),"EXPOSIÇÃO MODERADA ",IF(AND(O645&gt;$S$7,O645&lt;$T$7),"EXPOSIÇÃO ALTA",IF(AND(O645&gt;$S$8,O645&lt;$T$8),"EXPOSIÇÃO MUITO ALTA","EXPOSIÇÃO EXTREMA"))))</f>
        <v>EXPOSIÇÃO RELATIVAMENTE BAIXA</v>
      </c>
    </row>
    <row r="646" spans="1:17">
      <c r="A646" s="146">
        <v>642</v>
      </c>
      <c r="B646" s="28">
        <v>3155108</v>
      </c>
      <c r="C646" s="17" t="s">
        <v>732</v>
      </c>
      <c r="D646" s="137">
        <v>0.28882441721746699</v>
      </c>
      <c r="E646" s="133">
        <f t="shared" si="80"/>
        <v>1</v>
      </c>
      <c r="F646" s="141">
        <v>0.78084555651423648</v>
      </c>
      <c r="G646" s="133">
        <f t="shared" ref="G646:G709" si="83">IF(((F646-$G$860)/($F$860-$G$860))&gt;1,1,IF(((F646-$G$860)/($F$860-$G$860))&lt;0,0,(F646-$G$860)/($F$860-$G$860)))</f>
        <v>1</v>
      </c>
      <c r="H646" s="139">
        <v>1.4</v>
      </c>
      <c r="I646" s="133">
        <f t="shared" ref="I646:I709" si="84">IF(((H646-$I$860)/($H$860-$I$860))&gt;1,1,IF(((H646-$I$860)/($H$860-$I$860))&lt;0,0,(H646-$I$860)/($H$860-$I$860)))</f>
        <v>0.93333333333333324</v>
      </c>
      <c r="J646" s="133">
        <f t="shared" si="81"/>
        <v>0.97777777777777775</v>
      </c>
      <c r="K646" s="140">
        <v>50</v>
      </c>
      <c r="L646" s="133">
        <f t="shared" ref="L646:L709" si="85">IF(((K646-$L$860)/($K$860-$L$860))&gt;1,1,IF(((K646-$L$860)/($K$860-$L$860))&lt;0,0,(K646-$L$860)/($K$860-$L$860)))</f>
        <v>0.375</v>
      </c>
      <c r="M646" s="140">
        <v>170</v>
      </c>
      <c r="N646" s="133">
        <f t="shared" ref="N646:N709" si="86">IF(((M646-$N$860)/($M$860-$N$860))&gt;1,1,IF(((M646-$N$860)/($M$860-$N$860))&lt;0,0,(M646-$N$860)/($M$860-$N$860)))</f>
        <v>0.75609756097560976</v>
      </c>
      <c r="O646" s="136">
        <f t="shared" ref="O646:O709" si="87">(J646+N646+L646)/$M$2</f>
        <v>0.70295844625112913</v>
      </c>
      <c r="P646" s="34"/>
      <c r="Q646" s="36" t="str">
        <f t="shared" si="82"/>
        <v>EXPOSIÇÃO MUITO ALTA</v>
      </c>
    </row>
    <row r="647" spans="1:17">
      <c r="A647" s="146">
        <v>643</v>
      </c>
      <c r="B647" s="28">
        <v>3155207</v>
      </c>
      <c r="C647" s="17" t="s">
        <v>733</v>
      </c>
      <c r="D647" s="137">
        <v>0</v>
      </c>
      <c r="E647" s="133">
        <f t="shared" si="80"/>
        <v>0</v>
      </c>
      <c r="F647" s="141">
        <v>0</v>
      </c>
      <c r="G647" s="133">
        <f t="shared" si="83"/>
        <v>0</v>
      </c>
      <c r="H647" s="139">
        <v>0</v>
      </c>
      <c r="I647" s="133">
        <f t="shared" si="84"/>
        <v>0</v>
      </c>
      <c r="J647" s="133">
        <f t="shared" si="81"/>
        <v>0</v>
      </c>
      <c r="K647" s="140">
        <v>50</v>
      </c>
      <c r="L647" s="133">
        <f t="shared" si="85"/>
        <v>0.375</v>
      </c>
      <c r="M647" s="140">
        <v>170</v>
      </c>
      <c r="N647" s="133">
        <f t="shared" si="86"/>
        <v>0.75609756097560976</v>
      </c>
      <c r="O647" s="136">
        <f t="shared" si="87"/>
        <v>0.37703252032520324</v>
      </c>
      <c r="P647" s="34"/>
      <c r="Q647" s="36" t="str">
        <f t="shared" si="82"/>
        <v xml:space="preserve">EXPOSIÇÃO MODERADA </v>
      </c>
    </row>
    <row r="648" spans="1:17">
      <c r="A648" s="146">
        <v>644</v>
      </c>
      <c r="B648" s="28">
        <v>3155306</v>
      </c>
      <c r="C648" s="17" t="s">
        <v>734</v>
      </c>
      <c r="D648" s="137">
        <v>1.758314455849546E-2</v>
      </c>
      <c r="E648" s="133">
        <f t="shared" si="80"/>
        <v>0.13215864380486694</v>
      </c>
      <c r="F648" s="141">
        <v>0.19407008086253372</v>
      </c>
      <c r="G648" s="133">
        <f t="shared" si="83"/>
        <v>0.44288700991920676</v>
      </c>
      <c r="H648" s="139">
        <v>0.4</v>
      </c>
      <c r="I648" s="133">
        <f t="shared" si="84"/>
        <v>0.26666666666666666</v>
      </c>
      <c r="J648" s="133">
        <f t="shared" si="81"/>
        <v>0.28057077346358011</v>
      </c>
      <c r="K648" s="140">
        <v>62</v>
      </c>
      <c r="L648" s="133">
        <f t="shared" si="85"/>
        <v>0.4861111111111111</v>
      </c>
      <c r="M648" s="140">
        <v>180</v>
      </c>
      <c r="N648" s="133">
        <f t="shared" si="86"/>
        <v>1</v>
      </c>
      <c r="O648" s="136">
        <f t="shared" si="87"/>
        <v>0.58889396152489704</v>
      </c>
      <c r="P648" s="34"/>
      <c r="Q648" s="36" t="str">
        <f t="shared" si="82"/>
        <v>EXPOSIÇÃO ALTA</v>
      </c>
    </row>
    <row r="649" spans="1:17">
      <c r="A649" s="146">
        <v>645</v>
      </c>
      <c r="B649" s="28">
        <v>3155405</v>
      </c>
      <c r="C649" s="17" t="s">
        <v>735</v>
      </c>
      <c r="D649" s="137">
        <v>2.3614436697714505E-3</v>
      </c>
      <c r="E649" s="133">
        <f t="shared" si="80"/>
        <v>1.7749111473225991E-2</v>
      </c>
      <c r="F649" s="141">
        <v>6.936969262049994E-2</v>
      </c>
      <c r="G649" s="133">
        <f t="shared" si="83"/>
        <v>0.15830846056827153</v>
      </c>
      <c r="H649" s="139">
        <v>0.2</v>
      </c>
      <c r="I649" s="133">
        <f t="shared" si="84"/>
        <v>0.13333333333333333</v>
      </c>
      <c r="J649" s="133">
        <f t="shared" si="81"/>
        <v>0.10313030179161027</v>
      </c>
      <c r="K649" s="140">
        <v>37</v>
      </c>
      <c r="L649" s="133">
        <f t="shared" si="85"/>
        <v>0.25462962962962965</v>
      </c>
      <c r="M649" s="140">
        <v>164</v>
      </c>
      <c r="N649" s="133">
        <f t="shared" si="86"/>
        <v>0.6097560975609756</v>
      </c>
      <c r="O649" s="136">
        <f t="shared" si="87"/>
        <v>0.32250534299407185</v>
      </c>
      <c r="P649" s="34"/>
      <c r="Q649" s="36" t="str">
        <f t="shared" si="82"/>
        <v xml:space="preserve">EXPOSIÇÃO MODERADA </v>
      </c>
    </row>
    <row r="650" spans="1:17">
      <c r="A650" s="146">
        <v>646</v>
      </c>
      <c r="B650" s="28">
        <v>3155504</v>
      </c>
      <c r="C650" s="17" t="s">
        <v>736</v>
      </c>
      <c r="D650" s="137">
        <v>0</v>
      </c>
      <c r="E650" s="133">
        <f t="shared" si="80"/>
        <v>0</v>
      </c>
      <c r="F650" s="141">
        <v>0</v>
      </c>
      <c r="G650" s="133">
        <f t="shared" si="83"/>
        <v>0</v>
      </c>
      <c r="H650" s="139">
        <v>0</v>
      </c>
      <c r="I650" s="133">
        <f t="shared" si="84"/>
        <v>0</v>
      </c>
      <c r="J650" s="133">
        <f t="shared" si="81"/>
        <v>0</v>
      </c>
      <c r="K650" s="140">
        <v>62</v>
      </c>
      <c r="L650" s="133">
        <f t="shared" si="85"/>
        <v>0.4861111111111111</v>
      </c>
      <c r="M650" s="140">
        <v>180</v>
      </c>
      <c r="N650" s="133">
        <f t="shared" si="86"/>
        <v>1</v>
      </c>
      <c r="O650" s="136">
        <f t="shared" si="87"/>
        <v>0.49537037037037041</v>
      </c>
      <c r="P650" s="34"/>
      <c r="Q650" s="36" t="str">
        <f t="shared" si="82"/>
        <v>EXPOSIÇÃO ALTA</v>
      </c>
    </row>
    <row r="651" spans="1:17">
      <c r="A651" s="146">
        <v>647</v>
      </c>
      <c r="B651" s="28">
        <v>3155603</v>
      </c>
      <c r="C651" s="17" t="s">
        <v>737</v>
      </c>
      <c r="D651" s="137">
        <v>4.4326584378496348E-2</v>
      </c>
      <c r="E651" s="133">
        <f t="shared" si="80"/>
        <v>0.33316800965124649</v>
      </c>
      <c r="F651" s="141">
        <v>5.7507987220447289E-2</v>
      </c>
      <c r="G651" s="133">
        <f t="shared" si="83"/>
        <v>0.13123888233228892</v>
      </c>
      <c r="H651" s="139">
        <v>2.8</v>
      </c>
      <c r="I651" s="133">
        <f t="shared" si="84"/>
        <v>1</v>
      </c>
      <c r="J651" s="133">
        <f t="shared" si="81"/>
        <v>0.48813563066117843</v>
      </c>
      <c r="K651" s="140">
        <v>99</v>
      </c>
      <c r="L651" s="133">
        <f t="shared" si="85"/>
        <v>0.82870370370370372</v>
      </c>
      <c r="M651" s="140">
        <v>139</v>
      </c>
      <c r="N651" s="133">
        <f t="shared" si="86"/>
        <v>0</v>
      </c>
      <c r="O651" s="136">
        <f t="shared" si="87"/>
        <v>0.43894644478829403</v>
      </c>
      <c r="P651" s="34"/>
      <c r="Q651" s="36" t="str">
        <f t="shared" si="82"/>
        <v>EXPOSIÇÃO ALTA</v>
      </c>
    </row>
    <row r="652" spans="1:17">
      <c r="A652" s="146">
        <v>648</v>
      </c>
      <c r="B652" s="28">
        <v>3155702</v>
      </c>
      <c r="C652" s="17" t="s">
        <v>738</v>
      </c>
      <c r="D652" s="137">
        <v>0.11012424454990538</v>
      </c>
      <c r="E652" s="133">
        <f t="shared" si="80"/>
        <v>0.82771717887737928</v>
      </c>
      <c r="F652" s="141">
        <v>10.956306677658697</v>
      </c>
      <c r="G652" s="133">
        <f t="shared" si="83"/>
        <v>1</v>
      </c>
      <c r="H652" s="139">
        <v>0.8</v>
      </c>
      <c r="I652" s="133">
        <f t="shared" si="84"/>
        <v>0.53333333333333333</v>
      </c>
      <c r="J652" s="133">
        <f t="shared" si="81"/>
        <v>0.78701683740357087</v>
      </c>
      <c r="K652" s="140">
        <v>50</v>
      </c>
      <c r="L652" s="133">
        <f t="shared" si="85"/>
        <v>0.375</v>
      </c>
      <c r="M652" s="140">
        <v>180</v>
      </c>
      <c r="N652" s="133">
        <f t="shared" si="86"/>
        <v>1</v>
      </c>
      <c r="O652" s="136">
        <f t="shared" si="87"/>
        <v>0.72067227913452359</v>
      </c>
      <c r="P652" s="34"/>
      <c r="Q652" s="36" t="str">
        <f t="shared" si="82"/>
        <v>EXPOSIÇÃO MUITO ALTA</v>
      </c>
    </row>
    <row r="653" spans="1:17">
      <c r="A653" s="146">
        <v>649</v>
      </c>
      <c r="B653" s="28">
        <v>3155801</v>
      </c>
      <c r="C653" s="17" t="s">
        <v>739</v>
      </c>
      <c r="D653" s="137">
        <v>4.7911228886919843E-4</v>
      </c>
      <c r="E653" s="133">
        <f t="shared" si="80"/>
        <v>3.6011095806299238E-3</v>
      </c>
      <c r="F653" s="141">
        <v>2.7787426189649179E-2</v>
      </c>
      <c r="G653" s="133">
        <f t="shared" si="83"/>
        <v>6.3413639257468124E-2</v>
      </c>
      <c r="H653" s="139">
        <v>0.2</v>
      </c>
      <c r="I653" s="133">
        <f t="shared" si="84"/>
        <v>0.13333333333333333</v>
      </c>
      <c r="J653" s="133">
        <f t="shared" si="81"/>
        <v>6.6782694057143793E-2</v>
      </c>
      <c r="K653" s="140">
        <v>50</v>
      </c>
      <c r="L653" s="133">
        <f t="shared" si="85"/>
        <v>0.375</v>
      </c>
      <c r="M653" s="140">
        <v>164</v>
      </c>
      <c r="N653" s="133">
        <f t="shared" si="86"/>
        <v>0.6097560975609756</v>
      </c>
      <c r="O653" s="136">
        <f t="shared" si="87"/>
        <v>0.3505129305393731</v>
      </c>
      <c r="P653" s="34"/>
      <c r="Q653" s="36" t="str">
        <f t="shared" si="82"/>
        <v xml:space="preserve">EXPOSIÇÃO MODERADA </v>
      </c>
    </row>
    <row r="654" spans="1:17">
      <c r="A654" s="146">
        <v>650</v>
      </c>
      <c r="B654" s="28">
        <v>3155900</v>
      </c>
      <c r="C654" s="17" t="s">
        <v>740</v>
      </c>
      <c r="D654" s="137">
        <v>0.28927995526242778</v>
      </c>
      <c r="E654" s="133">
        <f t="shared" si="80"/>
        <v>1</v>
      </c>
      <c r="F654" s="141">
        <v>0</v>
      </c>
      <c r="G654" s="133">
        <f t="shared" si="83"/>
        <v>0</v>
      </c>
      <c r="H654" s="139">
        <v>0.2</v>
      </c>
      <c r="I654" s="133">
        <f t="shared" si="84"/>
        <v>0.13333333333333333</v>
      </c>
      <c r="J654" s="133">
        <f t="shared" si="81"/>
        <v>0.37777777777777777</v>
      </c>
      <c r="K654" s="140">
        <v>37</v>
      </c>
      <c r="L654" s="133">
        <f t="shared" si="85"/>
        <v>0.25462962962962965</v>
      </c>
      <c r="M654" s="140">
        <v>164</v>
      </c>
      <c r="N654" s="133">
        <f t="shared" si="86"/>
        <v>0.6097560975609756</v>
      </c>
      <c r="O654" s="136">
        <f t="shared" si="87"/>
        <v>0.41405450165612767</v>
      </c>
      <c r="P654" s="34"/>
      <c r="Q654" s="36" t="str">
        <f t="shared" si="82"/>
        <v>EXPOSIÇÃO ALTA</v>
      </c>
    </row>
    <row r="655" spans="1:17">
      <c r="A655" s="146">
        <v>651</v>
      </c>
      <c r="B655" s="28">
        <v>3156007</v>
      </c>
      <c r="C655" s="17" t="s">
        <v>741</v>
      </c>
      <c r="D655" s="137">
        <v>0</v>
      </c>
      <c r="E655" s="133">
        <f t="shared" si="80"/>
        <v>0</v>
      </c>
      <c r="F655" s="141">
        <v>0</v>
      </c>
      <c r="G655" s="133">
        <f t="shared" si="83"/>
        <v>0</v>
      </c>
      <c r="H655" s="139">
        <v>0.2</v>
      </c>
      <c r="I655" s="133">
        <f t="shared" si="84"/>
        <v>0.13333333333333333</v>
      </c>
      <c r="J655" s="133">
        <f t="shared" si="81"/>
        <v>4.4444444444444446E-2</v>
      </c>
      <c r="K655" s="140">
        <v>77</v>
      </c>
      <c r="L655" s="133">
        <f t="shared" si="85"/>
        <v>0.625</v>
      </c>
      <c r="M655" s="140">
        <v>164</v>
      </c>
      <c r="N655" s="133">
        <f t="shared" si="86"/>
        <v>0.6097560975609756</v>
      </c>
      <c r="O655" s="136">
        <f t="shared" si="87"/>
        <v>0.42640018066847335</v>
      </c>
      <c r="P655" s="34"/>
      <c r="Q655" s="36" t="str">
        <f t="shared" si="82"/>
        <v>EXPOSIÇÃO ALTA</v>
      </c>
    </row>
    <row r="656" spans="1:17">
      <c r="A656" s="146">
        <v>652</v>
      </c>
      <c r="B656" s="28">
        <v>3156106</v>
      </c>
      <c r="C656" s="17" t="s">
        <v>742</v>
      </c>
      <c r="D656" s="137">
        <v>0</v>
      </c>
      <c r="E656" s="133">
        <f t="shared" si="80"/>
        <v>0</v>
      </c>
      <c r="F656" s="141">
        <v>0</v>
      </c>
      <c r="G656" s="133">
        <f t="shared" si="83"/>
        <v>0</v>
      </c>
      <c r="H656" s="139">
        <v>0</v>
      </c>
      <c r="I656" s="133">
        <f t="shared" si="84"/>
        <v>0</v>
      </c>
      <c r="J656" s="133">
        <f t="shared" si="81"/>
        <v>0</v>
      </c>
      <c r="K656" s="140">
        <v>50</v>
      </c>
      <c r="L656" s="133">
        <f t="shared" si="85"/>
        <v>0.375</v>
      </c>
      <c r="M656" s="140">
        <v>170</v>
      </c>
      <c r="N656" s="133">
        <f t="shared" si="86"/>
        <v>0.75609756097560976</v>
      </c>
      <c r="O656" s="136">
        <f t="shared" si="87"/>
        <v>0.37703252032520324</v>
      </c>
      <c r="P656" s="34"/>
      <c r="Q656" s="36" t="str">
        <f t="shared" si="82"/>
        <v xml:space="preserve">EXPOSIÇÃO MODERADA </v>
      </c>
    </row>
    <row r="657" spans="1:17">
      <c r="A657" s="146">
        <v>653</v>
      </c>
      <c r="B657" s="28">
        <v>3156205</v>
      </c>
      <c r="C657" s="17" t="s">
        <v>743</v>
      </c>
      <c r="D657" s="137">
        <v>0</v>
      </c>
      <c r="E657" s="133">
        <f t="shared" si="80"/>
        <v>0</v>
      </c>
      <c r="F657" s="141">
        <v>0</v>
      </c>
      <c r="G657" s="133">
        <f t="shared" si="83"/>
        <v>0</v>
      </c>
      <c r="H657" s="139">
        <v>0</v>
      </c>
      <c r="I657" s="133">
        <f t="shared" si="84"/>
        <v>0</v>
      </c>
      <c r="J657" s="133">
        <f t="shared" si="81"/>
        <v>0</v>
      </c>
      <c r="K657" s="140">
        <v>50</v>
      </c>
      <c r="L657" s="133">
        <f t="shared" si="85"/>
        <v>0.375</v>
      </c>
      <c r="M657" s="140">
        <v>164</v>
      </c>
      <c r="N657" s="133">
        <f t="shared" si="86"/>
        <v>0.6097560975609756</v>
      </c>
      <c r="O657" s="136">
        <f t="shared" si="87"/>
        <v>0.3282520325203252</v>
      </c>
      <c r="P657" s="34"/>
      <c r="Q657" s="36" t="str">
        <f t="shared" si="82"/>
        <v xml:space="preserve">EXPOSIÇÃO MODERADA </v>
      </c>
    </row>
    <row r="658" spans="1:17">
      <c r="A658" s="146">
        <v>654</v>
      </c>
      <c r="B658" s="28">
        <v>3156304</v>
      </c>
      <c r="C658" s="17" t="s">
        <v>744</v>
      </c>
      <c r="D658" s="137">
        <v>0</v>
      </c>
      <c r="E658" s="133">
        <f t="shared" si="80"/>
        <v>0</v>
      </c>
      <c r="F658" s="141">
        <v>0</v>
      </c>
      <c r="G658" s="133">
        <f t="shared" si="83"/>
        <v>0</v>
      </c>
      <c r="H658" s="139">
        <v>0</v>
      </c>
      <c r="I658" s="133">
        <f t="shared" si="84"/>
        <v>0</v>
      </c>
      <c r="J658" s="133">
        <f t="shared" si="81"/>
        <v>0</v>
      </c>
      <c r="K658" s="140">
        <v>50</v>
      </c>
      <c r="L658" s="133">
        <f t="shared" si="85"/>
        <v>0.375</v>
      </c>
      <c r="M658" s="140">
        <v>164</v>
      </c>
      <c r="N658" s="133">
        <f t="shared" si="86"/>
        <v>0.6097560975609756</v>
      </c>
      <c r="O658" s="136">
        <f t="shared" si="87"/>
        <v>0.3282520325203252</v>
      </c>
      <c r="P658" s="34"/>
      <c r="Q658" s="36" t="str">
        <f t="shared" si="82"/>
        <v xml:space="preserve">EXPOSIÇÃO MODERADA </v>
      </c>
    </row>
    <row r="659" spans="1:17">
      <c r="A659" s="146">
        <v>655</v>
      </c>
      <c r="B659" s="28">
        <v>3156403</v>
      </c>
      <c r="C659" s="17" t="s">
        <v>745</v>
      </c>
      <c r="D659" s="137">
        <v>0</v>
      </c>
      <c r="E659" s="133">
        <f t="shared" si="80"/>
        <v>0</v>
      </c>
      <c r="F659" s="141">
        <v>0</v>
      </c>
      <c r="G659" s="133">
        <f t="shared" si="83"/>
        <v>0</v>
      </c>
      <c r="H659" s="139">
        <v>0</v>
      </c>
      <c r="I659" s="133">
        <f t="shared" si="84"/>
        <v>0</v>
      </c>
      <c r="J659" s="133">
        <f t="shared" si="81"/>
        <v>0</v>
      </c>
      <c r="K659" s="140">
        <v>62</v>
      </c>
      <c r="L659" s="133">
        <f t="shared" si="85"/>
        <v>0.4861111111111111</v>
      </c>
      <c r="M659" s="140">
        <v>180</v>
      </c>
      <c r="N659" s="133">
        <f t="shared" si="86"/>
        <v>1</v>
      </c>
      <c r="O659" s="136">
        <f t="shared" si="87"/>
        <v>0.49537037037037041</v>
      </c>
      <c r="P659" s="34"/>
      <c r="Q659" s="36" t="str">
        <f t="shared" si="82"/>
        <v>EXPOSIÇÃO ALTA</v>
      </c>
    </row>
    <row r="660" spans="1:17">
      <c r="A660" s="146">
        <v>656</v>
      </c>
      <c r="B660" s="28">
        <v>3156452</v>
      </c>
      <c r="C660" s="17" t="s">
        <v>746</v>
      </c>
      <c r="D660" s="137">
        <v>2.5686903222377721E-2</v>
      </c>
      <c r="E660" s="133">
        <f t="shared" si="80"/>
        <v>0.19306821269214344</v>
      </c>
      <c r="F660" s="141">
        <v>0.14003819223424571</v>
      </c>
      <c r="G660" s="133">
        <f t="shared" si="83"/>
        <v>0.31958092642341801</v>
      </c>
      <c r="H660" s="139">
        <v>0.4</v>
      </c>
      <c r="I660" s="133">
        <f t="shared" si="84"/>
        <v>0.26666666666666666</v>
      </c>
      <c r="J660" s="133">
        <f t="shared" si="81"/>
        <v>0.25977193526074266</v>
      </c>
      <c r="K660" s="140">
        <v>50</v>
      </c>
      <c r="L660" s="133">
        <f t="shared" si="85"/>
        <v>0.375</v>
      </c>
      <c r="M660" s="140">
        <v>164</v>
      </c>
      <c r="N660" s="133">
        <f t="shared" si="86"/>
        <v>0.6097560975609756</v>
      </c>
      <c r="O660" s="136">
        <f t="shared" si="87"/>
        <v>0.41484267760723942</v>
      </c>
      <c r="P660" s="34"/>
      <c r="Q660" s="36" t="str">
        <f t="shared" si="82"/>
        <v>EXPOSIÇÃO ALTA</v>
      </c>
    </row>
    <row r="661" spans="1:17">
      <c r="A661" s="146">
        <v>657</v>
      </c>
      <c r="B661" s="28">
        <v>3156502</v>
      </c>
      <c r="C661" s="17" t="s">
        <v>747</v>
      </c>
      <c r="D661" s="137">
        <v>3.9507956994517708E-2</v>
      </c>
      <c r="E661" s="133">
        <f t="shared" si="80"/>
        <v>0.29695018422479719</v>
      </c>
      <c r="F661" s="141">
        <v>0.7079957731595633</v>
      </c>
      <c r="G661" s="133">
        <f t="shared" si="83"/>
        <v>1</v>
      </c>
      <c r="H661" s="139">
        <v>1.8</v>
      </c>
      <c r="I661" s="133">
        <f t="shared" si="84"/>
        <v>1</v>
      </c>
      <c r="J661" s="133">
        <f t="shared" si="81"/>
        <v>0.76565006140826564</v>
      </c>
      <c r="K661" s="140">
        <v>99</v>
      </c>
      <c r="L661" s="133">
        <f t="shared" si="85"/>
        <v>0.82870370370370372</v>
      </c>
      <c r="M661" s="140">
        <v>149</v>
      </c>
      <c r="N661" s="133">
        <f t="shared" si="86"/>
        <v>0.24390243902439024</v>
      </c>
      <c r="O661" s="136">
        <f t="shared" si="87"/>
        <v>0.61275206804545324</v>
      </c>
      <c r="P661" s="34"/>
      <c r="Q661" s="36" t="str">
        <f t="shared" si="82"/>
        <v>EXPOSIÇÃO MUITO ALTA</v>
      </c>
    </row>
    <row r="662" spans="1:17">
      <c r="A662" s="146">
        <v>658</v>
      </c>
      <c r="B662" s="28">
        <v>3156601</v>
      </c>
      <c r="C662" s="17" t="s">
        <v>748</v>
      </c>
      <c r="D662" s="137">
        <v>1.3512260045497944E-2</v>
      </c>
      <c r="E662" s="133">
        <f t="shared" si="80"/>
        <v>0.10156101238949834</v>
      </c>
      <c r="F662" s="141">
        <v>0.19101452100185171</v>
      </c>
      <c r="G662" s="133">
        <f t="shared" si="83"/>
        <v>0.43591392182488498</v>
      </c>
      <c r="H662" s="139">
        <v>1.6</v>
      </c>
      <c r="I662" s="133">
        <f t="shared" si="84"/>
        <v>1</v>
      </c>
      <c r="J662" s="133">
        <f t="shared" si="81"/>
        <v>0.51249164473812769</v>
      </c>
      <c r="K662" s="140">
        <v>37</v>
      </c>
      <c r="L662" s="133">
        <f t="shared" si="85"/>
        <v>0.25462962962962965</v>
      </c>
      <c r="M662" s="140">
        <v>149</v>
      </c>
      <c r="N662" s="133">
        <f t="shared" si="86"/>
        <v>0.24390243902439024</v>
      </c>
      <c r="O662" s="136">
        <f t="shared" si="87"/>
        <v>0.33700790446404921</v>
      </c>
      <c r="P662" s="34"/>
      <c r="Q662" s="36" t="str">
        <f t="shared" si="82"/>
        <v xml:space="preserve">EXPOSIÇÃO MODERADA </v>
      </c>
    </row>
    <row r="663" spans="1:17">
      <c r="A663" s="146">
        <v>659</v>
      </c>
      <c r="B663" s="28">
        <v>3156700</v>
      </c>
      <c r="C663" s="17" t="s">
        <v>749</v>
      </c>
      <c r="D663" s="137">
        <v>2.192858702495383E-2</v>
      </c>
      <c r="E663" s="133">
        <f t="shared" si="80"/>
        <v>0.16481991103091279</v>
      </c>
      <c r="F663" s="141">
        <v>0.75845956274852622</v>
      </c>
      <c r="G663" s="133">
        <f t="shared" si="83"/>
        <v>1</v>
      </c>
      <c r="H663" s="139">
        <v>0.4</v>
      </c>
      <c r="I663" s="133">
        <f t="shared" si="84"/>
        <v>0.26666666666666666</v>
      </c>
      <c r="J663" s="133">
        <f t="shared" si="81"/>
        <v>0.47716219256585979</v>
      </c>
      <c r="K663" s="140">
        <v>62</v>
      </c>
      <c r="L663" s="133">
        <f t="shared" si="85"/>
        <v>0.4861111111111111</v>
      </c>
      <c r="M663" s="140">
        <v>180</v>
      </c>
      <c r="N663" s="133">
        <f t="shared" si="86"/>
        <v>1</v>
      </c>
      <c r="O663" s="136">
        <f t="shared" si="87"/>
        <v>0.65442443455899035</v>
      </c>
      <c r="P663" s="34"/>
      <c r="Q663" s="36" t="str">
        <f t="shared" si="82"/>
        <v>EXPOSIÇÃO MUITO ALTA</v>
      </c>
    </row>
    <row r="664" spans="1:17">
      <c r="A664" s="146">
        <v>660</v>
      </c>
      <c r="B664" s="28">
        <v>3156809</v>
      </c>
      <c r="C664" s="17" t="s">
        <v>750</v>
      </c>
      <c r="D664" s="137">
        <v>0</v>
      </c>
      <c r="E664" s="133">
        <f t="shared" si="80"/>
        <v>0</v>
      </c>
      <c r="F664" s="141">
        <v>0</v>
      </c>
      <c r="G664" s="133">
        <f t="shared" si="83"/>
        <v>0</v>
      </c>
      <c r="H664" s="139">
        <v>0</v>
      </c>
      <c r="I664" s="133">
        <f t="shared" si="84"/>
        <v>0</v>
      </c>
      <c r="J664" s="133">
        <f t="shared" si="81"/>
        <v>0</v>
      </c>
      <c r="K664" s="140">
        <v>62</v>
      </c>
      <c r="L664" s="133">
        <f t="shared" si="85"/>
        <v>0.4861111111111111</v>
      </c>
      <c r="M664" s="140">
        <v>164</v>
      </c>
      <c r="N664" s="133">
        <f t="shared" si="86"/>
        <v>0.6097560975609756</v>
      </c>
      <c r="O664" s="136">
        <f t="shared" si="87"/>
        <v>0.36528906955736223</v>
      </c>
      <c r="P664" s="34"/>
      <c r="Q664" s="36" t="str">
        <f t="shared" si="82"/>
        <v xml:space="preserve">EXPOSIÇÃO MODERADA </v>
      </c>
    </row>
    <row r="665" spans="1:17">
      <c r="A665" s="146">
        <v>661</v>
      </c>
      <c r="B665" s="28">
        <v>3156908</v>
      </c>
      <c r="C665" s="17" t="s">
        <v>751</v>
      </c>
      <c r="D665" s="137">
        <v>3.4218292619748E-4</v>
      </c>
      <c r="E665" s="133">
        <f t="shared" si="80"/>
        <v>2.5719194487080635E-3</v>
      </c>
      <c r="F665" s="141">
        <v>4.8415159996974058E-2</v>
      </c>
      <c r="G665" s="133">
        <f t="shared" si="83"/>
        <v>0.11048815639443274</v>
      </c>
      <c r="H665" s="139">
        <v>0.2</v>
      </c>
      <c r="I665" s="133">
        <f t="shared" si="84"/>
        <v>0.13333333333333333</v>
      </c>
      <c r="J665" s="133">
        <f t="shared" si="81"/>
        <v>8.2131136392158036E-2</v>
      </c>
      <c r="K665" s="140">
        <v>50</v>
      </c>
      <c r="L665" s="133">
        <f t="shared" si="85"/>
        <v>0.375</v>
      </c>
      <c r="M665" s="140">
        <v>170</v>
      </c>
      <c r="N665" s="133">
        <f t="shared" si="86"/>
        <v>0.75609756097560976</v>
      </c>
      <c r="O665" s="136">
        <f t="shared" si="87"/>
        <v>0.40440956578925596</v>
      </c>
      <c r="P665" s="34"/>
      <c r="Q665" s="36" t="str">
        <f t="shared" si="82"/>
        <v>EXPOSIÇÃO ALTA</v>
      </c>
    </row>
    <row r="666" spans="1:17">
      <c r="A666" s="146">
        <v>662</v>
      </c>
      <c r="B666" s="28">
        <v>3157005</v>
      </c>
      <c r="C666" s="17" t="s">
        <v>752</v>
      </c>
      <c r="D666" s="137">
        <v>8.0487546740698121E-3</v>
      </c>
      <c r="E666" s="133">
        <f t="shared" si="80"/>
        <v>6.0496147233755612E-2</v>
      </c>
      <c r="F666" s="141">
        <v>0.93966764808623182</v>
      </c>
      <c r="G666" s="133">
        <f t="shared" si="83"/>
        <v>1</v>
      </c>
      <c r="H666" s="139">
        <v>2.6</v>
      </c>
      <c r="I666" s="133">
        <f t="shared" si="84"/>
        <v>1</v>
      </c>
      <c r="J666" s="133">
        <f t="shared" si="81"/>
        <v>0.68683204907791851</v>
      </c>
      <c r="K666" s="140">
        <v>99</v>
      </c>
      <c r="L666" s="133">
        <f t="shared" si="85"/>
        <v>0.82870370370370372</v>
      </c>
      <c r="M666" s="140">
        <v>139</v>
      </c>
      <c r="N666" s="133">
        <f t="shared" si="86"/>
        <v>0</v>
      </c>
      <c r="O666" s="136">
        <f t="shared" si="87"/>
        <v>0.50517858426054074</v>
      </c>
      <c r="P666" s="34"/>
      <c r="Q666" s="36" t="str">
        <f t="shared" si="82"/>
        <v>EXPOSIÇÃO ALTA</v>
      </c>
    </row>
    <row r="667" spans="1:17">
      <c r="A667" s="146">
        <v>663</v>
      </c>
      <c r="B667" s="28">
        <v>3157104</v>
      </c>
      <c r="C667" s="17" t="s">
        <v>753</v>
      </c>
      <c r="D667" s="137">
        <v>6.7936615852929996E-2</v>
      </c>
      <c r="E667" s="133">
        <f t="shared" si="80"/>
        <v>0.51062601379100014</v>
      </c>
      <c r="F667" s="141">
        <v>0.51433251433251437</v>
      </c>
      <c r="G667" s="133">
        <f t="shared" si="83"/>
        <v>1</v>
      </c>
      <c r="H667" s="139">
        <v>0.4</v>
      </c>
      <c r="I667" s="133">
        <f t="shared" si="84"/>
        <v>0.26666666666666666</v>
      </c>
      <c r="J667" s="133">
        <f t="shared" si="81"/>
        <v>0.59243089348588895</v>
      </c>
      <c r="K667" s="140">
        <v>37</v>
      </c>
      <c r="L667" s="133">
        <f t="shared" si="85"/>
        <v>0.25462962962962965</v>
      </c>
      <c r="M667" s="140">
        <v>149</v>
      </c>
      <c r="N667" s="133">
        <f t="shared" si="86"/>
        <v>0.24390243902439024</v>
      </c>
      <c r="O667" s="136">
        <f t="shared" si="87"/>
        <v>0.36365432071330295</v>
      </c>
      <c r="P667" s="34"/>
      <c r="Q667" s="36" t="str">
        <f t="shared" si="82"/>
        <v xml:space="preserve">EXPOSIÇÃO MODERADA </v>
      </c>
    </row>
    <row r="668" spans="1:17">
      <c r="A668" s="146">
        <v>664</v>
      </c>
      <c r="B668" s="28">
        <v>3157203</v>
      </c>
      <c r="C668" s="17" t="s">
        <v>754</v>
      </c>
      <c r="D668" s="137">
        <v>9.9785521246259189E-3</v>
      </c>
      <c r="E668" s="133">
        <f t="shared" si="80"/>
        <v>7.5000914173202746E-2</v>
      </c>
      <c r="F668" s="141">
        <v>0.65483052801475672</v>
      </c>
      <c r="G668" s="133">
        <f t="shared" si="83"/>
        <v>1</v>
      </c>
      <c r="H668" s="139">
        <v>0.4</v>
      </c>
      <c r="I668" s="133">
        <f t="shared" si="84"/>
        <v>0.26666666666666666</v>
      </c>
      <c r="J668" s="133">
        <f t="shared" si="81"/>
        <v>0.44722252694662307</v>
      </c>
      <c r="K668" s="140">
        <v>50</v>
      </c>
      <c r="L668" s="133">
        <f t="shared" si="85"/>
        <v>0.375</v>
      </c>
      <c r="M668" s="140">
        <v>180</v>
      </c>
      <c r="N668" s="133">
        <f t="shared" si="86"/>
        <v>1</v>
      </c>
      <c r="O668" s="136">
        <f t="shared" si="87"/>
        <v>0.60740750898220763</v>
      </c>
      <c r="P668" s="34"/>
      <c r="Q668" s="36" t="str">
        <f t="shared" si="82"/>
        <v>EXPOSIÇÃO MUITO ALTA</v>
      </c>
    </row>
    <row r="669" spans="1:17">
      <c r="A669" s="146">
        <v>665</v>
      </c>
      <c r="B669" s="28">
        <v>3157252</v>
      </c>
      <c r="C669" s="17" t="s">
        <v>755</v>
      </c>
      <c r="D669" s="137">
        <v>5.1947981691489162E-2</v>
      </c>
      <c r="E669" s="133">
        <f t="shared" si="80"/>
        <v>0.39045204831863795</v>
      </c>
      <c r="F669" s="141">
        <v>0.11611374407582938</v>
      </c>
      <c r="G669" s="133">
        <f t="shared" si="83"/>
        <v>0.26498298292921468</v>
      </c>
      <c r="H669" s="139">
        <v>0.2</v>
      </c>
      <c r="I669" s="133">
        <f t="shared" si="84"/>
        <v>0.13333333333333333</v>
      </c>
      <c r="J669" s="133">
        <f t="shared" si="81"/>
        <v>0.26292278819372866</v>
      </c>
      <c r="K669" s="140">
        <v>62</v>
      </c>
      <c r="L669" s="133">
        <f t="shared" si="85"/>
        <v>0.4861111111111111</v>
      </c>
      <c r="M669" s="140">
        <v>164</v>
      </c>
      <c r="N669" s="133">
        <f t="shared" si="86"/>
        <v>0.6097560975609756</v>
      </c>
      <c r="O669" s="136">
        <f t="shared" si="87"/>
        <v>0.45292999895527181</v>
      </c>
      <c r="P669" s="34"/>
      <c r="Q669" s="36" t="str">
        <f t="shared" si="82"/>
        <v>EXPOSIÇÃO ALTA</v>
      </c>
    </row>
    <row r="670" spans="1:17">
      <c r="A670" s="146">
        <v>666</v>
      </c>
      <c r="B670" s="28">
        <v>3157278</v>
      </c>
      <c r="C670" s="17" t="s">
        <v>756</v>
      </c>
      <c r="D670" s="137">
        <v>0</v>
      </c>
      <c r="E670" s="133">
        <f t="shared" si="80"/>
        <v>0</v>
      </c>
      <c r="F670" s="141">
        <v>0</v>
      </c>
      <c r="G670" s="133">
        <f t="shared" si="83"/>
        <v>0</v>
      </c>
      <c r="H670" s="139">
        <v>0</v>
      </c>
      <c r="I670" s="133">
        <f t="shared" si="84"/>
        <v>0</v>
      </c>
      <c r="J670" s="133">
        <f t="shared" si="81"/>
        <v>0</v>
      </c>
      <c r="K670" s="140">
        <v>37</v>
      </c>
      <c r="L670" s="133">
        <f t="shared" si="85"/>
        <v>0.25462962962962965</v>
      </c>
      <c r="M670" s="140">
        <v>164</v>
      </c>
      <c r="N670" s="133">
        <f t="shared" si="86"/>
        <v>0.6097560975609756</v>
      </c>
      <c r="O670" s="136">
        <f t="shared" si="87"/>
        <v>0.28812857573020173</v>
      </c>
      <c r="P670" s="34"/>
      <c r="Q670" s="36" t="str">
        <f t="shared" si="82"/>
        <v xml:space="preserve">EXPOSIÇÃO MODERADA </v>
      </c>
    </row>
    <row r="671" spans="1:17">
      <c r="A671" s="146">
        <v>667</v>
      </c>
      <c r="B671" s="28">
        <v>3157302</v>
      </c>
      <c r="C671" s="17" t="s">
        <v>757</v>
      </c>
      <c r="D671" s="137">
        <v>3.0512433093265163</v>
      </c>
      <c r="E671" s="133">
        <f t="shared" si="80"/>
        <v>1</v>
      </c>
      <c r="F671" s="141">
        <v>3.5741444866920142</v>
      </c>
      <c r="G671" s="133">
        <f t="shared" si="83"/>
        <v>1</v>
      </c>
      <c r="H671" s="139">
        <v>0.4</v>
      </c>
      <c r="I671" s="133">
        <f t="shared" si="84"/>
        <v>0.26666666666666666</v>
      </c>
      <c r="J671" s="133">
        <f t="shared" si="81"/>
        <v>0.75555555555555554</v>
      </c>
      <c r="K671" s="140">
        <v>37</v>
      </c>
      <c r="L671" s="133">
        <f t="shared" si="85"/>
        <v>0.25462962962962965</v>
      </c>
      <c r="M671" s="140">
        <v>170</v>
      </c>
      <c r="N671" s="133">
        <f t="shared" si="86"/>
        <v>0.75609756097560976</v>
      </c>
      <c r="O671" s="136">
        <f t="shared" si="87"/>
        <v>0.58876091538693165</v>
      </c>
      <c r="P671" s="34"/>
      <c r="Q671" s="36" t="str">
        <f t="shared" si="82"/>
        <v>EXPOSIÇÃO ALTA</v>
      </c>
    </row>
    <row r="672" spans="1:17">
      <c r="A672" s="146">
        <v>668</v>
      </c>
      <c r="B672" s="28">
        <v>3157336</v>
      </c>
      <c r="C672" s="17" t="s">
        <v>758</v>
      </c>
      <c r="D672" s="137">
        <v>0</v>
      </c>
      <c r="E672" s="133">
        <f t="shared" si="80"/>
        <v>0</v>
      </c>
      <c r="F672" s="141">
        <v>5.9237319511292116E-2</v>
      </c>
      <c r="G672" s="133">
        <f t="shared" si="83"/>
        <v>0.13518538868733859</v>
      </c>
      <c r="H672" s="139">
        <v>0.2</v>
      </c>
      <c r="I672" s="133">
        <f t="shared" si="84"/>
        <v>0.13333333333333333</v>
      </c>
      <c r="J672" s="133">
        <f t="shared" si="81"/>
        <v>8.9506240673557322E-2</v>
      </c>
      <c r="K672" s="140">
        <v>50</v>
      </c>
      <c r="L672" s="133">
        <f t="shared" si="85"/>
        <v>0.375</v>
      </c>
      <c r="M672" s="140">
        <v>170</v>
      </c>
      <c r="N672" s="133">
        <f t="shared" si="86"/>
        <v>0.75609756097560976</v>
      </c>
      <c r="O672" s="136">
        <f t="shared" si="87"/>
        <v>0.4068679338830557</v>
      </c>
      <c r="P672" s="34"/>
      <c r="Q672" s="36" t="str">
        <f t="shared" si="82"/>
        <v>EXPOSIÇÃO ALTA</v>
      </c>
    </row>
    <row r="673" spans="1:17">
      <c r="A673" s="146">
        <v>669</v>
      </c>
      <c r="B673" s="28">
        <v>3157377</v>
      </c>
      <c r="C673" s="17" t="s">
        <v>759</v>
      </c>
      <c r="D673" s="137">
        <v>7.2725984773861774E-2</v>
      </c>
      <c r="E673" s="133">
        <f t="shared" si="80"/>
        <v>0.54662392640360524</v>
      </c>
      <c r="F673" s="141">
        <v>1.0251153254741159E-2</v>
      </c>
      <c r="G673" s="133">
        <f t="shared" si="83"/>
        <v>2.3394139854209482E-2</v>
      </c>
      <c r="H673" s="139">
        <v>1.8</v>
      </c>
      <c r="I673" s="133">
        <f t="shared" si="84"/>
        <v>1</v>
      </c>
      <c r="J673" s="133">
        <f t="shared" si="81"/>
        <v>0.52333935541927157</v>
      </c>
      <c r="K673" s="140">
        <v>77</v>
      </c>
      <c r="L673" s="133">
        <f t="shared" si="85"/>
        <v>0.625</v>
      </c>
      <c r="M673" s="140">
        <v>139</v>
      </c>
      <c r="N673" s="133">
        <f t="shared" si="86"/>
        <v>0</v>
      </c>
      <c r="O673" s="136">
        <f t="shared" si="87"/>
        <v>0.38277978513975719</v>
      </c>
      <c r="P673" s="34"/>
      <c r="Q673" s="36" t="str">
        <f t="shared" si="82"/>
        <v xml:space="preserve">EXPOSIÇÃO MODERADA </v>
      </c>
    </row>
    <row r="674" spans="1:17">
      <c r="A674" s="146">
        <v>670</v>
      </c>
      <c r="B674" s="28">
        <v>3157401</v>
      </c>
      <c r="C674" s="17" t="s">
        <v>760</v>
      </c>
      <c r="D674" s="137">
        <v>8.4454083412751568E-2</v>
      </c>
      <c r="E674" s="133">
        <f t="shared" si="80"/>
        <v>0.63477480324869717</v>
      </c>
      <c r="F674" s="141">
        <v>6.4198587631072113E-2</v>
      </c>
      <c r="G674" s="133">
        <f t="shared" si="83"/>
        <v>0.14650749044156652</v>
      </c>
      <c r="H674" s="139">
        <v>0.4</v>
      </c>
      <c r="I674" s="133">
        <f t="shared" si="84"/>
        <v>0.26666666666666666</v>
      </c>
      <c r="J674" s="133">
        <f t="shared" si="81"/>
        <v>0.34931632011897679</v>
      </c>
      <c r="K674" s="140">
        <v>50</v>
      </c>
      <c r="L674" s="133">
        <f t="shared" si="85"/>
        <v>0.375</v>
      </c>
      <c r="M674" s="140">
        <v>170</v>
      </c>
      <c r="N674" s="133">
        <f t="shared" si="86"/>
        <v>0.75609756097560976</v>
      </c>
      <c r="O674" s="136">
        <f t="shared" si="87"/>
        <v>0.49347129369819553</v>
      </c>
      <c r="P674" s="34"/>
      <c r="Q674" s="36" t="str">
        <f t="shared" si="82"/>
        <v>EXPOSIÇÃO ALTA</v>
      </c>
    </row>
    <row r="675" spans="1:17">
      <c r="A675" s="146">
        <v>671</v>
      </c>
      <c r="B675" s="28">
        <v>3157500</v>
      </c>
      <c r="C675" s="17" t="s">
        <v>761</v>
      </c>
      <c r="D675" s="137">
        <v>0.50814668408170782</v>
      </c>
      <c r="E675" s="133">
        <f t="shared" si="80"/>
        <v>1</v>
      </c>
      <c r="F675" s="141">
        <v>1.0270404366162242</v>
      </c>
      <c r="G675" s="133">
        <f t="shared" si="83"/>
        <v>1</v>
      </c>
      <c r="H675" s="139">
        <v>0.8</v>
      </c>
      <c r="I675" s="133">
        <f t="shared" si="84"/>
        <v>0.53333333333333333</v>
      </c>
      <c r="J675" s="133">
        <f t="shared" si="81"/>
        <v>0.84444444444444444</v>
      </c>
      <c r="K675" s="140">
        <v>62</v>
      </c>
      <c r="L675" s="133">
        <f t="shared" si="85"/>
        <v>0.4861111111111111</v>
      </c>
      <c r="M675" s="140">
        <v>164</v>
      </c>
      <c r="N675" s="133">
        <f t="shared" si="86"/>
        <v>0.6097560975609756</v>
      </c>
      <c r="O675" s="136">
        <f t="shared" si="87"/>
        <v>0.64677055103884373</v>
      </c>
      <c r="P675" s="34"/>
      <c r="Q675" s="36" t="str">
        <f t="shared" si="82"/>
        <v>EXPOSIÇÃO MUITO ALTA</v>
      </c>
    </row>
    <row r="676" spans="1:17">
      <c r="A676" s="146">
        <v>672</v>
      </c>
      <c r="B676" s="28">
        <v>3157609</v>
      </c>
      <c r="C676" s="17" t="s">
        <v>762</v>
      </c>
      <c r="D676" s="137">
        <v>7.650717960854439E-2</v>
      </c>
      <c r="E676" s="133">
        <f t="shared" si="80"/>
        <v>0.57504418875492502</v>
      </c>
      <c r="F676" s="141">
        <v>0.29553850525717534</v>
      </c>
      <c r="G676" s="133">
        <f t="shared" si="83"/>
        <v>0.67444793307452688</v>
      </c>
      <c r="H676" s="139">
        <v>1.8</v>
      </c>
      <c r="I676" s="133">
        <f t="shared" si="84"/>
        <v>1</v>
      </c>
      <c r="J676" s="133">
        <f t="shared" si="81"/>
        <v>0.74983070727648393</v>
      </c>
      <c r="K676" s="140">
        <v>127</v>
      </c>
      <c r="L676" s="133">
        <f t="shared" si="85"/>
        <v>1</v>
      </c>
      <c r="M676" s="140">
        <v>164</v>
      </c>
      <c r="N676" s="133">
        <f t="shared" si="86"/>
        <v>0.6097560975609756</v>
      </c>
      <c r="O676" s="136">
        <f t="shared" si="87"/>
        <v>0.78652893494581988</v>
      </c>
      <c r="P676" s="34"/>
      <c r="Q676" s="36" t="str">
        <f t="shared" si="82"/>
        <v>EXPOSIÇÃO MUITO ALTA</v>
      </c>
    </row>
    <row r="677" spans="1:17">
      <c r="A677" s="146">
        <v>673</v>
      </c>
      <c r="B677" s="28">
        <v>3157658</v>
      </c>
      <c r="C677" s="17" t="s">
        <v>763</v>
      </c>
      <c r="D677" s="137">
        <v>0.60395638019951448</v>
      </c>
      <c r="E677" s="133">
        <f t="shared" si="80"/>
        <v>1</v>
      </c>
      <c r="F677" s="141">
        <v>0.1111485348602223</v>
      </c>
      <c r="G677" s="133">
        <f t="shared" si="83"/>
        <v>0.25365188720673104</v>
      </c>
      <c r="H677" s="139">
        <v>0.4</v>
      </c>
      <c r="I677" s="133">
        <f t="shared" si="84"/>
        <v>0.26666666666666666</v>
      </c>
      <c r="J677" s="133">
        <f t="shared" si="81"/>
        <v>0.50677285129113259</v>
      </c>
      <c r="K677" s="140">
        <v>37</v>
      </c>
      <c r="L677" s="133">
        <f t="shared" si="85"/>
        <v>0.25462962962962965</v>
      </c>
      <c r="M677" s="140">
        <v>149</v>
      </c>
      <c r="N677" s="133">
        <f t="shared" si="86"/>
        <v>0.24390243902439024</v>
      </c>
      <c r="O677" s="136">
        <f t="shared" si="87"/>
        <v>0.33510163998171749</v>
      </c>
      <c r="P677" s="34"/>
      <c r="Q677" s="36" t="str">
        <f t="shared" si="82"/>
        <v xml:space="preserve">EXPOSIÇÃO MODERADA </v>
      </c>
    </row>
    <row r="678" spans="1:17">
      <c r="A678" s="146">
        <v>674</v>
      </c>
      <c r="B678" s="28">
        <v>3157708</v>
      </c>
      <c r="C678" s="17" t="s">
        <v>764</v>
      </c>
      <c r="D678" s="137">
        <v>0</v>
      </c>
      <c r="E678" s="133">
        <f t="shared" si="80"/>
        <v>0</v>
      </c>
      <c r="F678" s="141">
        <v>0</v>
      </c>
      <c r="G678" s="133">
        <f t="shared" si="83"/>
        <v>0</v>
      </c>
      <c r="H678" s="139">
        <v>0</v>
      </c>
      <c r="I678" s="133">
        <f t="shared" si="84"/>
        <v>0</v>
      </c>
      <c r="J678" s="133">
        <f t="shared" si="81"/>
        <v>0</v>
      </c>
      <c r="K678" s="140">
        <v>62</v>
      </c>
      <c r="L678" s="133">
        <f t="shared" si="85"/>
        <v>0.4861111111111111</v>
      </c>
      <c r="M678" s="140">
        <v>180</v>
      </c>
      <c r="N678" s="133">
        <f t="shared" si="86"/>
        <v>1</v>
      </c>
      <c r="O678" s="136">
        <f t="shared" si="87"/>
        <v>0.49537037037037041</v>
      </c>
      <c r="P678" s="34"/>
      <c r="Q678" s="36" t="str">
        <f t="shared" si="82"/>
        <v>EXPOSIÇÃO ALTA</v>
      </c>
    </row>
    <row r="679" spans="1:17">
      <c r="A679" s="146">
        <v>675</v>
      </c>
      <c r="B679" s="28">
        <v>3157807</v>
      </c>
      <c r="C679" s="17" t="s">
        <v>765</v>
      </c>
      <c r="D679" s="137">
        <v>1.4468477182656042E-2</v>
      </c>
      <c r="E679" s="133">
        <f t="shared" si="80"/>
        <v>0.10874814320158785</v>
      </c>
      <c r="F679" s="141">
        <v>0.70992003220670852</v>
      </c>
      <c r="G679" s="133">
        <f t="shared" si="83"/>
        <v>1</v>
      </c>
      <c r="H679" s="139">
        <v>0.6</v>
      </c>
      <c r="I679" s="133">
        <f t="shared" si="84"/>
        <v>0.39999999999999997</v>
      </c>
      <c r="J679" s="133">
        <f t="shared" si="81"/>
        <v>0.50291604773386256</v>
      </c>
      <c r="K679" s="140">
        <v>77</v>
      </c>
      <c r="L679" s="133">
        <f t="shared" si="85"/>
        <v>0.625</v>
      </c>
      <c r="M679" s="140">
        <v>180</v>
      </c>
      <c r="N679" s="133">
        <f t="shared" si="86"/>
        <v>1</v>
      </c>
      <c r="O679" s="136">
        <f t="shared" si="87"/>
        <v>0.70930534924462085</v>
      </c>
      <c r="P679" s="34"/>
      <c r="Q679" s="36" t="str">
        <f t="shared" si="82"/>
        <v>EXPOSIÇÃO MUITO ALTA</v>
      </c>
    </row>
    <row r="680" spans="1:17">
      <c r="A680" s="146">
        <v>676</v>
      </c>
      <c r="B680" s="28">
        <v>3157906</v>
      </c>
      <c r="C680" s="17" t="s">
        <v>766</v>
      </c>
      <c r="D680" s="137">
        <v>4.9897019941248927E-2</v>
      </c>
      <c r="E680" s="133">
        <f t="shared" si="80"/>
        <v>0.37503658480438024</v>
      </c>
      <c r="F680" s="141">
        <v>1.2253615670958686</v>
      </c>
      <c r="G680" s="133">
        <f t="shared" si="83"/>
        <v>1</v>
      </c>
      <c r="H680" s="139">
        <v>0.6</v>
      </c>
      <c r="I680" s="133">
        <f t="shared" si="84"/>
        <v>0.39999999999999997</v>
      </c>
      <c r="J680" s="133">
        <f t="shared" si="81"/>
        <v>0.59167886160145999</v>
      </c>
      <c r="K680" s="140">
        <v>50</v>
      </c>
      <c r="L680" s="133">
        <f t="shared" si="85"/>
        <v>0.375</v>
      </c>
      <c r="M680" s="140">
        <v>164</v>
      </c>
      <c r="N680" s="133">
        <f t="shared" si="86"/>
        <v>0.6097560975609756</v>
      </c>
      <c r="O680" s="136">
        <f t="shared" si="87"/>
        <v>0.52547831972081183</v>
      </c>
      <c r="P680" s="34"/>
      <c r="Q680" s="36" t="str">
        <f t="shared" si="82"/>
        <v>EXPOSIÇÃO ALTA</v>
      </c>
    </row>
    <row r="681" spans="1:17">
      <c r="A681" s="146">
        <v>677</v>
      </c>
      <c r="B681" s="28">
        <v>3158003</v>
      </c>
      <c r="C681" s="17" t="s">
        <v>767</v>
      </c>
      <c r="D681" s="137">
        <v>9.3541501954639505E-2</v>
      </c>
      <c r="E681" s="133">
        <f t="shared" si="80"/>
        <v>0.70307776840875125</v>
      </c>
      <c r="F681" s="141">
        <v>1.9534616489514507</v>
      </c>
      <c r="G681" s="133">
        <f t="shared" si="83"/>
        <v>1</v>
      </c>
      <c r="H681" s="139">
        <v>0.6</v>
      </c>
      <c r="I681" s="133">
        <f t="shared" si="84"/>
        <v>0.39999999999999997</v>
      </c>
      <c r="J681" s="133">
        <f t="shared" si="81"/>
        <v>0.70102592280291709</v>
      </c>
      <c r="K681" s="140">
        <v>62</v>
      </c>
      <c r="L681" s="133">
        <f t="shared" si="85"/>
        <v>0.4861111111111111</v>
      </c>
      <c r="M681" s="140">
        <v>180</v>
      </c>
      <c r="N681" s="133">
        <f t="shared" si="86"/>
        <v>1</v>
      </c>
      <c r="O681" s="136">
        <f t="shared" si="87"/>
        <v>0.72904567797134279</v>
      </c>
      <c r="P681" s="34"/>
      <c r="Q681" s="36" t="str">
        <f t="shared" si="82"/>
        <v>EXPOSIÇÃO MUITO ALTA</v>
      </c>
    </row>
    <row r="682" spans="1:17">
      <c r="A682" s="146">
        <v>678</v>
      </c>
      <c r="B682" s="28">
        <v>3158102</v>
      </c>
      <c r="C682" s="17" t="s">
        <v>768</v>
      </c>
      <c r="D682" s="137">
        <v>0.22443061180681764</v>
      </c>
      <c r="E682" s="133">
        <f t="shared" si="80"/>
        <v>1</v>
      </c>
      <c r="F682" s="141">
        <v>0.84210526315789469</v>
      </c>
      <c r="G682" s="133">
        <f t="shared" si="83"/>
        <v>1</v>
      </c>
      <c r="H682" s="139">
        <v>1.4</v>
      </c>
      <c r="I682" s="133">
        <f t="shared" si="84"/>
        <v>0.93333333333333324</v>
      </c>
      <c r="J682" s="133">
        <f t="shared" si="81"/>
        <v>0.97777777777777775</v>
      </c>
      <c r="K682" s="140">
        <v>37</v>
      </c>
      <c r="L682" s="133">
        <f t="shared" si="85"/>
        <v>0.25462962962962965</v>
      </c>
      <c r="M682" s="140">
        <v>149</v>
      </c>
      <c r="N682" s="133">
        <f t="shared" si="86"/>
        <v>0.24390243902439024</v>
      </c>
      <c r="O682" s="136">
        <f t="shared" si="87"/>
        <v>0.49210328214393256</v>
      </c>
      <c r="P682" s="34"/>
      <c r="Q682" s="36" t="str">
        <f t="shared" si="82"/>
        <v>EXPOSIÇÃO ALTA</v>
      </c>
    </row>
    <row r="683" spans="1:17">
      <c r="A683" s="146">
        <v>679</v>
      </c>
      <c r="B683" s="28">
        <v>3158201</v>
      </c>
      <c r="C683" s="17" t="s">
        <v>769</v>
      </c>
      <c r="D683" s="137">
        <v>0.1128734847273678</v>
      </c>
      <c r="E683" s="133">
        <f t="shared" si="80"/>
        <v>0.84838105115224693</v>
      </c>
      <c r="F683" s="141">
        <v>0.1833267483208218</v>
      </c>
      <c r="G683" s="133">
        <f t="shared" si="83"/>
        <v>0.41836966852985163</v>
      </c>
      <c r="H683" s="139">
        <v>0.6</v>
      </c>
      <c r="I683" s="133">
        <f t="shared" si="84"/>
        <v>0.39999999999999997</v>
      </c>
      <c r="J683" s="133">
        <f t="shared" si="81"/>
        <v>0.55558357322736618</v>
      </c>
      <c r="K683" s="140">
        <v>62</v>
      </c>
      <c r="L683" s="133">
        <f t="shared" si="85"/>
        <v>0.4861111111111111</v>
      </c>
      <c r="M683" s="140">
        <v>164</v>
      </c>
      <c r="N683" s="133">
        <f t="shared" si="86"/>
        <v>0.6097560975609756</v>
      </c>
      <c r="O683" s="136">
        <f t="shared" si="87"/>
        <v>0.55048359396648427</v>
      </c>
      <c r="P683" s="34"/>
      <c r="Q683" s="36" t="str">
        <f t="shared" si="82"/>
        <v>EXPOSIÇÃO ALTA</v>
      </c>
    </row>
    <row r="684" spans="1:17">
      <c r="A684" s="146">
        <v>680</v>
      </c>
      <c r="B684" s="28">
        <v>3158300</v>
      </c>
      <c r="C684" s="17" t="s">
        <v>776</v>
      </c>
      <c r="D684" s="137">
        <v>0</v>
      </c>
      <c r="E684" s="133">
        <f t="shared" si="80"/>
        <v>0</v>
      </c>
      <c r="F684" s="141">
        <v>0</v>
      </c>
      <c r="G684" s="133">
        <f t="shared" si="83"/>
        <v>0</v>
      </c>
      <c r="H684" s="139">
        <v>0</v>
      </c>
      <c r="I684" s="133">
        <f t="shared" si="84"/>
        <v>0</v>
      </c>
      <c r="J684" s="133">
        <f t="shared" si="81"/>
        <v>0</v>
      </c>
      <c r="K684" s="140">
        <v>37</v>
      </c>
      <c r="L684" s="133">
        <f t="shared" si="85"/>
        <v>0.25462962962962965</v>
      </c>
      <c r="M684" s="140">
        <v>139</v>
      </c>
      <c r="N684" s="133">
        <f t="shared" si="86"/>
        <v>0</v>
      </c>
      <c r="O684" s="136">
        <f t="shared" si="87"/>
        <v>8.4876543209876545E-2</v>
      </c>
      <c r="P684" s="34"/>
      <c r="Q684" s="36" t="str">
        <f t="shared" si="82"/>
        <v>EXPOSIÇÃO RELATIVAMENTE BAIXA</v>
      </c>
    </row>
    <row r="685" spans="1:17">
      <c r="A685" s="146">
        <v>681</v>
      </c>
      <c r="B685" s="28">
        <v>3158409</v>
      </c>
      <c r="C685" s="17" t="s">
        <v>777</v>
      </c>
      <c r="D685" s="137">
        <v>0</v>
      </c>
      <c r="E685" s="133">
        <f t="shared" si="80"/>
        <v>0</v>
      </c>
      <c r="F685" s="141">
        <v>0</v>
      </c>
      <c r="G685" s="133">
        <f t="shared" si="83"/>
        <v>0</v>
      </c>
      <c r="H685" s="139">
        <v>0</v>
      </c>
      <c r="I685" s="133">
        <f t="shared" si="84"/>
        <v>0</v>
      </c>
      <c r="J685" s="133">
        <f t="shared" si="81"/>
        <v>0</v>
      </c>
      <c r="K685" s="140">
        <v>62</v>
      </c>
      <c r="L685" s="133">
        <f t="shared" si="85"/>
        <v>0.4861111111111111</v>
      </c>
      <c r="M685" s="140">
        <v>164</v>
      </c>
      <c r="N685" s="133">
        <f t="shared" si="86"/>
        <v>0.6097560975609756</v>
      </c>
      <c r="O685" s="136">
        <f t="shared" si="87"/>
        <v>0.36528906955736223</v>
      </c>
      <c r="P685" s="34"/>
      <c r="Q685" s="36" t="str">
        <f t="shared" si="82"/>
        <v xml:space="preserve">EXPOSIÇÃO MODERADA </v>
      </c>
    </row>
    <row r="686" spans="1:17">
      <c r="A686" s="146">
        <v>682</v>
      </c>
      <c r="B686" s="28">
        <v>3158508</v>
      </c>
      <c r="C686" s="17" t="s">
        <v>778</v>
      </c>
      <c r="D686" s="137">
        <v>5.7705334462803834E-2</v>
      </c>
      <c r="E686" s="133">
        <f t="shared" si="80"/>
        <v>0.43372553285559529</v>
      </c>
      <c r="F686" s="141">
        <v>0.50271351042559276</v>
      </c>
      <c r="G686" s="133">
        <f t="shared" si="83"/>
        <v>1</v>
      </c>
      <c r="H686" s="139">
        <v>0.6</v>
      </c>
      <c r="I686" s="133">
        <f t="shared" si="84"/>
        <v>0.39999999999999997</v>
      </c>
      <c r="J686" s="133">
        <f t="shared" si="81"/>
        <v>0.61124184428519845</v>
      </c>
      <c r="K686" s="140">
        <v>37</v>
      </c>
      <c r="L686" s="133">
        <f t="shared" si="85"/>
        <v>0.25462962962962965</v>
      </c>
      <c r="M686" s="140">
        <v>164</v>
      </c>
      <c r="N686" s="133">
        <f t="shared" si="86"/>
        <v>0.6097560975609756</v>
      </c>
      <c r="O686" s="136">
        <f t="shared" si="87"/>
        <v>0.49187585715860127</v>
      </c>
      <c r="P686" s="34"/>
      <c r="Q686" s="36" t="str">
        <f t="shared" si="82"/>
        <v>EXPOSIÇÃO ALTA</v>
      </c>
    </row>
    <row r="687" spans="1:17">
      <c r="A687" s="146">
        <v>683</v>
      </c>
      <c r="B687" s="28">
        <v>3158607</v>
      </c>
      <c r="C687" s="17" t="s">
        <v>779</v>
      </c>
      <c r="D687" s="137">
        <v>1.5872246315649548E-2</v>
      </c>
      <c r="E687" s="133">
        <f t="shared" si="80"/>
        <v>0.11929916973807389</v>
      </c>
      <c r="F687" s="141">
        <v>0.13361838588989847</v>
      </c>
      <c r="G687" s="133">
        <f t="shared" si="83"/>
        <v>0.30493029700402657</v>
      </c>
      <c r="H687" s="139">
        <v>0.2</v>
      </c>
      <c r="I687" s="133">
        <f t="shared" si="84"/>
        <v>0.13333333333333333</v>
      </c>
      <c r="J687" s="133">
        <f t="shared" si="81"/>
        <v>0.18585426669181127</v>
      </c>
      <c r="K687" s="140">
        <v>50</v>
      </c>
      <c r="L687" s="133">
        <f t="shared" si="85"/>
        <v>0.375</v>
      </c>
      <c r="M687" s="140">
        <v>157</v>
      </c>
      <c r="N687" s="133">
        <f t="shared" si="86"/>
        <v>0.43902439024390244</v>
      </c>
      <c r="O687" s="136">
        <f t="shared" si="87"/>
        <v>0.3332928856452379</v>
      </c>
      <c r="P687" s="34"/>
      <c r="Q687" s="36" t="str">
        <f t="shared" si="82"/>
        <v xml:space="preserve">EXPOSIÇÃO MODERADA </v>
      </c>
    </row>
    <row r="688" spans="1:17">
      <c r="A688" s="146">
        <v>684</v>
      </c>
      <c r="B688" s="28">
        <v>3158706</v>
      </c>
      <c r="C688" s="17" t="s">
        <v>780</v>
      </c>
      <c r="D688" s="137">
        <v>0</v>
      </c>
      <c r="E688" s="133">
        <f t="shared" si="80"/>
        <v>0</v>
      </c>
      <c r="F688" s="141">
        <v>0</v>
      </c>
      <c r="G688" s="133">
        <f t="shared" si="83"/>
        <v>0</v>
      </c>
      <c r="H688" s="139">
        <v>0</v>
      </c>
      <c r="I688" s="133">
        <f t="shared" si="84"/>
        <v>0</v>
      </c>
      <c r="J688" s="133">
        <f t="shared" si="81"/>
        <v>0</v>
      </c>
      <c r="K688" s="140">
        <v>37</v>
      </c>
      <c r="L688" s="133">
        <f t="shared" si="85"/>
        <v>0.25462962962962965</v>
      </c>
      <c r="M688" s="140">
        <v>157</v>
      </c>
      <c r="N688" s="133">
        <f t="shared" si="86"/>
        <v>0.43902439024390244</v>
      </c>
      <c r="O688" s="136">
        <f t="shared" si="87"/>
        <v>0.23121800662451072</v>
      </c>
      <c r="P688" s="34"/>
      <c r="Q688" s="36" t="str">
        <f t="shared" si="82"/>
        <v xml:space="preserve">EXPOSIÇÃO MODERADA </v>
      </c>
    </row>
    <row r="689" spans="1:17">
      <c r="A689" s="146">
        <v>685</v>
      </c>
      <c r="B689" s="28">
        <v>3158805</v>
      </c>
      <c r="C689" s="17" t="s">
        <v>781</v>
      </c>
      <c r="D689" s="137">
        <v>2.1669560902767684E-2</v>
      </c>
      <c r="E689" s="133">
        <f t="shared" si="80"/>
        <v>0.16287301575832544</v>
      </c>
      <c r="F689" s="141">
        <v>0.40143369175627241</v>
      </c>
      <c r="G689" s="133">
        <f t="shared" si="83"/>
        <v>0.91611116269229786</v>
      </c>
      <c r="H689" s="139">
        <v>0.8</v>
      </c>
      <c r="I689" s="133">
        <f t="shared" si="84"/>
        <v>0.53333333333333333</v>
      </c>
      <c r="J689" s="133">
        <f t="shared" si="81"/>
        <v>0.53743917059465218</v>
      </c>
      <c r="K689" s="140">
        <v>37</v>
      </c>
      <c r="L689" s="133">
        <f t="shared" si="85"/>
        <v>0.25462962962962965</v>
      </c>
      <c r="M689" s="140">
        <v>149</v>
      </c>
      <c r="N689" s="133">
        <f t="shared" si="86"/>
        <v>0.24390243902439024</v>
      </c>
      <c r="O689" s="136">
        <f t="shared" si="87"/>
        <v>0.34532374641622399</v>
      </c>
      <c r="P689" s="34"/>
      <c r="Q689" s="36" t="str">
        <f t="shared" si="82"/>
        <v xml:space="preserve">EXPOSIÇÃO MODERADA </v>
      </c>
    </row>
    <row r="690" spans="1:17">
      <c r="A690" s="146">
        <v>686</v>
      </c>
      <c r="B690" s="28">
        <v>3158904</v>
      </c>
      <c r="C690" s="17" t="s">
        <v>782</v>
      </c>
      <c r="D690" s="137">
        <v>7.0385890294573469E-2</v>
      </c>
      <c r="E690" s="133">
        <f t="shared" si="80"/>
        <v>0.52903527997411459</v>
      </c>
      <c r="F690" s="141">
        <v>0.18497882772453758</v>
      </c>
      <c r="G690" s="133">
        <f t="shared" si="83"/>
        <v>0.42213987619920929</v>
      </c>
      <c r="H690" s="139">
        <v>0.4</v>
      </c>
      <c r="I690" s="133">
        <f t="shared" si="84"/>
        <v>0.26666666666666666</v>
      </c>
      <c r="J690" s="133">
        <f t="shared" si="81"/>
        <v>0.40594727427999683</v>
      </c>
      <c r="K690" s="140">
        <v>62</v>
      </c>
      <c r="L690" s="133">
        <f t="shared" si="85"/>
        <v>0.4861111111111111</v>
      </c>
      <c r="M690" s="140">
        <v>180</v>
      </c>
      <c r="N690" s="133">
        <f t="shared" si="86"/>
        <v>1</v>
      </c>
      <c r="O690" s="136">
        <f t="shared" si="87"/>
        <v>0.63068612846370264</v>
      </c>
      <c r="P690" s="34"/>
      <c r="Q690" s="36" t="str">
        <f t="shared" si="82"/>
        <v>EXPOSIÇÃO MUITO ALTA</v>
      </c>
    </row>
    <row r="691" spans="1:17">
      <c r="A691" s="146">
        <v>687</v>
      </c>
      <c r="B691" s="28">
        <v>3158953</v>
      </c>
      <c r="C691" s="17" t="s">
        <v>783</v>
      </c>
      <c r="D691" s="137">
        <v>1.7697441661266E-4</v>
      </c>
      <c r="E691" s="133">
        <f t="shared" si="80"/>
        <v>1.3301772507117442E-3</v>
      </c>
      <c r="F691" s="141">
        <v>0.28908449130959296</v>
      </c>
      <c r="G691" s="133">
        <f t="shared" si="83"/>
        <v>0.6597192385404822</v>
      </c>
      <c r="H691" s="139">
        <v>0.6</v>
      </c>
      <c r="I691" s="133">
        <f t="shared" si="84"/>
        <v>0.39999999999999997</v>
      </c>
      <c r="J691" s="133">
        <f t="shared" si="81"/>
        <v>0.35368313859706463</v>
      </c>
      <c r="K691" s="140">
        <v>77</v>
      </c>
      <c r="L691" s="133">
        <f t="shared" si="85"/>
        <v>0.625</v>
      </c>
      <c r="M691" s="140">
        <v>157</v>
      </c>
      <c r="N691" s="133">
        <f t="shared" si="86"/>
        <v>0.43902439024390244</v>
      </c>
      <c r="O691" s="136">
        <f t="shared" si="87"/>
        <v>0.47256917628032236</v>
      </c>
      <c r="P691" s="34"/>
      <c r="Q691" s="36" t="str">
        <f t="shared" si="82"/>
        <v>EXPOSIÇÃO ALTA</v>
      </c>
    </row>
    <row r="692" spans="1:17">
      <c r="A692" s="146">
        <v>688</v>
      </c>
      <c r="B692" s="28">
        <v>3159001</v>
      </c>
      <c r="C692" s="17" t="s">
        <v>784</v>
      </c>
      <c r="D692" s="137">
        <v>5.3029471046956475E-2</v>
      </c>
      <c r="E692" s="133">
        <f t="shared" si="80"/>
        <v>0.39858075169319462</v>
      </c>
      <c r="F692" s="141">
        <v>0.37686074995289243</v>
      </c>
      <c r="G692" s="133">
        <f t="shared" si="83"/>
        <v>0.86003329292562081</v>
      </c>
      <c r="H692" s="139">
        <v>0.6</v>
      </c>
      <c r="I692" s="133">
        <f t="shared" si="84"/>
        <v>0.39999999999999997</v>
      </c>
      <c r="J692" s="133">
        <f t="shared" si="81"/>
        <v>0.55287134820627182</v>
      </c>
      <c r="K692" s="140">
        <v>50</v>
      </c>
      <c r="L692" s="133">
        <f t="shared" si="85"/>
        <v>0.375</v>
      </c>
      <c r="M692" s="140">
        <v>164</v>
      </c>
      <c r="N692" s="133">
        <f t="shared" si="86"/>
        <v>0.6097560975609756</v>
      </c>
      <c r="O692" s="136">
        <f t="shared" si="87"/>
        <v>0.5125424819224158</v>
      </c>
      <c r="P692" s="34"/>
      <c r="Q692" s="36" t="str">
        <f t="shared" si="82"/>
        <v>EXPOSIÇÃO ALTA</v>
      </c>
    </row>
    <row r="693" spans="1:17">
      <c r="A693" s="146">
        <v>689</v>
      </c>
      <c r="B693" s="28">
        <v>3159100</v>
      </c>
      <c r="C693" s="17" t="s">
        <v>785</v>
      </c>
      <c r="D693" s="137">
        <v>2.0053888407851809E-3</v>
      </c>
      <c r="E693" s="133">
        <f t="shared" si="80"/>
        <v>1.5072927860991297E-2</v>
      </c>
      <c r="F693" s="141">
        <v>1.155067860236789E-2</v>
      </c>
      <c r="G693" s="133">
        <f t="shared" si="83"/>
        <v>2.6359784496426623E-2</v>
      </c>
      <c r="H693" s="139">
        <v>0.2</v>
      </c>
      <c r="I693" s="133">
        <f t="shared" si="84"/>
        <v>0.13333333333333333</v>
      </c>
      <c r="J693" s="133">
        <f t="shared" si="81"/>
        <v>5.8255348563583748E-2</v>
      </c>
      <c r="K693" s="140">
        <v>50</v>
      </c>
      <c r="L693" s="133">
        <f t="shared" si="85"/>
        <v>0.375</v>
      </c>
      <c r="M693" s="140">
        <v>157</v>
      </c>
      <c r="N693" s="133">
        <f t="shared" si="86"/>
        <v>0.43902439024390244</v>
      </c>
      <c r="O693" s="136">
        <f t="shared" si="87"/>
        <v>0.29075991293582876</v>
      </c>
      <c r="P693" s="34"/>
      <c r="Q693" s="36" t="str">
        <f t="shared" si="82"/>
        <v xml:space="preserve">EXPOSIÇÃO MODERADA </v>
      </c>
    </row>
    <row r="694" spans="1:17">
      <c r="A694" s="146">
        <v>690</v>
      </c>
      <c r="B694" s="28">
        <v>3159209</v>
      </c>
      <c r="C694" s="17" t="s">
        <v>770</v>
      </c>
      <c r="D694" s="137">
        <v>1.5441666335131457E-2</v>
      </c>
      <c r="E694" s="133">
        <f t="shared" si="80"/>
        <v>0.11606283928048786</v>
      </c>
      <c r="F694" s="141">
        <v>2.6134473746733194E-2</v>
      </c>
      <c r="G694" s="133">
        <f t="shared" si="83"/>
        <v>5.9641439226798494E-2</v>
      </c>
      <c r="H694" s="139">
        <v>0.2</v>
      </c>
      <c r="I694" s="133">
        <f t="shared" si="84"/>
        <v>0.13333333333333333</v>
      </c>
      <c r="J694" s="133">
        <f t="shared" si="81"/>
        <v>0.10301253728020655</v>
      </c>
      <c r="K694" s="140">
        <v>77</v>
      </c>
      <c r="L694" s="133">
        <f t="shared" si="85"/>
        <v>0.625</v>
      </c>
      <c r="M694" s="140">
        <v>170</v>
      </c>
      <c r="N694" s="133">
        <f t="shared" si="86"/>
        <v>0.75609756097560976</v>
      </c>
      <c r="O694" s="136">
        <f t="shared" si="87"/>
        <v>0.49470336608527204</v>
      </c>
      <c r="P694" s="34"/>
      <c r="Q694" s="36" t="str">
        <f t="shared" si="82"/>
        <v>EXPOSIÇÃO ALTA</v>
      </c>
    </row>
    <row r="695" spans="1:17">
      <c r="A695" s="146">
        <v>691</v>
      </c>
      <c r="B695" s="28">
        <v>3159308</v>
      </c>
      <c r="C695" s="17" t="s">
        <v>985</v>
      </c>
      <c r="D695" s="137">
        <v>0</v>
      </c>
      <c r="E695" s="133">
        <f t="shared" si="80"/>
        <v>0</v>
      </c>
      <c r="F695" s="141">
        <v>0</v>
      </c>
      <c r="G695" s="133">
        <f t="shared" si="83"/>
        <v>0</v>
      </c>
      <c r="H695" s="139">
        <v>0</v>
      </c>
      <c r="I695" s="133">
        <f t="shared" si="84"/>
        <v>0</v>
      </c>
      <c r="J695" s="133">
        <f t="shared" si="81"/>
        <v>0</v>
      </c>
      <c r="K695" s="140">
        <v>37</v>
      </c>
      <c r="L695" s="133">
        <f t="shared" si="85"/>
        <v>0.25462962962962965</v>
      </c>
      <c r="M695" s="140">
        <v>164</v>
      </c>
      <c r="N695" s="133">
        <f t="shared" si="86"/>
        <v>0.6097560975609756</v>
      </c>
      <c r="O695" s="136">
        <f t="shared" si="87"/>
        <v>0.28812857573020173</v>
      </c>
      <c r="P695" s="34"/>
      <c r="Q695" s="36" t="str">
        <f t="shared" si="82"/>
        <v xml:space="preserve">EXPOSIÇÃO MODERADA </v>
      </c>
    </row>
    <row r="696" spans="1:17">
      <c r="A696" s="146">
        <v>692</v>
      </c>
      <c r="B696" s="28">
        <v>3159357</v>
      </c>
      <c r="C696" s="17" t="s">
        <v>771</v>
      </c>
      <c r="D696" s="137">
        <v>0</v>
      </c>
      <c r="E696" s="133">
        <f t="shared" si="80"/>
        <v>0</v>
      </c>
      <c r="F696" s="141">
        <v>1.1850096282032293E-2</v>
      </c>
      <c r="G696" s="133">
        <f t="shared" si="83"/>
        <v>2.7043085086987231E-2</v>
      </c>
      <c r="H696" s="139">
        <v>0.2</v>
      </c>
      <c r="I696" s="133">
        <f t="shared" si="84"/>
        <v>0.13333333333333333</v>
      </c>
      <c r="J696" s="133">
        <f t="shared" si="81"/>
        <v>5.3458806140106861E-2</v>
      </c>
      <c r="K696" s="140">
        <v>50</v>
      </c>
      <c r="L696" s="133">
        <f t="shared" si="85"/>
        <v>0.375</v>
      </c>
      <c r="M696" s="140">
        <v>170</v>
      </c>
      <c r="N696" s="133">
        <f t="shared" si="86"/>
        <v>0.75609756097560976</v>
      </c>
      <c r="O696" s="136">
        <f t="shared" si="87"/>
        <v>0.39485212237190553</v>
      </c>
      <c r="P696" s="34"/>
      <c r="Q696" s="36" t="str">
        <f t="shared" si="82"/>
        <v xml:space="preserve">EXPOSIÇÃO MODERADA </v>
      </c>
    </row>
    <row r="697" spans="1:17">
      <c r="A697" s="146">
        <v>693</v>
      </c>
      <c r="B697" s="28">
        <v>3159407</v>
      </c>
      <c r="C697" s="17" t="s">
        <v>986</v>
      </c>
      <c r="D697" s="137">
        <v>0</v>
      </c>
      <c r="E697" s="133">
        <f t="shared" si="80"/>
        <v>0</v>
      </c>
      <c r="F697" s="141">
        <v>0</v>
      </c>
      <c r="G697" s="133">
        <f t="shared" si="83"/>
        <v>0</v>
      </c>
      <c r="H697" s="139">
        <v>0</v>
      </c>
      <c r="I697" s="133">
        <f t="shared" si="84"/>
        <v>0</v>
      </c>
      <c r="J697" s="133">
        <f t="shared" si="81"/>
        <v>0</v>
      </c>
      <c r="K697" s="140">
        <v>37</v>
      </c>
      <c r="L697" s="133">
        <f t="shared" si="85"/>
        <v>0.25462962962962965</v>
      </c>
      <c r="M697" s="140">
        <v>157</v>
      </c>
      <c r="N697" s="133">
        <f t="shared" si="86"/>
        <v>0.43902439024390244</v>
      </c>
      <c r="O697" s="136">
        <f t="shared" si="87"/>
        <v>0.23121800662451072</v>
      </c>
      <c r="P697" s="34"/>
      <c r="Q697" s="36" t="str">
        <f t="shared" si="82"/>
        <v xml:space="preserve">EXPOSIÇÃO MODERADA </v>
      </c>
    </row>
    <row r="698" spans="1:17">
      <c r="A698" s="146">
        <v>694</v>
      </c>
      <c r="B698" s="28">
        <v>3159506</v>
      </c>
      <c r="C698" s="17" t="s">
        <v>772</v>
      </c>
      <c r="D698" s="137">
        <v>0</v>
      </c>
      <c r="E698" s="133">
        <f t="shared" si="80"/>
        <v>0</v>
      </c>
      <c r="F698" s="141">
        <v>0</v>
      </c>
      <c r="G698" s="133">
        <f t="shared" si="83"/>
        <v>0</v>
      </c>
      <c r="H698" s="139">
        <v>0</v>
      </c>
      <c r="I698" s="133">
        <f t="shared" si="84"/>
        <v>0</v>
      </c>
      <c r="J698" s="133">
        <f t="shared" si="81"/>
        <v>0</v>
      </c>
      <c r="K698" s="140">
        <v>50</v>
      </c>
      <c r="L698" s="133">
        <f t="shared" si="85"/>
        <v>0.375</v>
      </c>
      <c r="M698" s="140">
        <v>164</v>
      </c>
      <c r="N698" s="133">
        <f t="shared" si="86"/>
        <v>0.6097560975609756</v>
      </c>
      <c r="O698" s="136">
        <f t="shared" si="87"/>
        <v>0.3282520325203252</v>
      </c>
      <c r="P698" s="34"/>
      <c r="Q698" s="36" t="str">
        <f t="shared" si="82"/>
        <v xml:space="preserve">EXPOSIÇÃO MODERADA </v>
      </c>
    </row>
    <row r="699" spans="1:17">
      <c r="A699" s="146">
        <v>695</v>
      </c>
      <c r="B699" s="28">
        <v>3159605</v>
      </c>
      <c r="C699" s="17" t="s">
        <v>773</v>
      </c>
      <c r="D699" s="137">
        <v>0</v>
      </c>
      <c r="E699" s="133">
        <f t="shared" si="80"/>
        <v>0</v>
      </c>
      <c r="F699" s="141">
        <v>1.3629505033764564</v>
      </c>
      <c r="G699" s="133">
        <f t="shared" si="83"/>
        <v>1</v>
      </c>
      <c r="H699" s="139">
        <v>0.2</v>
      </c>
      <c r="I699" s="133">
        <f t="shared" si="84"/>
        <v>0.13333333333333333</v>
      </c>
      <c r="J699" s="133">
        <f t="shared" si="81"/>
        <v>0.37777777777777777</v>
      </c>
      <c r="K699" s="140">
        <v>62</v>
      </c>
      <c r="L699" s="133">
        <f t="shared" si="85"/>
        <v>0.4861111111111111</v>
      </c>
      <c r="M699" s="140">
        <v>170</v>
      </c>
      <c r="N699" s="133">
        <f t="shared" si="86"/>
        <v>0.75609756097560976</v>
      </c>
      <c r="O699" s="136">
        <f t="shared" si="87"/>
        <v>0.53999548328816627</v>
      </c>
      <c r="P699" s="34"/>
      <c r="Q699" s="36" t="str">
        <f t="shared" si="82"/>
        <v>EXPOSIÇÃO ALTA</v>
      </c>
    </row>
    <row r="700" spans="1:17">
      <c r="A700" s="146">
        <v>696</v>
      </c>
      <c r="B700" s="28">
        <v>3159704</v>
      </c>
      <c r="C700" s="17" t="s">
        <v>774</v>
      </c>
      <c r="D700" s="137">
        <v>0.37340357110042571</v>
      </c>
      <c r="E700" s="133">
        <f t="shared" si="80"/>
        <v>1</v>
      </c>
      <c r="F700" s="141">
        <v>0.21345982804624963</v>
      </c>
      <c r="G700" s="133">
        <f t="shared" si="83"/>
        <v>0.48713631983405187</v>
      </c>
      <c r="H700" s="139">
        <v>0.4</v>
      </c>
      <c r="I700" s="133">
        <f t="shared" si="84"/>
        <v>0.26666666666666666</v>
      </c>
      <c r="J700" s="133">
        <f t="shared" si="81"/>
        <v>0.58460099550023947</v>
      </c>
      <c r="K700" s="140">
        <v>77</v>
      </c>
      <c r="L700" s="133">
        <f t="shared" si="85"/>
        <v>0.625</v>
      </c>
      <c r="M700" s="140">
        <v>180</v>
      </c>
      <c r="N700" s="133">
        <f t="shared" si="86"/>
        <v>1</v>
      </c>
      <c r="O700" s="136">
        <f t="shared" si="87"/>
        <v>0.73653366516674657</v>
      </c>
      <c r="P700" s="34"/>
      <c r="Q700" s="36" t="str">
        <f t="shared" si="82"/>
        <v>EXPOSIÇÃO MUITO ALTA</v>
      </c>
    </row>
    <row r="701" spans="1:17">
      <c r="A701" s="146">
        <v>697</v>
      </c>
      <c r="B701" s="28">
        <v>3159803</v>
      </c>
      <c r="C701" s="17" t="s">
        <v>775</v>
      </c>
      <c r="D701" s="137">
        <v>0</v>
      </c>
      <c r="E701" s="133">
        <f t="shared" si="80"/>
        <v>0</v>
      </c>
      <c r="F701" s="141">
        <v>0</v>
      </c>
      <c r="G701" s="133">
        <f t="shared" si="83"/>
        <v>0</v>
      </c>
      <c r="H701" s="139">
        <v>0</v>
      </c>
      <c r="I701" s="133">
        <f t="shared" si="84"/>
        <v>0</v>
      </c>
      <c r="J701" s="133">
        <f t="shared" si="81"/>
        <v>0</v>
      </c>
      <c r="K701" s="140">
        <v>50</v>
      </c>
      <c r="L701" s="133">
        <f t="shared" si="85"/>
        <v>0.375</v>
      </c>
      <c r="M701" s="140">
        <v>180</v>
      </c>
      <c r="N701" s="133">
        <f t="shared" si="86"/>
        <v>1</v>
      </c>
      <c r="O701" s="136">
        <f t="shared" si="87"/>
        <v>0.45833333333333331</v>
      </c>
      <c r="P701" s="34"/>
      <c r="Q701" s="36" t="str">
        <f t="shared" si="82"/>
        <v>EXPOSIÇÃO ALTA</v>
      </c>
    </row>
    <row r="702" spans="1:17">
      <c r="A702" s="146">
        <v>698</v>
      </c>
      <c r="B702" s="28">
        <v>3159902</v>
      </c>
      <c r="C702" s="17" t="s">
        <v>786</v>
      </c>
      <c r="D702" s="137">
        <v>2.1384556318960017E-2</v>
      </c>
      <c r="E702" s="133">
        <f t="shared" si="80"/>
        <v>0.16073086085827981</v>
      </c>
      <c r="F702" s="141">
        <v>0.30190431955411051</v>
      </c>
      <c r="G702" s="133">
        <f t="shared" si="83"/>
        <v>0.68897534733199606</v>
      </c>
      <c r="H702" s="139">
        <v>0.8</v>
      </c>
      <c r="I702" s="133">
        <f t="shared" si="84"/>
        <v>0.53333333333333333</v>
      </c>
      <c r="J702" s="133">
        <f t="shared" si="81"/>
        <v>0.46101318050786971</v>
      </c>
      <c r="K702" s="140">
        <v>50</v>
      </c>
      <c r="L702" s="133">
        <f t="shared" si="85"/>
        <v>0.375</v>
      </c>
      <c r="M702" s="140">
        <v>170</v>
      </c>
      <c r="N702" s="133">
        <f t="shared" si="86"/>
        <v>0.75609756097560976</v>
      </c>
      <c r="O702" s="136">
        <f t="shared" si="87"/>
        <v>0.53070358049449318</v>
      </c>
      <c r="P702" s="34"/>
      <c r="Q702" s="36" t="str">
        <f t="shared" si="82"/>
        <v>EXPOSIÇÃO ALTA</v>
      </c>
    </row>
    <row r="703" spans="1:17">
      <c r="A703" s="146">
        <v>699</v>
      </c>
      <c r="B703" s="28">
        <v>3160009</v>
      </c>
      <c r="C703" s="17" t="s">
        <v>787</v>
      </c>
      <c r="D703" s="137">
        <v>5.0132000747765477E-2</v>
      </c>
      <c r="E703" s="133">
        <f t="shared" si="80"/>
        <v>0.37680275038449523</v>
      </c>
      <c r="F703" s="141">
        <v>0.19639065817409768</v>
      </c>
      <c r="G703" s="133">
        <f t="shared" si="83"/>
        <v>0.44818279555621543</v>
      </c>
      <c r="H703" s="139">
        <v>0.2</v>
      </c>
      <c r="I703" s="133">
        <f t="shared" si="84"/>
        <v>0.13333333333333333</v>
      </c>
      <c r="J703" s="133">
        <f t="shared" si="81"/>
        <v>0.31943962642468132</v>
      </c>
      <c r="K703" s="140">
        <v>50</v>
      </c>
      <c r="L703" s="133">
        <f t="shared" si="85"/>
        <v>0.375</v>
      </c>
      <c r="M703" s="140">
        <v>157</v>
      </c>
      <c r="N703" s="133">
        <f t="shared" si="86"/>
        <v>0.43902439024390244</v>
      </c>
      <c r="O703" s="136">
        <f t="shared" si="87"/>
        <v>0.37782133888952796</v>
      </c>
      <c r="P703" s="34"/>
      <c r="Q703" s="36" t="str">
        <f t="shared" si="82"/>
        <v xml:space="preserve">EXPOSIÇÃO MODERADA </v>
      </c>
    </row>
    <row r="704" spans="1:17">
      <c r="A704" s="146">
        <v>700</v>
      </c>
      <c r="B704" s="28">
        <v>3160108</v>
      </c>
      <c r="C704" s="17" t="s">
        <v>788</v>
      </c>
      <c r="D704" s="137">
        <v>0.10018291678461125</v>
      </c>
      <c r="E704" s="133">
        <f t="shared" si="80"/>
        <v>0.75299605088402777</v>
      </c>
      <c r="F704" s="141">
        <v>0.18465909090909094</v>
      </c>
      <c r="G704" s="133">
        <f t="shared" si="83"/>
        <v>0.42141020534255336</v>
      </c>
      <c r="H704" s="139">
        <v>0.4</v>
      </c>
      <c r="I704" s="133">
        <f t="shared" si="84"/>
        <v>0.26666666666666666</v>
      </c>
      <c r="J704" s="133">
        <f t="shared" si="81"/>
        <v>0.48035764096441591</v>
      </c>
      <c r="K704" s="140">
        <v>50</v>
      </c>
      <c r="L704" s="133">
        <f t="shared" si="85"/>
        <v>0.375</v>
      </c>
      <c r="M704" s="140">
        <v>170</v>
      </c>
      <c r="N704" s="133">
        <f t="shared" si="86"/>
        <v>0.75609756097560976</v>
      </c>
      <c r="O704" s="136">
        <f t="shared" si="87"/>
        <v>0.53715173398000859</v>
      </c>
      <c r="P704" s="34"/>
      <c r="Q704" s="36" t="str">
        <f t="shared" si="82"/>
        <v>EXPOSIÇÃO ALTA</v>
      </c>
    </row>
    <row r="705" spans="1:17">
      <c r="A705" s="146">
        <v>701</v>
      </c>
      <c r="B705" s="28">
        <v>3160207</v>
      </c>
      <c r="C705" s="17" t="s">
        <v>789</v>
      </c>
      <c r="D705" s="137">
        <v>0</v>
      </c>
      <c r="E705" s="133">
        <f t="shared" si="80"/>
        <v>0</v>
      </c>
      <c r="F705" s="141">
        <v>0</v>
      </c>
      <c r="G705" s="133">
        <f t="shared" si="83"/>
        <v>0</v>
      </c>
      <c r="H705" s="139">
        <v>0</v>
      </c>
      <c r="I705" s="133">
        <f t="shared" si="84"/>
        <v>0</v>
      </c>
      <c r="J705" s="133">
        <f t="shared" si="81"/>
        <v>0</v>
      </c>
      <c r="K705" s="140">
        <v>77</v>
      </c>
      <c r="L705" s="133">
        <f t="shared" si="85"/>
        <v>0.625</v>
      </c>
      <c r="M705" s="140">
        <v>164</v>
      </c>
      <c r="N705" s="133">
        <f t="shared" si="86"/>
        <v>0.6097560975609756</v>
      </c>
      <c r="O705" s="136">
        <f t="shared" si="87"/>
        <v>0.41158536585365857</v>
      </c>
      <c r="P705" s="34"/>
      <c r="Q705" s="36" t="str">
        <f t="shared" si="82"/>
        <v>EXPOSIÇÃO ALTA</v>
      </c>
    </row>
    <row r="706" spans="1:17">
      <c r="A706" s="146">
        <v>702</v>
      </c>
      <c r="B706" s="28">
        <v>3160306</v>
      </c>
      <c r="C706" s="17" t="s">
        <v>790</v>
      </c>
      <c r="D706" s="137">
        <v>0.10503236756660402</v>
      </c>
      <c r="E706" s="133">
        <f t="shared" si="80"/>
        <v>0.78944555150745066</v>
      </c>
      <c r="F706" s="141">
        <v>0.23249055507120026</v>
      </c>
      <c r="G706" s="133">
        <f t="shared" si="83"/>
        <v>0.53056631043955471</v>
      </c>
      <c r="H706" s="139">
        <v>2</v>
      </c>
      <c r="I706" s="133">
        <f t="shared" si="84"/>
        <v>1</v>
      </c>
      <c r="J706" s="133">
        <f t="shared" si="81"/>
        <v>0.77333728731566842</v>
      </c>
      <c r="K706" s="140">
        <v>37</v>
      </c>
      <c r="L706" s="133">
        <f t="shared" si="85"/>
        <v>0.25462962962962965</v>
      </c>
      <c r="M706" s="140">
        <v>149</v>
      </c>
      <c r="N706" s="133">
        <f t="shared" si="86"/>
        <v>0.24390243902439024</v>
      </c>
      <c r="O706" s="136">
        <f t="shared" si="87"/>
        <v>0.42395645198989618</v>
      </c>
      <c r="P706" s="34"/>
      <c r="Q706" s="36" t="str">
        <f t="shared" si="82"/>
        <v>EXPOSIÇÃO ALTA</v>
      </c>
    </row>
    <row r="707" spans="1:17">
      <c r="A707" s="146">
        <v>703</v>
      </c>
      <c r="B707" s="28">
        <v>3160405</v>
      </c>
      <c r="C707" s="17" t="s">
        <v>791</v>
      </c>
      <c r="D707" s="137">
        <v>6.4845503476534297E-2</v>
      </c>
      <c r="E707" s="133">
        <f t="shared" si="80"/>
        <v>0.48739255755944594</v>
      </c>
      <c r="F707" s="141">
        <v>3.6720155693460137E-3</v>
      </c>
      <c r="G707" s="133">
        <f t="shared" si="83"/>
        <v>8.3799006454600474E-3</v>
      </c>
      <c r="H707" s="139">
        <v>0.6</v>
      </c>
      <c r="I707" s="133">
        <f t="shared" si="84"/>
        <v>0.39999999999999997</v>
      </c>
      <c r="J707" s="133">
        <f t="shared" si="81"/>
        <v>0.29859081940163534</v>
      </c>
      <c r="K707" s="140">
        <v>62</v>
      </c>
      <c r="L707" s="133">
        <f t="shared" si="85"/>
        <v>0.4861111111111111</v>
      </c>
      <c r="M707" s="140">
        <v>180</v>
      </c>
      <c r="N707" s="133">
        <f t="shared" si="86"/>
        <v>1</v>
      </c>
      <c r="O707" s="136">
        <f t="shared" si="87"/>
        <v>0.59490064350424887</v>
      </c>
      <c r="P707" s="34"/>
      <c r="Q707" s="36" t="str">
        <f t="shared" si="82"/>
        <v>EXPOSIÇÃO ALTA</v>
      </c>
    </row>
    <row r="708" spans="1:17">
      <c r="A708" s="146">
        <v>704</v>
      </c>
      <c r="B708" s="28">
        <v>3160454</v>
      </c>
      <c r="C708" s="17" t="s">
        <v>792</v>
      </c>
      <c r="D708" s="137">
        <v>8.3328915177048324E-2</v>
      </c>
      <c r="E708" s="133">
        <f t="shared" si="80"/>
        <v>0.62631780014619975</v>
      </c>
      <c r="F708" s="141">
        <v>2.4136370493287072E-2</v>
      </c>
      <c r="G708" s="133">
        <f t="shared" si="83"/>
        <v>5.5081571103409499E-2</v>
      </c>
      <c r="H708" s="139">
        <v>1.8</v>
      </c>
      <c r="I708" s="133">
        <f t="shared" si="84"/>
        <v>1</v>
      </c>
      <c r="J708" s="133">
        <f t="shared" si="81"/>
        <v>0.56046645708320308</v>
      </c>
      <c r="K708" s="140">
        <v>99</v>
      </c>
      <c r="L708" s="133">
        <f t="shared" si="85"/>
        <v>0.82870370370370372</v>
      </c>
      <c r="M708" s="140">
        <v>139</v>
      </c>
      <c r="N708" s="133">
        <f t="shared" si="86"/>
        <v>0</v>
      </c>
      <c r="O708" s="136">
        <f t="shared" si="87"/>
        <v>0.46305672026230232</v>
      </c>
      <c r="P708" s="34"/>
      <c r="Q708" s="36" t="str">
        <f t="shared" si="82"/>
        <v>EXPOSIÇÃO ALTA</v>
      </c>
    </row>
    <row r="709" spans="1:17">
      <c r="A709" s="146">
        <v>705</v>
      </c>
      <c r="B709" s="28">
        <v>3160504</v>
      </c>
      <c r="C709" s="17" t="s">
        <v>793</v>
      </c>
      <c r="D709" s="137">
        <v>0</v>
      </c>
      <c r="E709" s="133">
        <f t="shared" ref="E709:E772" si="88">IF(((D709-$E$860)/($D$860-$E$860))&gt;1,1,IF(((D709-$E$860)/($D$860-$E$860))&lt;0,0,(D709-$E$860)/($D$860-$E$860)))</f>
        <v>0</v>
      </c>
      <c r="F709" s="141">
        <v>0</v>
      </c>
      <c r="G709" s="133">
        <f t="shared" si="83"/>
        <v>0</v>
      </c>
      <c r="H709" s="139">
        <v>0</v>
      </c>
      <c r="I709" s="133">
        <f t="shared" si="84"/>
        <v>0</v>
      </c>
      <c r="J709" s="133">
        <f t="shared" ref="J709:J772" si="89">AVERAGE(E709,G709,I709)</f>
        <v>0</v>
      </c>
      <c r="K709" s="140">
        <v>62</v>
      </c>
      <c r="L709" s="133">
        <f t="shared" si="85"/>
        <v>0.4861111111111111</v>
      </c>
      <c r="M709" s="140">
        <v>180</v>
      </c>
      <c r="N709" s="133">
        <f t="shared" si="86"/>
        <v>1</v>
      </c>
      <c r="O709" s="136">
        <f t="shared" si="87"/>
        <v>0.49537037037037041</v>
      </c>
      <c r="P709" s="34"/>
      <c r="Q709" s="36" t="str">
        <f t="shared" ref="Q709:Q772" si="90">IF(AND(O709&gt;$S$5,O709&lt;$T$5),"EXPOSIÇÃO RELATIVAMENTE BAIXA",IF(AND(O709&gt;$S$6,O709&lt;$T$6),"EXPOSIÇÃO MODERADA ",IF(AND(O709&gt;$S$7,O709&lt;$T$7),"EXPOSIÇÃO ALTA",IF(AND(O709&gt;$S$8,O709&lt;$T$8),"EXPOSIÇÃO MUITO ALTA","EXPOSIÇÃO EXTREMA"))))</f>
        <v>EXPOSIÇÃO ALTA</v>
      </c>
    </row>
    <row r="710" spans="1:17">
      <c r="A710" s="146">
        <v>706</v>
      </c>
      <c r="B710" s="28">
        <v>3160603</v>
      </c>
      <c r="C710" s="17" t="s">
        <v>794</v>
      </c>
      <c r="D710" s="137">
        <v>9.9601964652736838E-2</v>
      </c>
      <c r="E710" s="133">
        <f t="shared" si="88"/>
        <v>0.74862949144361346</v>
      </c>
      <c r="F710" s="141">
        <v>1.8497965223825381</v>
      </c>
      <c r="G710" s="133">
        <f t="shared" ref="G710:G773" si="91">IF(((F710-$G$860)/($F$860-$G$860))&gt;1,1,IF(((F710-$G$860)/($F$860-$G$860))&lt;0,0,(F710-$G$860)/($F$860-$G$860)))</f>
        <v>1</v>
      </c>
      <c r="H710" s="139">
        <v>0.2</v>
      </c>
      <c r="I710" s="133">
        <f t="shared" ref="I710:I773" si="92">IF(((H710-$I$860)/($H$860-$I$860))&gt;1,1,IF(((H710-$I$860)/($H$860-$I$860))&lt;0,0,(H710-$I$860)/($H$860-$I$860)))</f>
        <v>0.13333333333333333</v>
      </c>
      <c r="J710" s="133">
        <f t="shared" si="89"/>
        <v>0.62732094159231566</v>
      </c>
      <c r="K710" s="140">
        <v>99</v>
      </c>
      <c r="L710" s="133">
        <f t="shared" ref="L710:L773" si="93">IF(((K710-$L$860)/($K$860-$L$860))&gt;1,1,IF(((K710-$L$860)/($K$860-$L$860))&lt;0,0,(K710-$L$860)/($K$860-$L$860)))</f>
        <v>0.82870370370370372</v>
      </c>
      <c r="M710" s="140">
        <v>157</v>
      </c>
      <c r="N710" s="133">
        <f t="shared" ref="N710:N773" si="94">IF(((M710-$N$860)/($M$860-$N$860))&gt;1,1,IF(((M710-$N$860)/($M$860-$N$860))&lt;0,0,(M710-$N$860)/($M$860-$N$860)))</f>
        <v>0.43902439024390244</v>
      </c>
      <c r="O710" s="136">
        <f t="shared" ref="O710:O773" si="95">(J710+N710+L710)/$M$2</f>
        <v>0.63168301184664066</v>
      </c>
      <c r="P710" s="34"/>
      <c r="Q710" s="36" t="str">
        <f t="shared" si="90"/>
        <v>EXPOSIÇÃO MUITO ALTA</v>
      </c>
    </row>
    <row r="711" spans="1:17">
      <c r="A711" s="146">
        <v>707</v>
      </c>
      <c r="B711" s="28">
        <v>3160702</v>
      </c>
      <c r="C711" s="17" t="s">
        <v>795</v>
      </c>
      <c r="D711" s="137">
        <v>1.0335665684487095E-2</v>
      </c>
      <c r="E711" s="133">
        <f t="shared" si="88"/>
        <v>7.768505543124514E-2</v>
      </c>
      <c r="F711" s="141">
        <v>0.11083481349911188</v>
      </c>
      <c r="G711" s="133">
        <f t="shared" si="91"/>
        <v>0.25293594420844684</v>
      </c>
      <c r="H711" s="139">
        <v>0.4</v>
      </c>
      <c r="I711" s="133">
        <f t="shared" si="92"/>
        <v>0.26666666666666666</v>
      </c>
      <c r="J711" s="133">
        <f t="shared" si="89"/>
        <v>0.19909588876878623</v>
      </c>
      <c r="K711" s="140">
        <v>37</v>
      </c>
      <c r="L711" s="133">
        <f t="shared" si="93"/>
        <v>0.25462962962962965</v>
      </c>
      <c r="M711" s="140">
        <v>164</v>
      </c>
      <c r="N711" s="133">
        <f t="shared" si="94"/>
        <v>0.6097560975609756</v>
      </c>
      <c r="O711" s="136">
        <f t="shared" si="95"/>
        <v>0.35449387198646382</v>
      </c>
      <c r="P711" s="34"/>
      <c r="Q711" s="36" t="str">
        <f t="shared" si="90"/>
        <v xml:space="preserve">EXPOSIÇÃO MODERADA </v>
      </c>
    </row>
    <row r="712" spans="1:17">
      <c r="A712" s="146">
        <v>708</v>
      </c>
      <c r="B712" s="28">
        <v>3160801</v>
      </c>
      <c r="C712" s="17" t="s">
        <v>796</v>
      </c>
      <c r="D712" s="137">
        <v>0</v>
      </c>
      <c r="E712" s="133">
        <f t="shared" si="88"/>
        <v>0</v>
      </c>
      <c r="F712" s="141">
        <v>0</v>
      </c>
      <c r="G712" s="133">
        <f t="shared" si="91"/>
        <v>0</v>
      </c>
      <c r="H712" s="139">
        <v>0</v>
      </c>
      <c r="I712" s="133">
        <f t="shared" si="92"/>
        <v>0</v>
      </c>
      <c r="J712" s="133">
        <f t="shared" si="89"/>
        <v>0</v>
      </c>
      <c r="K712" s="140">
        <v>50</v>
      </c>
      <c r="L712" s="133">
        <f t="shared" si="93"/>
        <v>0.375</v>
      </c>
      <c r="M712" s="140">
        <v>157</v>
      </c>
      <c r="N712" s="133">
        <f t="shared" si="94"/>
        <v>0.43902439024390244</v>
      </c>
      <c r="O712" s="136">
        <f t="shared" si="95"/>
        <v>0.27134146341463411</v>
      </c>
      <c r="P712" s="34"/>
      <c r="Q712" s="36" t="str">
        <f t="shared" si="90"/>
        <v xml:space="preserve">EXPOSIÇÃO MODERADA </v>
      </c>
    </row>
    <row r="713" spans="1:17">
      <c r="A713" s="146">
        <v>709</v>
      </c>
      <c r="B713" s="28">
        <v>3160900</v>
      </c>
      <c r="C713" s="17" t="s">
        <v>797</v>
      </c>
      <c r="D713" s="137">
        <v>0</v>
      </c>
      <c r="E713" s="133">
        <f t="shared" si="88"/>
        <v>0</v>
      </c>
      <c r="F713" s="141">
        <v>0</v>
      </c>
      <c r="G713" s="133">
        <f t="shared" si="91"/>
        <v>0</v>
      </c>
      <c r="H713" s="139">
        <v>0</v>
      </c>
      <c r="I713" s="133">
        <f t="shared" si="92"/>
        <v>0</v>
      </c>
      <c r="J713" s="133">
        <f t="shared" si="89"/>
        <v>0</v>
      </c>
      <c r="K713" s="140">
        <v>50</v>
      </c>
      <c r="L713" s="133">
        <f t="shared" si="93"/>
        <v>0.375</v>
      </c>
      <c r="M713" s="140">
        <v>180</v>
      </c>
      <c r="N713" s="133">
        <f t="shared" si="94"/>
        <v>1</v>
      </c>
      <c r="O713" s="136">
        <f t="shared" si="95"/>
        <v>0.45833333333333331</v>
      </c>
      <c r="P713" s="34"/>
      <c r="Q713" s="36" t="str">
        <f t="shared" si="90"/>
        <v>EXPOSIÇÃO ALTA</v>
      </c>
    </row>
    <row r="714" spans="1:17">
      <c r="A714" s="146">
        <v>710</v>
      </c>
      <c r="B714" s="28">
        <v>3160959</v>
      </c>
      <c r="C714" s="17" t="s">
        <v>798</v>
      </c>
      <c r="D714" s="137">
        <v>5.4694433032147133E-2</v>
      </c>
      <c r="E714" s="133">
        <f t="shared" si="88"/>
        <v>0.4110949591045841</v>
      </c>
      <c r="F714" s="141">
        <v>0.10322121373909948</v>
      </c>
      <c r="G714" s="133">
        <f t="shared" si="91"/>
        <v>0.23556096081354655</v>
      </c>
      <c r="H714" s="139">
        <v>0.2</v>
      </c>
      <c r="I714" s="133">
        <f t="shared" si="92"/>
        <v>0.13333333333333333</v>
      </c>
      <c r="J714" s="133">
        <f t="shared" si="89"/>
        <v>0.25999641775048798</v>
      </c>
      <c r="K714" s="140">
        <v>62</v>
      </c>
      <c r="L714" s="133">
        <f t="shared" si="93"/>
        <v>0.4861111111111111</v>
      </c>
      <c r="M714" s="140">
        <v>164</v>
      </c>
      <c r="N714" s="133">
        <f t="shared" si="94"/>
        <v>0.6097560975609756</v>
      </c>
      <c r="O714" s="136">
        <f t="shared" si="95"/>
        <v>0.45195454214085823</v>
      </c>
      <c r="P714" s="34"/>
      <c r="Q714" s="36" t="str">
        <f t="shared" si="90"/>
        <v>EXPOSIÇÃO ALTA</v>
      </c>
    </row>
    <row r="715" spans="1:17">
      <c r="A715" s="146">
        <v>711</v>
      </c>
      <c r="B715" s="28">
        <v>3161007</v>
      </c>
      <c r="C715" s="17" t="s">
        <v>799</v>
      </c>
      <c r="D715" s="137">
        <v>2.2967169671819273E-2</v>
      </c>
      <c r="E715" s="133">
        <f t="shared" si="88"/>
        <v>0.17262611848330439</v>
      </c>
      <c r="F715" s="141">
        <v>9.7205346294046174E-2</v>
      </c>
      <c r="G715" s="133">
        <f t="shared" si="91"/>
        <v>0.22183215968681746</v>
      </c>
      <c r="H715" s="139">
        <v>0.6</v>
      </c>
      <c r="I715" s="133">
        <f t="shared" si="92"/>
        <v>0.39999999999999997</v>
      </c>
      <c r="J715" s="133">
        <f t="shared" si="89"/>
        <v>0.26481942605670727</v>
      </c>
      <c r="K715" s="140">
        <v>50</v>
      </c>
      <c r="L715" s="133">
        <f t="shared" si="93"/>
        <v>0.375</v>
      </c>
      <c r="M715" s="140">
        <v>180</v>
      </c>
      <c r="N715" s="133">
        <f t="shared" si="94"/>
        <v>1</v>
      </c>
      <c r="O715" s="136">
        <f t="shared" si="95"/>
        <v>0.54660647535223583</v>
      </c>
      <c r="P715" s="34"/>
      <c r="Q715" s="36" t="str">
        <f t="shared" si="90"/>
        <v>EXPOSIÇÃO ALTA</v>
      </c>
    </row>
    <row r="716" spans="1:17">
      <c r="A716" s="146">
        <v>712</v>
      </c>
      <c r="B716" s="28">
        <v>3161056</v>
      </c>
      <c r="C716" s="17" t="s">
        <v>800</v>
      </c>
      <c r="D716" s="137">
        <v>0.20503519041754825</v>
      </c>
      <c r="E716" s="133">
        <f t="shared" si="88"/>
        <v>1</v>
      </c>
      <c r="F716" s="141">
        <v>5.6250000000000008E-2</v>
      </c>
      <c r="G716" s="133">
        <f t="shared" si="91"/>
        <v>0.1283680317812701</v>
      </c>
      <c r="H716" s="139">
        <v>0.2</v>
      </c>
      <c r="I716" s="133">
        <f t="shared" si="92"/>
        <v>0.13333333333333333</v>
      </c>
      <c r="J716" s="133">
        <f t="shared" si="89"/>
        <v>0.42056712170486782</v>
      </c>
      <c r="K716" s="140">
        <v>50</v>
      </c>
      <c r="L716" s="133">
        <f t="shared" si="93"/>
        <v>0.375</v>
      </c>
      <c r="M716" s="140">
        <v>157</v>
      </c>
      <c r="N716" s="133">
        <f t="shared" si="94"/>
        <v>0.43902439024390244</v>
      </c>
      <c r="O716" s="136">
        <f t="shared" si="95"/>
        <v>0.4115305039829234</v>
      </c>
      <c r="P716" s="34"/>
      <c r="Q716" s="36" t="str">
        <f t="shared" si="90"/>
        <v>EXPOSIÇÃO ALTA</v>
      </c>
    </row>
    <row r="717" spans="1:17">
      <c r="A717" s="146">
        <v>713</v>
      </c>
      <c r="B717" s="28">
        <v>3161106</v>
      </c>
      <c r="C717" s="17" t="s">
        <v>801</v>
      </c>
      <c r="D717" s="137">
        <v>1.1724888126938931E-2</v>
      </c>
      <c r="E717" s="133">
        <f t="shared" si="88"/>
        <v>8.8126745956334546E-2</v>
      </c>
      <c r="F717" s="141">
        <v>1.2803347280334729</v>
      </c>
      <c r="G717" s="133">
        <f t="shared" si="91"/>
        <v>1</v>
      </c>
      <c r="H717" s="139">
        <v>2.2000000000000002</v>
      </c>
      <c r="I717" s="133">
        <f t="shared" si="92"/>
        <v>1</v>
      </c>
      <c r="J717" s="133">
        <f t="shared" si="89"/>
        <v>0.69604224865211162</v>
      </c>
      <c r="K717" s="140">
        <v>127</v>
      </c>
      <c r="L717" s="133">
        <f t="shared" si="93"/>
        <v>1</v>
      </c>
      <c r="M717" s="140">
        <v>149</v>
      </c>
      <c r="N717" s="133">
        <f t="shared" si="94"/>
        <v>0.24390243902439024</v>
      </c>
      <c r="O717" s="136">
        <f t="shared" si="95"/>
        <v>0.64664822922550058</v>
      </c>
      <c r="P717" s="34"/>
      <c r="Q717" s="36" t="str">
        <f t="shared" si="90"/>
        <v>EXPOSIÇÃO MUITO ALTA</v>
      </c>
    </row>
    <row r="718" spans="1:17">
      <c r="A718" s="146">
        <v>714</v>
      </c>
      <c r="B718" s="28">
        <v>3161205</v>
      </c>
      <c r="C718" s="17" t="s">
        <v>802</v>
      </c>
      <c r="D718" s="137">
        <v>0.25076118488989668</v>
      </c>
      <c r="E718" s="133">
        <f t="shared" si="88"/>
        <v>1</v>
      </c>
      <c r="F718" s="141">
        <v>8.4047195732988522E-2</v>
      </c>
      <c r="G718" s="133">
        <f t="shared" si="91"/>
        <v>0.19180396609740263</v>
      </c>
      <c r="H718" s="139">
        <v>0.4</v>
      </c>
      <c r="I718" s="133">
        <f t="shared" si="92"/>
        <v>0.26666666666666666</v>
      </c>
      <c r="J718" s="133">
        <f t="shared" si="89"/>
        <v>0.48615687758802312</v>
      </c>
      <c r="K718" s="140">
        <v>50</v>
      </c>
      <c r="L718" s="133">
        <f t="shared" si="93"/>
        <v>0.375</v>
      </c>
      <c r="M718" s="140">
        <v>170</v>
      </c>
      <c r="N718" s="133">
        <f t="shared" si="94"/>
        <v>0.75609756097560976</v>
      </c>
      <c r="O718" s="136">
        <f t="shared" si="95"/>
        <v>0.53908481285454435</v>
      </c>
      <c r="P718" s="34"/>
      <c r="Q718" s="36" t="str">
        <f t="shared" si="90"/>
        <v>EXPOSIÇÃO ALTA</v>
      </c>
    </row>
    <row r="719" spans="1:17">
      <c r="A719" s="146">
        <v>715</v>
      </c>
      <c r="B719" s="28">
        <v>3161304</v>
      </c>
      <c r="C719" s="17" t="s">
        <v>803</v>
      </c>
      <c r="D719" s="137">
        <v>0</v>
      </c>
      <c r="E719" s="133">
        <f t="shared" si="88"/>
        <v>0</v>
      </c>
      <c r="F719" s="141">
        <v>0</v>
      </c>
      <c r="G719" s="133">
        <f t="shared" si="91"/>
        <v>0</v>
      </c>
      <c r="H719" s="139">
        <v>0</v>
      </c>
      <c r="I719" s="133">
        <f t="shared" si="92"/>
        <v>0</v>
      </c>
      <c r="J719" s="133">
        <f t="shared" si="89"/>
        <v>0</v>
      </c>
      <c r="K719" s="140">
        <v>62</v>
      </c>
      <c r="L719" s="133">
        <f t="shared" si="93"/>
        <v>0.4861111111111111</v>
      </c>
      <c r="M719" s="140">
        <v>164</v>
      </c>
      <c r="N719" s="133">
        <f t="shared" si="94"/>
        <v>0.6097560975609756</v>
      </c>
      <c r="O719" s="136">
        <f t="shared" si="95"/>
        <v>0.36528906955736223</v>
      </c>
      <c r="P719" s="34"/>
      <c r="Q719" s="36" t="str">
        <f t="shared" si="90"/>
        <v xml:space="preserve">EXPOSIÇÃO MODERADA </v>
      </c>
    </row>
    <row r="720" spans="1:17">
      <c r="A720" s="146">
        <v>716</v>
      </c>
      <c r="B720" s="28">
        <v>3161403</v>
      </c>
      <c r="C720" s="17" t="s">
        <v>804</v>
      </c>
      <c r="D720" s="137">
        <v>0</v>
      </c>
      <c r="E720" s="133">
        <f t="shared" si="88"/>
        <v>0</v>
      </c>
      <c r="F720" s="141">
        <v>0</v>
      </c>
      <c r="G720" s="133">
        <f t="shared" si="91"/>
        <v>0</v>
      </c>
      <c r="H720" s="139">
        <v>0</v>
      </c>
      <c r="I720" s="133">
        <f t="shared" si="92"/>
        <v>0</v>
      </c>
      <c r="J720" s="133">
        <f t="shared" si="89"/>
        <v>0</v>
      </c>
      <c r="K720" s="140">
        <v>50</v>
      </c>
      <c r="L720" s="133">
        <f t="shared" si="93"/>
        <v>0.375</v>
      </c>
      <c r="M720" s="140">
        <v>164</v>
      </c>
      <c r="N720" s="133">
        <f t="shared" si="94"/>
        <v>0.6097560975609756</v>
      </c>
      <c r="O720" s="136">
        <f t="shared" si="95"/>
        <v>0.3282520325203252</v>
      </c>
      <c r="P720" s="34"/>
      <c r="Q720" s="36" t="str">
        <f t="shared" si="90"/>
        <v xml:space="preserve">EXPOSIÇÃO MODERADA </v>
      </c>
    </row>
    <row r="721" spans="1:17">
      <c r="A721" s="146">
        <v>717</v>
      </c>
      <c r="B721" s="28">
        <v>3161502</v>
      </c>
      <c r="C721" s="17" t="s">
        <v>805</v>
      </c>
      <c r="D721" s="137">
        <v>2.6471622141221751E-3</v>
      </c>
      <c r="E721" s="133">
        <f t="shared" si="88"/>
        <v>1.989663265214096E-2</v>
      </c>
      <c r="F721" s="141">
        <v>3.9001560062402497E-2</v>
      </c>
      <c r="G721" s="133">
        <f t="shared" si="91"/>
        <v>8.900539558417063E-2</v>
      </c>
      <c r="H721" s="139">
        <v>0.2</v>
      </c>
      <c r="I721" s="133">
        <f t="shared" si="92"/>
        <v>0.13333333333333333</v>
      </c>
      <c r="J721" s="133">
        <f t="shared" si="89"/>
        <v>8.0745120523214975E-2</v>
      </c>
      <c r="K721" s="140">
        <v>50</v>
      </c>
      <c r="L721" s="133">
        <f t="shared" si="93"/>
        <v>0.375</v>
      </c>
      <c r="M721" s="140">
        <v>164</v>
      </c>
      <c r="N721" s="133">
        <f t="shared" si="94"/>
        <v>0.6097560975609756</v>
      </c>
      <c r="O721" s="136">
        <f t="shared" si="95"/>
        <v>0.35516707269473019</v>
      </c>
      <c r="P721" s="34"/>
      <c r="Q721" s="36" t="str">
        <f t="shared" si="90"/>
        <v xml:space="preserve">EXPOSIÇÃO MODERADA </v>
      </c>
    </row>
    <row r="722" spans="1:17">
      <c r="A722" s="146">
        <v>718</v>
      </c>
      <c r="B722" s="28">
        <v>3161601</v>
      </c>
      <c r="C722" s="17" t="s">
        <v>806</v>
      </c>
      <c r="D722" s="137">
        <v>0.27888719102366993</v>
      </c>
      <c r="E722" s="133">
        <f t="shared" si="88"/>
        <v>1</v>
      </c>
      <c r="F722" s="141">
        <v>9.107468123861566E-2</v>
      </c>
      <c r="G722" s="133">
        <f t="shared" si="91"/>
        <v>0.20784137912369166</v>
      </c>
      <c r="H722" s="139">
        <v>0.2</v>
      </c>
      <c r="I722" s="133">
        <f t="shared" si="92"/>
        <v>0.13333333333333333</v>
      </c>
      <c r="J722" s="133">
        <f t="shared" si="89"/>
        <v>0.44705823748567503</v>
      </c>
      <c r="K722" s="140">
        <v>62</v>
      </c>
      <c r="L722" s="133">
        <f t="shared" si="93"/>
        <v>0.4861111111111111</v>
      </c>
      <c r="M722" s="140">
        <v>164</v>
      </c>
      <c r="N722" s="133">
        <f t="shared" si="94"/>
        <v>0.6097560975609756</v>
      </c>
      <c r="O722" s="136">
        <f t="shared" si="95"/>
        <v>0.51430848205258728</v>
      </c>
      <c r="P722" s="34"/>
      <c r="Q722" s="36" t="str">
        <f t="shared" si="90"/>
        <v>EXPOSIÇÃO ALTA</v>
      </c>
    </row>
    <row r="723" spans="1:17">
      <c r="A723" s="146">
        <v>719</v>
      </c>
      <c r="B723" s="28">
        <v>3161650</v>
      </c>
      <c r="C723" s="17" t="s">
        <v>807</v>
      </c>
      <c r="D723" s="137">
        <v>7.9234479466917002E-2</v>
      </c>
      <c r="E723" s="133">
        <f t="shared" si="88"/>
        <v>0.59554315293807414</v>
      </c>
      <c r="F723" s="141">
        <v>0.26114649681528662</v>
      </c>
      <c r="G723" s="133">
        <f t="shared" si="91"/>
        <v>0.59596198760448105</v>
      </c>
      <c r="H723" s="139">
        <v>1</v>
      </c>
      <c r="I723" s="133">
        <f t="shared" si="92"/>
        <v>0.66666666666666663</v>
      </c>
      <c r="J723" s="133">
        <f t="shared" si="89"/>
        <v>0.61939060240307386</v>
      </c>
      <c r="K723" s="140">
        <v>50</v>
      </c>
      <c r="L723" s="133">
        <f t="shared" si="93"/>
        <v>0.375</v>
      </c>
      <c r="M723" s="140">
        <v>157</v>
      </c>
      <c r="N723" s="133">
        <f t="shared" si="94"/>
        <v>0.43902439024390244</v>
      </c>
      <c r="O723" s="136">
        <f t="shared" si="95"/>
        <v>0.47780499754899214</v>
      </c>
      <c r="P723" s="34"/>
      <c r="Q723" s="36" t="str">
        <f t="shared" si="90"/>
        <v>EXPOSIÇÃO ALTA</v>
      </c>
    </row>
    <row r="724" spans="1:17">
      <c r="A724" s="146">
        <v>720</v>
      </c>
      <c r="B724" s="28">
        <v>3161700</v>
      </c>
      <c r="C724" s="17" t="s">
        <v>808</v>
      </c>
      <c r="D724" s="137">
        <v>0.27028657130651335</v>
      </c>
      <c r="E724" s="133">
        <f t="shared" si="88"/>
        <v>1</v>
      </c>
      <c r="F724" s="141">
        <v>5.4495912806539516E-3</v>
      </c>
      <c r="G724" s="133">
        <f t="shared" si="91"/>
        <v>1.2436503230398556E-2</v>
      </c>
      <c r="H724" s="139">
        <v>0.2</v>
      </c>
      <c r="I724" s="133">
        <f t="shared" si="92"/>
        <v>0.13333333333333333</v>
      </c>
      <c r="J724" s="133">
        <f t="shared" si="89"/>
        <v>0.38192327885457727</v>
      </c>
      <c r="K724" s="140">
        <v>99</v>
      </c>
      <c r="L724" s="133">
        <f t="shared" si="93"/>
        <v>0.82870370370370372</v>
      </c>
      <c r="M724" s="140">
        <v>170</v>
      </c>
      <c r="N724" s="133">
        <f t="shared" si="94"/>
        <v>0.75609756097560976</v>
      </c>
      <c r="O724" s="136">
        <f t="shared" si="95"/>
        <v>0.65557484784463027</v>
      </c>
      <c r="P724" s="34"/>
      <c r="Q724" s="36" t="str">
        <f t="shared" si="90"/>
        <v>EXPOSIÇÃO MUITO ALTA</v>
      </c>
    </row>
    <row r="725" spans="1:17">
      <c r="A725" s="146">
        <v>721</v>
      </c>
      <c r="B725" s="28">
        <v>3161809</v>
      </c>
      <c r="C725" s="17" t="s">
        <v>809</v>
      </c>
      <c r="D725" s="137">
        <v>0</v>
      </c>
      <c r="E725" s="133">
        <f t="shared" si="88"/>
        <v>0</v>
      </c>
      <c r="F725" s="141">
        <v>3.0706243602865918E-2</v>
      </c>
      <c r="G725" s="133">
        <f t="shared" si="91"/>
        <v>7.0074667639042007E-2</v>
      </c>
      <c r="H725" s="139">
        <v>0.2</v>
      </c>
      <c r="I725" s="133">
        <f t="shared" si="92"/>
        <v>0.13333333333333333</v>
      </c>
      <c r="J725" s="133">
        <f t="shared" si="89"/>
        <v>6.7802666990791779E-2</v>
      </c>
      <c r="K725" s="140">
        <v>77</v>
      </c>
      <c r="L725" s="133">
        <f t="shared" si="93"/>
        <v>0.625</v>
      </c>
      <c r="M725" s="140">
        <v>180</v>
      </c>
      <c r="N725" s="133">
        <f t="shared" si="94"/>
        <v>1</v>
      </c>
      <c r="O725" s="136">
        <f t="shared" si="95"/>
        <v>0.56426755566359732</v>
      </c>
      <c r="P725" s="34"/>
      <c r="Q725" s="36" t="str">
        <f t="shared" si="90"/>
        <v>EXPOSIÇÃO ALTA</v>
      </c>
    </row>
    <row r="726" spans="1:17">
      <c r="A726" s="146">
        <v>722</v>
      </c>
      <c r="B726" s="28">
        <v>3161908</v>
      </c>
      <c r="C726" s="17" t="s">
        <v>810</v>
      </c>
      <c r="D726" s="137">
        <v>2.9064220034802524E-2</v>
      </c>
      <c r="E726" s="133">
        <f t="shared" si="88"/>
        <v>0.21845284216752267</v>
      </c>
      <c r="F726" s="141">
        <v>1.6224062846896081</v>
      </c>
      <c r="G726" s="133">
        <f t="shared" si="91"/>
        <v>1</v>
      </c>
      <c r="H726" s="139">
        <v>0.4</v>
      </c>
      <c r="I726" s="133">
        <f t="shared" si="92"/>
        <v>0.26666666666666666</v>
      </c>
      <c r="J726" s="133">
        <f t="shared" si="89"/>
        <v>0.49503983627806308</v>
      </c>
      <c r="K726" s="140">
        <v>50</v>
      </c>
      <c r="L726" s="133">
        <f t="shared" si="93"/>
        <v>0.375</v>
      </c>
      <c r="M726" s="140">
        <v>180</v>
      </c>
      <c r="N726" s="133">
        <f t="shared" si="94"/>
        <v>1</v>
      </c>
      <c r="O726" s="136">
        <f t="shared" si="95"/>
        <v>0.62334661209268771</v>
      </c>
      <c r="P726" s="34"/>
      <c r="Q726" s="36" t="str">
        <f t="shared" si="90"/>
        <v>EXPOSIÇÃO MUITO ALTA</v>
      </c>
    </row>
    <row r="727" spans="1:17">
      <c r="A727" s="146">
        <v>723</v>
      </c>
      <c r="B727" s="28">
        <v>3162005</v>
      </c>
      <c r="C727" s="17" t="s">
        <v>812</v>
      </c>
      <c r="D727" s="137">
        <v>0</v>
      </c>
      <c r="E727" s="133">
        <f t="shared" si="88"/>
        <v>0</v>
      </c>
      <c r="F727" s="141">
        <v>0.58543112820941712</v>
      </c>
      <c r="G727" s="133">
        <f t="shared" si="91"/>
        <v>1</v>
      </c>
      <c r="H727" s="139">
        <v>0.4</v>
      </c>
      <c r="I727" s="133">
        <f t="shared" si="92"/>
        <v>0.26666666666666666</v>
      </c>
      <c r="J727" s="133">
        <f t="shared" si="89"/>
        <v>0.42222222222222222</v>
      </c>
      <c r="K727" s="140">
        <v>50</v>
      </c>
      <c r="L727" s="133">
        <f t="shared" si="93"/>
        <v>0.375</v>
      </c>
      <c r="M727" s="140">
        <v>149</v>
      </c>
      <c r="N727" s="133">
        <f t="shared" si="94"/>
        <v>0.24390243902439024</v>
      </c>
      <c r="O727" s="136">
        <f t="shared" si="95"/>
        <v>0.34704155374887086</v>
      </c>
      <c r="P727" s="34"/>
      <c r="Q727" s="36" t="str">
        <f t="shared" si="90"/>
        <v xml:space="preserve">EXPOSIÇÃO MODERADA </v>
      </c>
    </row>
    <row r="728" spans="1:17">
      <c r="A728" s="146">
        <v>724</v>
      </c>
      <c r="B728" s="28">
        <v>3162104</v>
      </c>
      <c r="C728" s="17" t="s">
        <v>813</v>
      </c>
      <c r="D728" s="137">
        <v>1.0316469376675539</v>
      </c>
      <c r="E728" s="133">
        <f t="shared" si="88"/>
        <v>1</v>
      </c>
      <c r="F728" s="141">
        <v>4.8587764717430253E-2</v>
      </c>
      <c r="G728" s="133">
        <f t="shared" si="91"/>
        <v>0.1108820573409415</v>
      </c>
      <c r="H728" s="139">
        <v>0.2</v>
      </c>
      <c r="I728" s="133">
        <f t="shared" si="92"/>
        <v>0.13333333333333333</v>
      </c>
      <c r="J728" s="133">
        <f t="shared" si="89"/>
        <v>0.41473846355809157</v>
      </c>
      <c r="K728" s="140">
        <v>62</v>
      </c>
      <c r="L728" s="133">
        <f t="shared" si="93"/>
        <v>0.4861111111111111</v>
      </c>
      <c r="M728" s="140">
        <v>180</v>
      </c>
      <c r="N728" s="133">
        <f t="shared" si="94"/>
        <v>1</v>
      </c>
      <c r="O728" s="136">
        <f t="shared" si="95"/>
        <v>0.63361652488973419</v>
      </c>
      <c r="P728" s="34"/>
      <c r="Q728" s="36" t="str">
        <f t="shared" si="90"/>
        <v>EXPOSIÇÃO MUITO ALTA</v>
      </c>
    </row>
    <row r="729" spans="1:17">
      <c r="A729" s="146">
        <v>725</v>
      </c>
      <c r="B729" s="28">
        <v>3162203</v>
      </c>
      <c r="C729" s="17" t="s">
        <v>814</v>
      </c>
      <c r="D729" s="137">
        <v>0</v>
      </c>
      <c r="E729" s="133">
        <f t="shared" si="88"/>
        <v>0</v>
      </c>
      <c r="F729" s="141">
        <v>0</v>
      </c>
      <c r="G729" s="133">
        <f t="shared" si="91"/>
        <v>0</v>
      </c>
      <c r="H729" s="139">
        <v>0</v>
      </c>
      <c r="I729" s="133">
        <f t="shared" si="92"/>
        <v>0</v>
      </c>
      <c r="J729" s="133">
        <f t="shared" si="89"/>
        <v>0</v>
      </c>
      <c r="K729" s="140">
        <v>50</v>
      </c>
      <c r="L729" s="133">
        <f t="shared" si="93"/>
        <v>0.375</v>
      </c>
      <c r="M729" s="140">
        <v>170</v>
      </c>
      <c r="N729" s="133">
        <f t="shared" si="94"/>
        <v>0.75609756097560976</v>
      </c>
      <c r="O729" s="136">
        <f t="shared" si="95"/>
        <v>0.37703252032520324</v>
      </c>
      <c r="P729" s="34"/>
      <c r="Q729" s="36" t="str">
        <f t="shared" si="90"/>
        <v xml:space="preserve">EXPOSIÇÃO MODERADA </v>
      </c>
    </row>
    <row r="730" spans="1:17">
      <c r="A730" s="146">
        <v>726</v>
      </c>
      <c r="B730" s="28">
        <v>3162252</v>
      </c>
      <c r="C730" s="17" t="s">
        <v>815</v>
      </c>
      <c r="D730" s="137">
        <v>0.17113740671742461</v>
      </c>
      <c r="E730" s="133">
        <f t="shared" si="88"/>
        <v>1</v>
      </c>
      <c r="F730" s="141">
        <v>0</v>
      </c>
      <c r="G730" s="133">
        <f t="shared" si="91"/>
        <v>0</v>
      </c>
      <c r="H730" s="139">
        <v>1.8</v>
      </c>
      <c r="I730" s="133">
        <f t="shared" si="92"/>
        <v>1</v>
      </c>
      <c r="J730" s="133">
        <f t="shared" si="89"/>
        <v>0.66666666666666663</v>
      </c>
      <c r="K730" s="140">
        <v>127</v>
      </c>
      <c r="L730" s="133">
        <f t="shared" si="93"/>
        <v>1</v>
      </c>
      <c r="M730" s="140">
        <v>157</v>
      </c>
      <c r="N730" s="133">
        <f t="shared" si="94"/>
        <v>0.43902439024390244</v>
      </c>
      <c r="O730" s="136">
        <f t="shared" si="95"/>
        <v>0.70189701897018963</v>
      </c>
      <c r="P730" s="34"/>
      <c r="Q730" s="36" t="str">
        <f t="shared" si="90"/>
        <v>EXPOSIÇÃO MUITO ALTA</v>
      </c>
    </row>
    <row r="731" spans="1:17">
      <c r="A731" s="146">
        <v>727</v>
      </c>
      <c r="B731" s="28">
        <v>3162302</v>
      </c>
      <c r="C731" s="17" t="s">
        <v>816</v>
      </c>
      <c r="D731" s="137">
        <v>0</v>
      </c>
      <c r="E731" s="133">
        <f t="shared" si="88"/>
        <v>0</v>
      </c>
      <c r="F731" s="141">
        <v>0</v>
      </c>
      <c r="G731" s="133">
        <f t="shared" si="91"/>
        <v>0</v>
      </c>
      <c r="H731" s="139">
        <v>0</v>
      </c>
      <c r="I731" s="133">
        <f t="shared" si="92"/>
        <v>0</v>
      </c>
      <c r="J731" s="133">
        <f t="shared" si="89"/>
        <v>0</v>
      </c>
      <c r="K731" s="140">
        <v>37</v>
      </c>
      <c r="L731" s="133">
        <f t="shared" si="93"/>
        <v>0.25462962962962965</v>
      </c>
      <c r="M731" s="140">
        <v>149</v>
      </c>
      <c r="N731" s="133">
        <f t="shared" si="94"/>
        <v>0.24390243902439024</v>
      </c>
      <c r="O731" s="136">
        <f t="shared" si="95"/>
        <v>0.16617735621800664</v>
      </c>
      <c r="P731" s="34"/>
      <c r="Q731" s="36" t="str">
        <f t="shared" si="90"/>
        <v>EXPOSIÇÃO RELATIVAMENTE BAIXA</v>
      </c>
    </row>
    <row r="732" spans="1:17">
      <c r="A732" s="146">
        <v>728</v>
      </c>
      <c r="B732" s="28">
        <v>3162401</v>
      </c>
      <c r="C732" s="17" t="s">
        <v>817</v>
      </c>
      <c r="D732" s="137">
        <v>7.5963139216950124E-2</v>
      </c>
      <c r="E732" s="133">
        <f t="shared" si="88"/>
        <v>0.57095506578326483</v>
      </c>
      <c r="F732" s="141">
        <v>4.0302267002518891E-2</v>
      </c>
      <c r="G732" s="133">
        <f t="shared" si="91"/>
        <v>9.1973736736650269E-2</v>
      </c>
      <c r="H732" s="139">
        <v>1.4</v>
      </c>
      <c r="I732" s="133">
        <f t="shared" si="92"/>
        <v>0.93333333333333324</v>
      </c>
      <c r="J732" s="133">
        <f t="shared" si="89"/>
        <v>0.53208737861774946</v>
      </c>
      <c r="K732" s="140">
        <v>127</v>
      </c>
      <c r="L732" s="133">
        <f t="shared" si="93"/>
        <v>1</v>
      </c>
      <c r="M732" s="140">
        <v>139</v>
      </c>
      <c r="N732" s="133">
        <f t="shared" si="94"/>
        <v>0</v>
      </c>
      <c r="O732" s="136">
        <f t="shared" si="95"/>
        <v>0.51069579287258315</v>
      </c>
      <c r="P732" s="34"/>
      <c r="Q732" s="36" t="str">
        <f t="shared" si="90"/>
        <v>EXPOSIÇÃO ALTA</v>
      </c>
    </row>
    <row r="733" spans="1:17">
      <c r="A733" s="146">
        <v>729</v>
      </c>
      <c r="B733" s="28">
        <v>3162450</v>
      </c>
      <c r="C733" s="17" t="s">
        <v>818</v>
      </c>
      <c r="D733" s="137">
        <v>3.1809122102894008E-2</v>
      </c>
      <c r="E733" s="133">
        <f t="shared" si="88"/>
        <v>0.23908410829226559</v>
      </c>
      <c r="F733" s="141">
        <v>0</v>
      </c>
      <c r="G733" s="133">
        <f t="shared" si="91"/>
        <v>0</v>
      </c>
      <c r="H733" s="139">
        <v>2</v>
      </c>
      <c r="I733" s="133">
        <f t="shared" si="92"/>
        <v>1</v>
      </c>
      <c r="J733" s="133">
        <f t="shared" si="89"/>
        <v>0.41302803609742189</v>
      </c>
      <c r="K733" s="140">
        <v>127</v>
      </c>
      <c r="L733" s="133">
        <f t="shared" si="93"/>
        <v>1</v>
      </c>
      <c r="M733" s="140">
        <v>139</v>
      </c>
      <c r="N733" s="133">
        <f t="shared" si="94"/>
        <v>0</v>
      </c>
      <c r="O733" s="136">
        <f t="shared" si="95"/>
        <v>0.4710093453658073</v>
      </c>
      <c r="P733" s="34"/>
      <c r="Q733" s="36" t="str">
        <f t="shared" si="90"/>
        <v>EXPOSIÇÃO ALTA</v>
      </c>
    </row>
    <row r="734" spans="1:17">
      <c r="A734" s="146">
        <v>730</v>
      </c>
      <c r="B734" s="28">
        <v>3162500</v>
      </c>
      <c r="C734" s="17" t="s">
        <v>987</v>
      </c>
      <c r="D734" s="137">
        <v>1.0803895274203326E-2</v>
      </c>
      <c r="E734" s="133">
        <f t="shared" si="88"/>
        <v>8.120436833687146E-2</v>
      </c>
      <c r="F734" s="141">
        <v>2.705815266612252E-2</v>
      </c>
      <c r="G734" s="133">
        <f t="shared" si="91"/>
        <v>6.1749365357995974E-2</v>
      </c>
      <c r="H734" s="139">
        <v>0.4</v>
      </c>
      <c r="I734" s="133">
        <f t="shared" si="92"/>
        <v>0.26666666666666666</v>
      </c>
      <c r="J734" s="133">
        <f t="shared" si="89"/>
        <v>0.13654013345384472</v>
      </c>
      <c r="K734" s="140">
        <v>50</v>
      </c>
      <c r="L734" s="133">
        <f t="shared" si="93"/>
        <v>0.375</v>
      </c>
      <c r="M734" s="140">
        <v>164</v>
      </c>
      <c r="N734" s="133">
        <f t="shared" si="94"/>
        <v>0.6097560975609756</v>
      </c>
      <c r="O734" s="136">
        <f t="shared" si="95"/>
        <v>0.37376541033827343</v>
      </c>
      <c r="P734" s="34"/>
      <c r="Q734" s="36" t="str">
        <f t="shared" si="90"/>
        <v xml:space="preserve">EXPOSIÇÃO MODERADA </v>
      </c>
    </row>
    <row r="735" spans="1:17">
      <c r="A735" s="146">
        <v>731</v>
      </c>
      <c r="B735" s="28">
        <v>3162559</v>
      </c>
      <c r="C735" s="17" t="s">
        <v>819</v>
      </c>
      <c r="D735" s="137">
        <v>2.7252973558837362E-2</v>
      </c>
      <c r="E735" s="133">
        <f t="shared" si="88"/>
        <v>0.20483912949721164</v>
      </c>
      <c r="F735" s="141">
        <v>0.1690541863155085</v>
      </c>
      <c r="G735" s="133">
        <f t="shared" si="91"/>
        <v>0.38579827843032799</v>
      </c>
      <c r="H735" s="139">
        <v>0.2</v>
      </c>
      <c r="I735" s="133">
        <f t="shared" si="92"/>
        <v>0.13333333333333333</v>
      </c>
      <c r="J735" s="133">
        <f t="shared" si="89"/>
        <v>0.24132358042029098</v>
      </c>
      <c r="K735" s="140">
        <v>50</v>
      </c>
      <c r="L735" s="133">
        <f t="shared" si="93"/>
        <v>0.375</v>
      </c>
      <c r="M735" s="140">
        <v>164</v>
      </c>
      <c r="N735" s="133">
        <f t="shared" si="94"/>
        <v>0.6097560975609756</v>
      </c>
      <c r="O735" s="136">
        <f t="shared" si="95"/>
        <v>0.40869322599375552</v>
      </c>
      <c r="P735" s="34"/>
      <c r="Q735" s="36" t="str">
        <f t="shared" si="90"/>
        <v>EXPOSIÇÃO ALTA</v>
      </c>
    </row>
    <row r="736" spans="1:17">
      <c r="A736" s="146">
        <v>732</v>
      </c>
      <c r="B736" s="28">
        <v>3162575</v>
      </c>
      <c r="C736" s="17" t="s">
        <v>820</v>
      </c>
      <c r="D736" s="137">
        <v>0.54955297191864416</v>
      </c>
      <c r="E736" s="133">
        <f t="shared" si="88"/>
        <v>1</v>
      </c>
      <c r="F736" s="141">
        <v>2.6515151515151512E-2</v>
      </c>
      <c r="G736" s="133">
        <f t="shared" si="91"/>
        <v>6.0510183331238414E-2</v>
      </c>
      <c r="H736" s="139">
        <v>0.2</v>
      </c>
      <c r="I736" s="133">
        <f t="shared" si="92"/>
        <v>0.13333333333333333</v>
      </c>
      <c r="J736" s="133">
        <f t="shared" si="89"/>
        <v>0.39794783888819057</v>
      </c>
      <c r="K736" s="140">
        <v>50</v>
      </c>
      <c r="L736" s="133">
        <f t="shared" si="93"/>
        <v>0.375</v>
      </c>
      <c r="M736" s="140">
        <v>157</v>
      </c>
      <c r="N736" s="133">
        <f t="shared" si="94"/>
        <v>0.43902439024390244</v>
      </c>
      <c r="O736" s="136">
        <f t="shared" si="95"/>
        <v>0.40399074304403104</v>
      </c>
      <c r="P736" s="34"/>
      <c r="Q736" s="36" t="str">
        <f t="shared" si="90"/>
        <v>EXPOSIÇÃO ALTA</v>
      </c>
    </row>
    <row r="737" spans="1:17">
      <c r="A737" s="146">
        <v>733</v>
      </c>
      <c r="B737" s="28">
        <v>3162609</v>
      </c>
      <c r="C737" s="17" t="s">
        <v>821</v>
      </c>
      <c r="D737" s="137">
        <v>1.7079498597355993E-2</v>
      </c>
      <c r="E737" s="133">
        <f t="shared" si="88"/>
        <v>0.12837313393997585</v>
      </c>
      <c r="F737" s="141">
        <v>5.6641178136505243E-3</v>
      </c>
      <c r="G737" s="133">
        <f t="shared" si="91"/>
        <v>1.2926073875831973E-2</v>
      </c>
      <c r="H737" s="139">
        <v>0.2</v>
      </c>
      <c r="I737" s="133">
        <f t="shared" si="92"/>
        <v>0.13333333333333333</v>
      </c>
      <c r="J737" s="133">
        <f t="shared" si="89"/>
        <v>9.1544180383047055E-2</v>
      </c>
      <c r="K737" s="140">
        <v>62</v>
      </c>
      <c r="L737" s="133">
        <f t="shared" si="93"/>
        <v>0.4861111111111111</v>
      </c>
      <c r="M737" s="140">
        <v>164</v>
      </c>
      <c r="N737" s="133">
        <f t="shared" si="94"/>
        <v>0.6097560975609756</v>
      </c>
      <c r="O737" s="136">
        <f t="shared" si="95"/>
        <v>0.3958037963517112</v>
      </c>
      <c r="P737" s="34"/>
      <c r="Q737" s="36" t="str">
        <f t="shared" si="90"/>
        <v xml:space="preserve">EXPOSIÇÃO MODERADA </v>
      </c>
    </row>
    <row r="738" spans="1:17">
      <c r="A738" s="146">
        <v>734</v>
      </c>
      <c r="B738" s="28">
        <v>3162658</v>
      </c>
      <c r="C738" s="17" t="s">
        <v>822</v>
      </c>
      <c r="D738" s="137">
        <v>0.19076233302645829</v>
      </c>
      <c r="E738" s="133">
        <f t="shared" si="88"/>
        <v>1</v>
      </c>
      <c r="F738" s="141">
        <v>0</v>
      </c>
      <c r="G738" s="133">
        <f t="shared" si="91"/>
        <v>0</v>
      </c>
      <c r="H738" s="139">
        <v>2.4</v>
      </c>
      <c r="I738" s="133">
        <f t="shared" si="92"/>
        <v>1</v>
      </c>
      <c r="J738" s="133">
        <f t="shared" si="89"/>
        <v>0.66666666666666663</v>
      </c>
      <c r="K738" s="140">
        <v>127</v>
      </c>
      <c r="L738" s="133">
        <f t="shared" si="93"/>
        <v>1</v>
      </c>
      <c r="M738" s="140">
        <v>157</v>
      </c>
      <c r="N738" s="133">
        <f t="shared" si="94"/>
        <v>0.43902439024390244</v>
      </c>
      <c r="O738" s="136">
        <f t="shared" si="95"/>
        <v>0.70189701897018963</v>
      </c>
      <c r="P738" s="34"/>
      <c r="Q738" s="36" t="str">
        <f t="shared" si="90"/>
        <v>EXPOSIÇÃO MUITO ALTA</v>
      </c>
    </row>
    <row r="739" spans="1:17">
      <c r="A739" s="146">
        <v>735</v>
      </c>
      <c r="B739" s="28">
        <v>3162708</v>
      </c>
      <c r="C739" s="17" t="s">
        <v>823</v>
      </c>
      <c r="D739" s="137">
        <v>4.5365756790529552E-2</v>
      </c>
      <c r="E739" s="133">
        <f t="shared" si="88"/>
        <v>0.34097864990372545</v>
      </c>
      <c r="F739" s="141">
        <v>4.602125345159401E-2</v>
      </c>
      <c r="G739" s="133">
        <f t="shared" si="91"/>
        <v>0.1050250262344552</v>
      </c>
      <c r="H739" s="139">
        <v>2.4</v>
      </c>
      <c r="I739" s="133">
        <f t="shared" si="92"/>
        <v>1</v>
      </c>
      <c r="J739" s="133">
        <f t="shared" si="89"/>
        <v>0.48200122537939355</v>
      </c>
      <c r="K739" s="140">
        <v>77</v>
      </c>
      <c r="L739" s="133">
        <f t="shared" si="93"/>
        <v>0.625</v>
      </c>
      <c r="M739" s="140">
        <v>139</v>
      </c>
      <c r="N739" s="133">
        <f t="shared" si="94"/>
        <v>0</v>
      </c>
      <c r="O739" s="136">
        <f t="shared" si="95"/>
        <v>0.36900040845979781</v>
      </c>
      <c r="P739" s="34"/>
      <c r="Q739" s="36" t="str">
        <f t="shared" si="90"/>
        <v xml:space="preserve">EXPOSIÇÃO MODERADA </v>
      </c>
    </row>
    <row r="740" spans="1:17">
      <c r="A740" s="146">
        <v>736</v>
      </c>
      <c r="B740" s="28">
        <v>3162807</v>
      </c>
      <c r="C740" s="17" t="s">
        <v>824</v>
      </c>
      <c r="D740" s="137">
        <v>0</v>
      </c>
      <c r="E740" s="133">
        <f t="shared" si="88"/>
        <v>0</v>
      </c>
      <c r="F740" s="141">
        <v>0</v>
      </c>
      <c r="G740" s="133">
        <f t="shared" si="91"/>
        <v>0</v>
      </c>
      <c r="H740" s="139">
        <v>0</v>
      </c>
      <c r="I740" s="133">
        <f t="shared" si="92"/>
        <v>0</v>
      </c>
      <c r="J740" s="133">
        <f t="shared" si="89"/>
        <v>0</v>
      </c>
      <c r="K740" s="140">
        <v>62</v>
      </c>
      <c r="L740" s="133">
        <f t="shared" si="93"/>
        <v>0.4861111111111111</v>
      </c>
      <c r="M740" s="140">
        <v>164</v>
      </c>
      <c r="N740" s="133">
        <f t="shared" si="94"/>
        <v>0.6097560975609756</v>
      </c>
      <c r="O740" s="136">
        <f t="shared" si="95"/>
        <v>0.36528906955736223</v>
      </c>
      <c r="P740" s="34"/>
      <c r="Q740" s="36" t="str">
        <f t="shared" si="90"/>
        <v xml:space="preserve">EXPOSIÇÃO MODERADA </v>
      </c>
    </row>
    <row r="741" spans="1:17">
      <c r="A741" s="146">
        <v>737</v>
      </c>
      <c r="B741" s="28">
        <v>3162906</v>
      </c>
      <c r="C741" s="17" t="s">
        <v>825</v>
      </c>
      <c r="D741" s="137">
        <v>0</v>
      </c>
      <c r="E741" s="133">
        <f t="shared" si="88"/>
        <v>0</v>
      </c>
      <c r="F741" s="141">
        <v>0</v>
      </c>
      <c r="G741" s="133">
        <f t="shared" si="91"/>
        <v>0</v>
      </c>
      <c r="H741" s="139">
        <v>0</v>
      </c>
      <c r="I741" s="133">
        <f t="shared" si="92"/>
        <v>0</v>
      </c>
      <c r="J741" s="133">
        <f t="shared" si="89"/>
        <v>0</v>
      </c>
      <c r="K741" s="140">
        <v>50</v>
      </c>
      <c r="L741" s="133">
        <f t="shared" si="93"/>
        <v>0.375</v>
      </c>
      <c r="M741" s="140">
        <v>164</v>
      </c>
      <c r="N741" s="133">
        <f t="shared" si="94"/>
        <v>0.6097560975609756</v>
      </c>
      <c r="O741" s="136">
        <f t="shared" si="95"/>
        <v>0.3282520325203252</v>
      </c>
      <c r="P741" s="34"/>
      <c r="Q741" s="36" t="str">
        <f t="shared" si="90"/>
        <v xml:space="preserve">EXPOSIÇÃO MODERADA </v>
      </c>
    </row>
    <row r="742" spans="1:17">
      <c r="A742" s="146">
        <v>738</v>
      </c>
      <c r="B742" s="28">
        <v>3162922</v>
      </c>
      <c r="C742" s="17" t="s">
        <v>826</v>
      </c>
      <c r="D742" s="137">
        <v>0.88152201586373358</v>
      </c>
      <c r="E742" s="133">
        <f t="shared" si="88"/>
        <v>1</v>
      </c>
      <c r="F742" s="141">
        <v>0.44756050710718409</v>
      </c>
      <c r="G742" s="133">
        <f t="shared" si="91"/>
        <v>1</v>
      </c>
      <c r="H742" s="139">
        <v>0.2</v>
      </c>
      <c r="I742" s="133">
        <f t="shared" si="92"/>
        <v>0.13333333333333333</v>
      </c>
      <c r="J742" s="133">
        <f t="shared" si="89"/>
        <v>0.71111111111111114</v>
      </c>
      <c r="K742" s="140">
        <v>62</v>
      </c>
      <c r="L742" s="133">
        <f t="shared" si="93"/>
        <v>0.4861111111111111</v>
      </c>
      <c r="M742" s="140">
        <v>180</v>
      </c>
      <c r="N742" s="133">
        <f t="shared" si="94"/>
        <v>1</v>
      </c>
      <c r="O742" s="136">
        <f t="shared" si="95"/>
        <v>0.73240740740740751</v>
      </c>
      <c r="P742" s="34"/>
      <c r="Q742" s="36" t="str">
        <f t="shared" si="90"/>
        <v>EXPOSIÇÃO MUITO ALTA</v>
      </c>
    </row>
    <row r="743" spans="1:17">
      <c r="A743" s="146">
        <v>739</v>
      </c>
      <c r="B743" s="28">
        <v>3162948</v>
      </c>
      <c r="C743" s="17" t="s">
        <v>827</v>
      </c>
      <c r="D743" s="137">
        <v>0</v>
      </c>
      <c r="E743" s="133">
        <f t="shared" si="88"/>
        <v>0</v>
      </c>
      <c r="F743" s="141">
        <v>0</v>
      </c>
      <c r="G743" s="133">
        <f t="shared" si="91"/>
        <v>0</v>
      </c>
      <c r="H743" s="139">
        <v>0</v>
      </c>
      <c r="I743" s="133">
        <f t="shared" si="92"/>
        <v>0</v>
      </c>
      <c r="J743" s="133">
        <f t="shared" si="89"/>
        <v>0</v>
      </c>
      <c r="K743" s="140">
        <v>50</v>
      </c>
      <c r="L743" s="133">
        <f t="shared" si="93"/>
        <v>0.375</v>
      </c>
      <c r="M743" s="140">
        <v>164</v>
      </c>
      <c r="N743" s="133">
        <f t="shared" si="94"/>
        <v>0.6097560975609756</v>
      </c>
      <c r="O743" s="136">
        <f t="shared" si="95"/>
        <v>0.3282520325203252</v>
      </c>
      <c r="P743" s="34"/>
      <c r="Q743" s="36" t="str">
        <f t="shared" si="90"/>
        <v xml:space="preserve">EXPOSIÇÃO MODERADA </v>
      </c>
    </row>
    <row r="744" spans="1:17">
      <c r="A744" s="146">
        <v>740</v>
      </c>
      <c r="B744" s="28">
        <v>3162955</v>
      </c>
      <c r="C744" s="17" t="s">
        <v>828</v>
      </c>
      <c r="D744" s="137">
        <v>2.3992509001257607E-3</v>
      </c>
      <c r="E744" s="133">
        <f t="shared" si="88"/>
        <v>1.8033278635306776E-2</v>
      </c>
      <c r="F744" s="141">
        <v>7.6799016972582757E-3</v>
      </c>
      <c r="G744" s="133">
        <f t="shared" si="91"/>
        <v>1.7526290936012094E-2</v>
      </c>
      <c r="H744" s="139">
        <v>0.4</v>
      </c>
      <c r="I744" s="133">
        <f t="shared" si="92"/>
        <v>0.26666666666666666</v>
      </c>
      <c r="J744" s="133">
        <f t="shared" si="89"/>
        <v>0.10074207874599517</v>
      </c>
      <c r="K744" s="140">
        <v>77</v>
      </c>
      <c r="L744" s="133">
        <f t="shared" si="93"/>
        <v>0.625</v>
      </c>
      <c r="M744" s="140">
        <v>180</v>
      </c>
      <c r="N744" s="133">
        <f t="shared" si="94"/>
        <v>1</v>
      </c>
      <c r="O744" s="136">
        <f t="shared" si="95"/>
        <v>0.57524735958199835</v>
      </c>
      <c r="P744" s="34"/>
      <c r="Q744" s="36" t="str">
        <f t="shared" si="90"/>
        <v>EXPOSIÇÃO ALTA</v>
      </c>
    </row>
    <row r="745" spans="1:17">
      <c r="A745" s="146">
        <v>741</v>
      </c>
      <c r="B745" s="28">
        <v>3163003</v>
      </c>
      <c r="C745" s="17" t="s">
        <v>829</v>
      </c>
      <c r="D745" s="137">
        <v>0.37143874847232283</v>
      </c>
      <c r="E745" s="133">
        <f t="shared" si="88"/>
        <v>1</v>
      </c>
      <c r="F745" s="141">
        <v>1.8392012611665791</v>
      </c>
      <c r="G745" s="133">
        <f t="shared" si="91"/>
        <v>1</v>
      </c>
      <c r="H745" s="139">
        <v>0.2</v>
      </c>
      <c r="I745" s="133">
        <f t="shared" si="92"/>
        <v>0.13333333333333333</v>
      </c>
      <c r="J745" s="133">
        <f t="shared" si="89"/>
        <v>0.71111111111111114</v>
      </c>
      <c r="K745" s="140">
        <v>50</v>
      </c>
      <c r="L745" s="133">
        <f t="shared" si="93"/>
        <v>0.375</v>
      </c>
      <c r="M745" s="140">
        <v>157</v>
      </c>
      <c r="N745" s="133">
        <f t="shared" si="94"/>
        <v>0.43902439024390244</v>
      </c>
      <c r="O745" s="136">
        <f t="shared" si="95"/>
        <v>0.50837850045167121</v>
      </c>
      <c r="P745" s="34"/>
      <c r="Q745" s="36" t="str">
        <f t="shared" si="90"/>
        <v>EXPOSIÇÃO ALTA</v>
      </c>
    </row>
    <row r="746" spans="1:17">
      <c r="A746" s="146">
        <v>742</v>
      </c>
      <c r="B746" s="28">
        <v>3163102</v>
      </c>
      <c r="C746" s="17" t="s">
        <v>830</v>
      </c>
      <c r="D746" s="137">
        <v>8.740717641937585E-3</v>
      </c>
      <c r="E746" s="133">
        <f t="shared" si="88"/>
        <v>6.5697087662378278E-2</v>
      </c>
      <c r="F746" s="141">
        <v>0</v>
      </c>
      <c r="G746" s="133">
        <f t="shared" si="91"/>
        <v>0</v>
      </c>
      <c r="H746" s="139">
        <v>0.2</v>
      </c>
      <c r="I746" s="133">
        <f t="shared" si="92"/>
        <v>0.13333333333333333</v>
      </c>
      <c r="J746" s="133">
        <f t="shared" si="89"/>
        <v>6.6343473665237199E-2</v>
      </c>
      <c r="K746" s="140">
        <v>77</v>
      </c>
      <c r="L746" s="133">
        <f t="shared" si="93"/>
        <v>0.625</v>
      </c>
      <c r="M746" s="140">
        <v>180</v>
      </c>
      <c r="N746" s="133">
        <f t="shared" si="94"/>
        <v>1</v>
      </c>
      <c r="O746" s="136">
        <f t="shared" si="95"/>
        <v>0.56378115788841243</v>
      </c>
      <c r="P746" s="34"/>
      <c r="Q746" s="36" t="str">
        <f t="shared" si="90"/>
        <v>EXPOSIÇÃO ALTA</v>
      </c>
    </row>
    <row r="747" spans="1:17">
      <c r="A747" s="146">
        <v>743</v>
      </c>
      <c r="B747" s="28">
        <v>3163201</v>
      </c>
      <c r="C747" s="17" t="s">
        <v>831</v>
      </c>
      <c r="D747" s="137">
        <v>0</v>
      </c>
      <c r="E747" s="133">
        <f t="shared" si="88"/>
        <v>0</v>
      </c>
      <c r="F747" s="141">
        <v>0</v>
      </c>
      <c r="G747" s="133">
        <f t="shared" si="91"/>
        <v>0</v>
      </c>
      <c r="H747" s="139">
        <v>0</v>
      </c>
      <c r="I747" s="133">
        <f t="shared" si="92"/>
        <v>0</v>
      </c>
      <c r="J747" s="133">
        <f t="shared" si="89"/>
        <v>0</v>
      </c>
      <c r="K747" s="140">
        <v>37</v>
      </c>
      <c r="L747" s="133">
        <f t="shared" si="93"/>
        <v>0.25462962962962965</v>
      </c>
      <c r="M747" s="140">
        <v>149</v>
      </c>
      <c r="N747" s="133">
        <f t="shared" si="94"/>
        <v>0.24390243902439024</v>
      </c>
      <c r="O747" s="136">
        <f t="shared" si="95"/>
        <v>0.16617735621800664</v>
      </c>
      <c r="P747" s="34"/>
      <c r="Q747" s="36" t="str">
        <f t="shared" si="90"/>
        <v>EXPOSIÇÃO RELATIVAMENTE BAIXA</v>
      </c>
    </row>
    <row r="748" spans="1:17">
      <c r="A748" s="146">
        <v>744</v>
      </c>
      <c r="B748" s="28">
        <v>3163300</v>
      </c>
      <c r="C748" s="17" t="s">
        <v>832</v>
      </c>
      <c r="D748" s="137">
        <v>9.4258169355538046E-2</v>
      </c>
      <c r="E748" s="133">
        <f t="shared" si="88"/>
        <v>0.70846439259572858</v>
      </c>
      <c r="F748" s="141">
        <v>0.36951501154734417</v>
      </c>
      <c r="G748" s="133">
        <f t="shared" si="91"/>
        <v>0.8432695954838374</v>
      </c>
      <c r="H748" s="139">
        <v>0.2</v>
      </c>
      <c r="I748" s="133">
        <f t="shared" si="92"/>
        <v>0.13333333333333333</v>
      </c>
      <c r="J748" s="133">
        <f t="shared" si="89"/>
        <v>0.56168910713763309</v>
      </c>
      <c r="K748" s="140">
        <v>50</v>
      </c>
      <c r="L748" s="133">
        <f t="shared" si="93"/>
        <v>0.375</v>
      </c>
      <c r="M748" s="140">
        <v>157</v>
      </c>
      <c r="N748" s="133">
        <f t="shared" si="94"/>
        <v>0.43902439024390244</v>
      </c>
      <c r="O748" s="136">
        <f t="shared" si="95"/>
        <v>0.45857116579384516</v>
      </c>
      <c r="P748" s="34"/>
      <c r="Q748" s="36" t="str">
        <f t="shared" si="90"/>
        <v>EXPOSIÇÃO ALTA</v>
      </c>
    </row>
    <row r="749" spans="1:17">
      <c r="A749" s="146">
        <v>745</v>
      </c>
      <c r="B749" s="28">
        <v>3163409</v>
      </c>
      <c r="C749" s="17" t="s">
        <v>833</v>
      </c>
      <c r="D749" s="137">
        <v>4.7337868874963905E-2</v>
      </c>
      <c r="E749" s="133">
        <f t="shared" si="88"/>
        <v>0.3558014626061386</v>
      </c>
      <c r="F749" s="141">
        <v>0</v>
      </c>
      <c r="G749" s="133">
        <f t="shared" si="91"/>
        <v>0</v>
      </c>
      <c r="H749" s="139">
        <v>0.2</v>
      </c>
      <c r="I749" s="133">
        <f t="shared" si="92"/>
        <v>0.13333333333333333</v>
      </c>
      <c r="J749" s="133">
        <f t="shared" si="89"/>
        <v>0.16304493197982398</v>
      </c>
      <c r="K749" s="140">
        <v>50</v>
      </c>
      <c r="L749" s="133">
        <f t="shared" si="93"/>
        <v>0.375</v>
      </c>
      <c r="M749" s="140">
        <v>170</v>
      </c>
      <c r="N749" s="133">
        <f t="shared" si="94"/>
        <v>0.75609756097560976</v>
      </c>
      <c r="O749" s="136">
        <f t="shared" si="95"/>
        <v>0.43138083098514457</v>
      </c>
      <c r="P749" s="34"/>
      <c r="Q749" s="36" t="str">
        <f t="shared" si="90"/>
        <v>EXPOSIÇÃO ALTA</v>
      </c>
    </row>
    <row r="750" spans="1:17">
      <c r="A750" s="146">
        <v>746</v>
      </c>
      <c r="B750" s="28">
        <v>3163508</v>
      </c>
      <c r="C750" s="17" t="s">
        <v>834</v>
      </c>
      <c r="D750" s="137">
        <v>2.6857255090442386E-2</v>
      </c>
      <c r="E750" s="133">
        <f t="shared" si="88"/>
        <v>0.20186482555870758</v>
      </c>
      <c r="F750" s="141">
        <v>4.1976105908944142E-2</v>
      </c>
      <c r="G750" s="133">
        <f t="shared" si="91"/>
        <v>9.5793601731080896E-2</v>
      </c>
      <c r="H750" s="139">
        <v>0.6</v>
      </c>
      <c r="I750" s="133">
        <f t="shared" si="92"/>
        <v>0.39999999999999997</v>
      </c>
      <c r="J750" s="133">
        <f t="shared" si="89"/>
        <v>0.23255280909659615</v>
      </c>
      <c r="K750" s="140">
        <v>77</v>
      </c>
      <c r="L750" s="133">
        <f t="shared" si="93"/>
        <v>0.625</v>
      </c>
      <c r="M750" s="140">
        <v>164</v>
      </c>
      <c r="N750" s="133">
        <f t="shared" si="94"/>
        <v>0.6097560975609756</v>
      </c>
      <c r="O750" s="136">
        <f t="shared" si="95"/>
        <v>0.48910296888585725</v>
      </c>
      <c r="P750" s="34"/>
      <c r="Q750" s="36" t="str">
        <f t="shared" si="90"/>
        <v>EXPOSIÇÃO ALTA</v>
      </c>
    </row>
    <row r="751" spans="1:17">
      <c r="A751" s="146">
        <v>747</v>
      </c>
      <c r="B751" s="28">
        <v>3163607</v>
      </c>
      <c r="C751" s="17" t="s">
        <v>835</v>
      </c>
      <c r="D751" s="137">
        <v>8.2626333003273197E-2</v>
      </c>
      <c r="E751" s="133">
        <f t="shared" si="88"/>
        <v>0.62103704351369327</v>
      </c>
      <c r="F751" s="141">
        <v>0.26306174643770552</v>
      </c>
      <c r="G751" s="133">
        <f t="shared" si="91"/>
        <v>0.60033277559380971</v>
      </c>
      <c r="H751" s="139">
        <v>0.2</v>
      </c>
      <c r="I751" s="133">
        <f t="shared" si="92"/>
        <v>0.13333333333333333</v>
      </c>
      <c r="J751" s="133">
        <f t="shared" si="89"/>
        <v>0.45156771748027874</v>
      </c>
      <c r="K751" s="140">
        <v>50</v>
      </c>
      <c r="L751" s="133">
        <f t="shared" si="93"/>
        <v>0.375</v>
      </c>
      <c r="M751" s="140">
        <v>164</v>
      </c>
      <c r="N751" s="133">
        <f t="shared" si="94"/>
        <v>0.6097560975609756</v>
      </c>
      <c r="O751" s="136">
        <f t="shared" si="95"/>
        <v>0.47877460501375141</v>
      </c>
      <c r="P751" s="34"/>
      <c r="Q751" s="36" t="str">
        <f t="shared" si="90"/>
        <v>EXPOSIÇÃO ALTA</v>
      </c>
    </row>
    <row r="752" spans="1:17">
      <c r="A752" s="146">
        <v>748</v>
      </c>
      <c r="B752" s="28">
        <v>3163706</v>
      </c>
      <c r="C752" s="17" t="s">
        <v>836</v>
      </c>
      <c r="D752" s="137">
        <v>0</v>
      </c>
      <c r="E752" s="133">
        <f t="shared" si="88"/>
        <v>0</v>
      </c>
      <c r="F752" s="141">
        <v>0</v>
      </c>
      <c r="G752" s="133">
        <f t="shared" si="91"/>
        <v>0</v>
      </c>
      <c r="H752" s="139">
        <v>0</v>
      </c>
      <c r="I752" s="133">
        <f t="shared" si="92"/>
        <v>0</v>
      </c>
      <c r="J752" s="133">
        <f t="shared" si="89"/>
        <v>0</v>
      </c>
      <c r="K752" s="140">
        <v>37</v>
      </c>
      <c r="L752" s="133">
        <f t="shared" si="93"/>
        <v>0.25462962962962965</v>
      </c>
      <c r="M752" s="140">
        <v>157</v>
      </c>
      <c r="N752" s="133">
        <f t="shared" si="94"/>
        <v>0.43902439024390244</v>
      </c>
      <c r="O752" s="136">
        <f t="shared" si="95"/>
        <v>0.23121800662451072</v>
      </c>
      <c r="P752" s="34"/>
      <c r="Q752" s="36" t="str">
        <f t="shared" si="90"/>
        <v xml:space="preserve">EXPOSIÇÃO MODERADA </v>
      </c>
    </row>
    <row r="753" spans="1:17">
      <c r="A753" s="146">
        <v>749</v>
      </c>
      <c r="B753" s="28">
        <v>3163805</v>
      </c>
      <c r="C753" s="17" t="s">
        <v>837</v>
      </c>
      <c r="D753" s="137">
        <v>0</v>
      </c>
      <c r="E753" s="133">
        <f t="shared" si="88"/>
        <v>0</v>
      </c>
      <c r="F753" s="141">
        <v>0</v>
      </c>
      <c r="G753" s="133">
        <f t="shared" si="91"/>
        <v>0</v>
      </c>
      <c r="H753" s="139">
        <v>0</v>
      </c>
      <c r="I753" s="133">
        <f t="shared" si="92"/>
        <v>0</v>
      </c>
      <c r="J753" s="133">
        <f t="shared" si="89"/>
        <v>0</v>
      </c>
      <c r="K753" s="140">
        <v>50</v>
      </c>
      <c r="L753" s="133">
        <f t="shared" si="93"/>
        <v>0.375</v>
      </c>
      <c r="M753" s="140">
        <v>164</v>
      </c>
      <c r="N753" s="133">
        <f t="shared" si="94"/>
        <v>0.6097560975609756</v>
      </c>
      <c r="O753" s="136">
        <f t="shared" si="95"/>
        <v>0.3282520325203252</v>
      </c>
      <c r="P753" s="34"/>
      <c r="Q753" s="36" t="str">
        <f t="shared" si="90"/>
        <v xml:space="preserve">EXPOSIÇÃO MODERADA </v>
      </c>
    </row>
    <row r="754" spans="1:17">
      <c r="A754" s="146">
        <v>750</v>
      </c>
      <c r="B754" s="28">
        <v>3163904</v>
      </c>
      <c r="C754" s="17" t="s">
        <v>838</v>
      </c>
      <c r="D754" s="137">
        <v>0</v>
      </c>
      <c r="E754" s="133">
        <f t="shared" si="88"/>
        <v>0</v>
      </c>
      <c r="F754" s="141">
        <v>0</v>
      </c>
      <c r="G754" s="133">
        <f t="shared" si="91"/>
        <v>0</v>
      </c>
      <c r="H754" s="139">
        <v>0</v>
      </c>
      <c r="I754" s="133">
        <f t="shared" si="92"/>
        <v>0</v>
      </c>
      <c r="J754" s="133">
        <f t="shared" si="89"/>
        <v>0</v>
      </c>
      <c r="K754" s="140">
        <v>50</v>
      </c>
      <c r="L754" s="133">
        <f t="shared" si="93"/>
        <v>0.375</v>
      </c>
      <c r="M754" s="140">
        <v>149</v>
      </c>
      <c r="N754" s="133">
        <f t="shared" si="94"/>
        <v>0.24390243902439024</v>
      </c>
      <c r="O754" s="136">
        <f t="shared" si="95"/>
        <v>0.20630081300813008</v>
      </c>
      <c r="P754" s="34"/>
      <c r="Q754" s="36" t="str">
        <f t="shared" si="90"/>
        <v xml:space="preserve">EXPOSIÇÃO MODERADA </v>
      </c>
    </row>
    <row r="755" spans="1:17">
      <c r="A755" s="146">
        <v>751</v>
      </c>
      <c r="B755" s="28">
        <v>3164001</v>
      </c>
      <c r="C755" s="17" t="s">
        <v>840</v>
      </c>
      <c r="D755" s="137">
        <v>0.51930533195336004</v>
      </c>
      <c r="E755" s="133">
        <f t="shared" si="88"/>
        <v>1</v>
      </c>
      <c r="F755" s="141">
        <v>1.0765349032800673</v>
      </c>
      <c r="G755" s="133">
        <f t="shared" si="91"/>
        <v>1</v>
      </c>
      <c r="H755" s="139">
        <v>0.2</v>
      </c>
      <c r="I755" s="133">
        <f t="shared" si="92"/>
        <v>0.13333333333333333</v>
      </c>
      <c r="J755" s="133">
        <f t="shared" si="89"/>
        <v>0.71111111111111114</v>
      </c>
      <c r="K755" s="140">
        <v>62</v>
      </c>
      <c r="L755" s="133">
        <f t="shared" si="93"/>
        <v>0.4861111111111111</v>
      </c>
      <c r="M755" s="140">
        <v>164</v>
      </c>
      <c r="N755" s="133">
        <f t="shared" si="94"/>
        <v>0.6097560975609756</v>
      </c>
      <c r="O755" s="136">
        <f t="shared" si="95"/>
        <v>0.60232610659439934</v>
      </c>
      <c r="P755" s="34"/>
      <c r="Q755" s="36" t="str">
        <f t="shared" si="90"/>
        <v>EXPOSIÇÃO MUITO ALTA</v>
      </c>
    </row>
    <row r="756" spans="1:17">
      <c r="A756" s="146">
        <v>752</v>
      </c>
      <c r="B756" s="28">
        <v>3164100</v>
      </c>
      <c r="C756" s="17" t="s">
        <v>839</v>
      </c>
      <c r="D756" s="137">
        <v>3.9939818457171331E-2</v>
      </c>
      <c r="E756" s="133">
        <f t="shared" si="88"/>
        <v>0.30019614657391025</v>
      </c>
      <c r="F756" s="141">
        <v>5.9008654602675056E-2</v>
      </c>
      <c r="G756" s="133">
        <f t="shared" si="91"/>
        <v>0.13466355287833209</v>
      </c>
      <c r="H756" s="139">
        <v>0.4</v>
      </c>
      <c r="I756" s="133">
        <f t="shared" si="92"/>
        <v>0.26666666666666666</v>
      </c>
      <c r="J756" s="133">
        <f t="shared" si="89"/>
        <v>0.23384212203963636</v>
      </c>
      <c r="K756" s="140">
        <v>50</v>
      </c>
      <c r="L756" s="133">
        <f t="shared" si="93"/>
        <v>0.375</v>
      </c>
      <c r="M756" s="140">
        <v>170</v>
      </c>
      <c r="N756" s="133">
        <f t="shared" si="94"/>
        <v>0.75609756097560976</v>
      </c>
      <c r="O756" s="136">
        <f t="shared" si="95"/>
        <v>0.4549798943384154</v>
      </c>
      <c r="P756" s="34"/>
      <c r="Q756" s="36" t="str">
        <f t="shared" si="90"/>
        <v>EXPOSIÇÃO ALTA</v>
      </c>
    </row>
    <row r="757" spans="1:17">
      <c r="A757" s="146">
        <v>753</v>
      </c>
      <c r="B757" s="28">
        <v>3164209</v>
      </c>
      <c r="C757" s="17" t="s">
        <v>841</v>
      </c>
      <c r="D757" s="137">
        <v>5.2327899699434986E-2</v>
      </c>
      <c r="E757" s="133">
        <f t="shared" si="88"/>
        <v>0.39330759264520199</v>
      </c>
      <c r="F757" s="141">
        <v>0.58492032646715897</v>
      </c>
      <c r="G757" s="133">
        <f t="shared" si="91"/>
        <v>1</v>
      </c>
      <c r="H757" s="139">
        <v>1.4</v>
      </c>
      <c r="I757" s="133">
        <f t="shared" si="92"/>
        <v>0.93333333333333324</v>
      </c>
      <c r="J757" s="133">
        <f t="shared" si="89"/>
        <v>0.77554697532617833</v>
      </c>
      <c r="K757" s="140">
        <v>127</v>
      </c>
      <c r="L757" s="133">
        <f t="shared" si="93"/>
        <v>1</v>
      </c>
      <c r="M757" s="140">
        <v>164</v>
      </c>
      <c r="N757" s="133">
        <f t="shared" si="94"/>
        <v>0.6097560975609756</v>
      </c>
      <c r="O757" s="136">
        <f t="shared" si="95"/>
        <v>0.79510102429571805</v>
      </c>
      <c r="P757" s="34"/>
      <c r="Q757" s="36" t="str">
        <f t="shared" si="90"/>
        <v>EXPOSIÇÃO MUITO ALTA</v>
      </c>
    </row>
    <row r="758" spans="1:17">
      <c r="A758" s="146">
        <v>754</v>
      </c>
      <c r="B758" s="28">
        <v>3164308</v>
      </c>
      <c r="C758" s="17" t="s">
        <v>842</v>
      </c>
      <c r="D758" s="137">
        <v>0.69013652306790485</v>
      </c>
      <c r="E758" s="133">
        <f t="shared" si="88"/>
        <v>1</v>
      </c>
      <c r="F758" s="141">
        <v>0.15280135823429541</v>
      </c>
      <c r="G758" s="133">
        <f t="shared" si="91"/>
        <v>0.34870772640073366</v>
      </c>
      <c r="H758" s="139">
        <v>0.6</v>
      </c>
      <c r="I758" s="133">
        <f t="shared" si="92"/>
        <v>0.39999999999999997</v>
      </c>
      <c r="J758" s="133">
        <f t="shared" si="89"/>
        <v>0.58290257546691115</v>
      </c>
      <c r="K758" s="140">
        <v>50</v>
      </c>
      <c r="L758" s="133">
        <f t="shared" si="93"/>
        <v>0.375</v>
      </c>
      <c r="M758" s="140">
        <v>180</v>
      </c>
      <c r="N758" s="133">
        <f t="shared" si="94"/>
        <v>1</v>
      </c>
      <c r="O758" s="136">
        <f t="shared" si="95"/>
        <v>0.65263419182230376</v>
      </c>
      <c r="P758" s="34"/>
      <c r="Q758" s="36" t="str">
        <f t="shared" si="90"/>
        <v>EXPOSIÇÃO MUITO ALTA</v>
      </c>
    </row>
    <row r="759" spans="1:17">
      <c r="A759" s="146">
        <v>755</v>
      </c>
      <c r="B759" s="28">
        <v>3164407</v>
      </c>
      <c r="C759" s="17" t="s">
        <v>843</v>
      </c>
      <c r="D759" s="137">
        <v>1.5048902839422474E-2</v>
      </c>
      <c r="E759" s="133">
        <f t="shared" si="88"/>
        <v>0.1131107455434277</v>
      </c>
      <c r="F759" s="141">
        <v>0.53951727401798399</v>
      </c>
      <c r="G759" s="133">
        <f t="shared" si="91"/>
        <v>1</v>
      </c>
      <c r="H759" s="139">
        <v>0.6</v>
      </c>
      <c r="I759" s="133">
        <f t="shared" si="92"/>
        <v>0.39999999999999997</v>
      </c>
      <c r="J759" s="133">
        <f t="shared" si="89"/>
        <v>0.50437024851447587</v>
      </c>
      <c r="K759" s="140">
        <v>37</v>
      </c>
      <c r="L759" s="133">
        <f t="shared" si="93"/>
        <v>0.25462962962962965</v>
      </c>
      <c r="M759" s="140">
        <v>149</v>
      </c>
      <c r="N759" s="133">
        <f t="shared" si="94"/>
        <v>0.24390243902439024</v>
      </c>
      <c r="O759" s="136">
        <f t="shared" si="95"/>
        <v>0.33430077238949857</v>
      </c>
      <c r="P759" s="34"/>
      <c r="Q759" s="36" t="str">
        <f t="shared" si="90"/>
        <v xml:space="preserve">EXPOSIÇÃO MODERADA </v>
      </c>
    </row>
    <row r="760" spans="1:17">
      <c r="A760" s="146">
        <v>756</v>
      </c>
      <c r="B760" s="28">
        <v>3164431</v>
      </c>
      <c r="C760" s="17" t="s">
        <v>844</v>
      </c>
      <c r="D760" s="137">
        <v>4.3901970412227126E-2</v>
      </c>
      <c r="E760" s="133">
        <f t="shared" si="88"/>
        <v>0.32997652102211888</v>
      </c>
      <c r="F760" s="141">
        <v>5.1413881748071988E-2</v>
      </c>
      <c r="G760" s="133">
        <f t="shared" si="91"/>
        <v>0.11733153433306608</v>
      </c>
      <c r="H760" s="139">
        <v>0.6</v>
      </c>
      <c r="I760" s="133">
        <f t="shared" si="92"/>
        <v>0.39999999999999997</v>
      </c>
      <c r="J760" s="133">
        <f t="shared" si="89"/>
        <v>0.28243601845172833</v>
      </c>
      <c r="K760" s="140">
        <v>50</v>
      </c>
      <c r="L760" s="133">
        <f t="shared" si="93"/>
        <v>0.375</v>
      </c>
      <c r="M760" s="140">
        <v>164</v>
      </c>
      <c r="N760" s="133">
        <f t="shared" si="94"/>
        <v>0.6097560975609756</v>
      </c>
      <c r="O760" s="136">
        <f t="shared" si="95"/>
        <v>0.42239737200423466</v>
      </c>
      <c r="P760" s="34"/>
      <c r="Q760" s="36" t="str">
        <f t="shared" si="90"/>
        <v>EXPOSIÇÃO ALTA</v>
      </c>
    </row>
    <row r="761" spans="1:17">
      <c r="A761" s="146">
        <v>757</v>
      </c>
      <c r="B761" s="28">
        <v>3164472</v>
      </c>
      <c r="C761" s="17" t="s">
        <v>845</v>
      </c>
      <c r="D761" s="137">
        <v>4.7965726531391674E-2</v>
      </c>
      <c r="E761" s="133">
        <f t="shared" si="88"/>
        <v>0.36052057391753967</v>
      </c>
      <c r="F761" s="141">
        <v>0.11003236245954691</v>
      </c>
      <c r="G761" s="133">
        <f t="shared" si="91"/>
        <v>0.25110467202089504</v>
      </c>
      <c r="H761" s="139">
        <v>0.2</v>
      </c>
      <c r="I761" s="133">
        <f t="shared" si="92"/>
        <v>0.13333333333333333</v>
      </c>
      <c r="J761" s="133">
        <f t="shared" si="89"/>
        <v>0.24831952642392266</v>
      </c>
      <c r="K761" s="140">
        <v>62</v>
      </c>
      <c r="L761" s="133">
        <f t="shared" si="93"/>
        <v>0.4861111111111111</v>
      </c>
      <c r="M761" s="140">
        <v>164</v>
      </c>
      <c r="N761" s="133">
        <f t="shared" si="94"/>
        <v>0.6097560975609756</v>
      </c>
      <c r="O761" s="136">
        <f t="shared" si="95"/>
        <v>0.44806224503200309</v>
      </c>
      <c r="P761" s="34"/>
      <c r="Q761" s="36" t="str">
        <f t="shared" si="90"/>
        <v>EXPOSIÇÃO ALTA</v>
      </c>
    </row>
    <row r="762" spans="1:17">
      <c r="A762" s="146">
        <v>758</v>
      </c>
      <c r="B762" s="28">
        <v>3164506</v>
      </c>
      <c r="C762" s="17" t="s">
        <v>846</v>
      </c>
      <c r="D762" s="137">
        <v>0</v>
      </c>
      <c r="E762" s="133">
        <f t="shared" si="88"/>
        <v>0</v>
      </c>
      <c r="F762" s="141">
        <v>0</v>
      </c>
      <c r="G762" s="133">
        <f t="shared" si="91"/>
        <v>0</v>
      </c>
      <c r="H762" s="139">
        <v>0</v>
      </c>
      <c r="I762" s="133">
        <f t="shared" si="92"/>
        <v>0</v>
      </c>
      <c r="J762" s="133">
        <f t="shared" si="89"/>
        <v>0</v>
      </c>
      <c r="K762" s="140">
        <v>62</v>
      </c>
      <c r="L762" s="133">
        <f t="shared" si="93"/>
        <v>0.4861111111111111</v>
      </c>
      <c r="M762" s="140">
        <v>164</v>
      </c>
      <c r="N762" s="133">
        <f t="shared" si="94"/>
        <v>0.6097560975609756</v>
      </c>
      <c r="O762" s="136">
        <f t="shared" si="95"/>
        <v>0.36528906955736223</v>
      </c>
      <c r="P762" s="34"/>
      <c r="Q762" s="36" t="str">
        <f t="shared" si="90"/>
        <v xml:space="preserve">EXPOSIÇÃO MODERADA </v>
      </c>
    </row>
    <row r="763" spans="1:17">
      <c r="A763" s="146">
        <v>759</v>
      </c>
      <c r="B763" s="28">
        <v>3164605</v>
      </c>
      <c r="C763" s="17" t="s">
        <v>847</v>
      </c>
      <c r="D763" s="137">
        <v>0</v>
      </c>
      <c r="E763" s="133">
        <f t="shared" si="88"/>
        <v>0</v>
      </c>
      <c r="F763" s="141">
        <v>0</v>
      </c>
      <c r="G763" s="133">
        <f t="shared" si="91"/>
        <v>0</v>
      </c>
      <c r="H763" s="139">
        <v>0</v>
      </c>
      <c r="I763" s="133">
        <f t="shared" si="92"/>
        <v>0</v>
      </c>
      <c r="J763" s="133">
        <f t="shared" si="89"/>
        <v>0</v>
      </c>
      <c r="K763" s="140">
        <v>62</v>
      </c>
      <c r="L763" s="133">
        <f t="shared" si="93"/>
        <v>0.4861111111111111</v>
      </c>
      <c r="M763" s="140">
        <v>180</v>
      </c>
      <c r="N763" s="133">
        <f t="shared" si="94"/>
        <v>1</v>
      </c>
      <c r="O763" s="136">
        <f t="shared" si="95"/>
        <v>0.49537037037037041</v>
      </c>
      <c r="P763" s="34"/>
      <c r="Q763" s="36" t="str">
        <f t="shared" si="90"/>
        <v>EXPOSIÇÃO ALTA</v>
      </c>
    </row>
    <row r="764" spans="1:17">
      <c r="A764" s="146">
        <v>760</v>
      </c>
      <c r="B764" s="28">
        <v>3164704</v>
      </c>
      <c r="C764" s="17" t="s">
        <v>848</v>
      </c>
      <c r="D764" s="137">
        <v>0</v>
      </c>
      <c r="E764" s="133">
        <f t="shared" si="88"/>
        <v>0</v>
      </c>
      <c r="F764" s="141">
        <v>0</v>
      </c>
      <c r="G764" s="133">
        <f t="shared" si="91"/>
        <v>0</v>
      </c>
      <c r="H764" s="139">
        <v>0</v>
      </c>
      <c r="I764" s="133">
        <f t="shared" si="92"/>
        <v>0</v>
      </c>
      <c r="J764" s="133">
        <f t="shared" si="89"/>
        <v>0</v>
      </c>
      <c r="K764" s="140">
        <v>50</v>
      </c>
      <c r="L764" s="133">
        <f t="shared" si="93"/>
        <v>0.375</v>
      </c>
      <c r="M764" s="140">
        <v>157</v>
      </c>
      <c r="N764" s="133">
        <f t="shared" si="94"/>
        <v>0.43902439024390244</v>
      </c>
      <c r="O764" s="136">
        <f t="shared" si="95"/>
        <v>0.27134146341463411</v>
      </c>
      <c r="P764" s="34"/>
      <c r="Q764" s="36" t="str">
        <f t="shared" si="90"/>
        <v xml:space="preserve">EXPOSIÇÃO MODERADA </v>
      </c>
    </row>
    <row r="765" spans="1:17">
      <c r="A765" s="146">
        <v>761</v>
      </c>
      <c r="B765" s="28">
        <v>3164803</v>
      </c>
      <c r="C765" s="17" t="s">
        <v>849</v>
      </c>
      <c r="D765" s="137">
        <v>0</v>
      </c>
      <c r="E765" s="133">
        <f t="shared" si="88"/>
        <v>0</v>
      </c>
      <c r="F765" s="141">
        <v>6.3542494042891182E-2</v>
      </c>
      <c r="G765" s="133">
        <f t="shared" si="91"/>
        <v>0.14501022035127145</v>
      </c>
      <c r="H765" s="139">
        <v>0.2</v>
      </c>
      <c r="I765" s="133">
        <f t="shared" si="92"/>
        <v>0.13333333333333333</v>
      </c>
      <c r="J765" s="133">
        <f t="shared" si="89"/>
        <v>9.2781184561534932E-2</v>
      </c>
      <c r="K765" s="140">
        <v>62</v>
      </c>
      <c r="L765" s="133">
        <f t="shared" si="93"/>
        <v>0.4861111111111111</v>
      </c>
      <c r="M765" s="140">
        <v>180</v>
      </c>
      <c r="N765" s="133">
        <f t="shared" si="94"/>
        <v>1</v>
      </c>
      <c r="O765" s="136">
        <f t="shared" si="95"/>
        <v>0.52629743189088207</v>
      </c>
      <c r="P765" s="34"/>
      <c r="Q765" s="36" t="str">
        <f t="shared" si="90"/>
        <v>EXPOSIÇÃO ALTA</v>
      </c>
    </row>
    <row r="766" spans="1:17">
      <c r="A766" s="146">
        <v>762</v>
      </c>
      <c r="B766" s="28">
        <v>3164902</v>
      </c>
      <c r="C766" s="17" t="s">
        <v>850</v>
      </c>
      <c r="D766" s="137">
        <v>0</v>
      </c>
      <c r="E766" s="133">
        <f t="shared" si="88"/>
        <v>0</v>
      </c>
      <c r="F766" s="141">
        <v>0</v>
      </c>
      <c r="G766" s="133">
        <f t="shared" si="91"/>
        <v>0</v>
      </c>
      <c r="H766" s="139">
        <v>0</v>
      </c>
      <c r="I766" s="133">
        <f t="shared" si="92"/>
        <v>0</v>
      </c>
      <c r="J766" s="133">
        <f t="shared" si="89"/>
        <v>0</v>
      </c>
      <c r="K766" s="140">
        <v>37</v>
      </c>
      <c r="L766" s="133">
        <f t="shared" si="93"/>
        <v>0.25462962962962965</v>
      </c>
      <c r="M766" s="140">
        <v>149</v>
      </c>
      <c r="N766" s="133">
        <f t="shared" si="94"/>
        <v>0.24390243902439024</v>
      </c>
      <c r="O766" s="136">
        <f t="shared" si="95"/>
        <v>0.16617735621800664</v>
      </c>
      <c r="P766" s="34"/>
      <c r="Q766" s="36" t="str">
        <f t="shared" si="90"/>
        <v>EXPOSIÇÃO RELATIVAMENTE BAIXA</v>
      </c>
    </row>
    <row r="767" spans="1:17">
      <c r="A767" s="146">
        <v>763</v>
      </c>
      <c r="B767" s="28">
        <v>3165008</v>
      </c>
      <c r="C767" s="17" t="s">
        <v>851</v>
      </c>
      <c r="D767" s="137">
        <v>0.11682536264563358</v>
      </c>
      <c r="E767" s="133">
        <f t="shared" si="88"/>
        <v>0.87808420376086627</v>
      </c>
      <c r="F767" s="141">
        <v>1.0744023636852E-2</v>
      </c>
      <c r="G767" s="133">
        <f t="shared" si="91"/>
        <v>2.4518918536429058E-2</v>
      </c>
      <c r="H767" s="139">
        <v>0.4</v>
      </c>
      <c r="I767" s="133">
        <f t="shared" si="92"/>
        <v>0.26666666666666666</v>
      </c>
      <c r="J767" s="133">
        <f t="shared" si="89"/>
        <v>0.3897565963213207</v>
      </c>
      <c r="K767" s="140">
        <v>50</v>
      </c>
      <c r="L767" s="133">
        <f t="shared" si="93"/>
        <v>0.375</v>
      </c>
      <c r="M767" s="140">
        <v>157</v>
      </c>
      <c r="N767" s="133">
        <f t="shared" si="94"/>
        <v>0.43902439024390244</v>
      </c>
      <c r="O767" s="136">
        <f t="shared" si="95"/>
        <v>0.4012603288550744</v>
      </c>
      <c r="P767" s="34"/>
      <c r="Q767" s="36" t="str">
        <f t="shared" si="90"/>
        <v>EXPOSIÇÃO ALTA</v>
      </c>
    </row>
    <row r="768" spans="1:17">
      <c r="A768" s="146">
        <v>764</v>
      </c>
      <c r="B768" s="28">
        <v>3165107</v>
      </c>
      <c r="C768" s="17" t="s">
        <v>852</v>
      </c>
      <c r="D768" s="137">
        <v>0</v>
      </c>
      <c r="E768" s="133">
        <f t="shared" si="88"/>
        <v>0</v>
      </c>
      <c r="F768" s="141">
        <v>0</v>
      </c>
      <c r="G768" s="133">
        <f t="shared" si="91"/>
        <v>0</v>
      </c>
      <c r="H768" s="139">
        <v>0</v>
      </c>
      <c r="I768" s="133">
        <f t="shared" si="92"/>
        <v>0</v>
      </c>
      <c r="J768" s="133">
        <f t="shared" si="89"/>
        <v>0</v>
      </c>
      <c r="K768" s="140">
        <v>50</v>
      </c>
      <c r="L768" s="133">
        <f t="shared" si="93"/>
        <v>0.375</v>
      </c>
      <c r="M768" s="140">
        <v>157</v>
      </c>
      <c r="N768" s="133">
        <f t="shared" si="94"/>
        <v>0.43902439024390244</v>
      </c>
      <c r="O768" s="136">
        <f t="shared" si="95"/>
        <v>0.27134146341463411</v>
      </c>
      <c r="P768" s="34"/>
      <c r="Q768" s="36" t="str">
        <f t="shared" si="90"/>
        <v xml:space="preserve">EXPOSIÇÃO MODERADA </v>
      </c>
    </row>
    <row r="769" spans="1:17">
      <c r="A769" s="146">
        <v>765</v>
      </c>
      <c r="B769" s="28">
        <v>3165206</v>
      </c>
      <c r="C769" s="17" t="s">
        <v>988</v>
      </c>
      <c r="D769" s="137">
        <v>0</v>
      </c>
      <c r="E769" s="133">
        <f t="shared" si="88"/>
        <v>0</v>
      </c>
      <c r="F769" s="141">
        <v>0</v>
      </c>
      <c r="G769" s="133">
        <f t="shared" si="91"/>
        <v>0</v>
      </c>
      <c r="H769" s="139">
        <v>0.2</v>
      </c>
      <c r="I769" s="133">
        <f t="shared" si="92"/>
        <v>0.13333333333333333</v>
      </c>
      <c r="J769" s="133">
        <f t="shared" si="89"/>
        <v>4.4444444444444446E-2</v>
      </c>
      <c r="K769" s="140">
        <v>50</v>
      </c>
      <c r="L769" s="133">
        <f t="shared" si="93"/>
        <v>0.375</v>
      </c>
      <c r="M769" s="140">
        <v>170</v>
      </c>
      <c r="N769" s="133">
        <f t="shared" si="94"/>
        <v>0.75609756097560976</v>
      </c>
      <c r="O769" s="136">
        <f t="shared" si="95"/>
        <v>0.39184733514001807</v>
      </c>
      <c r="P769" s="34"/>
      <c r="Q769" s="36" t="str">
        <f t="shared" si="90"/>
        <v xml:space="preserve">EXPOSIÇÃO MODERADA </v>
      </c>
    </row>
    <row r="770" spans="1:17">
      <c r="A770" s="146">
        <v>766</v>
      </c>
      <c r="B770" s="28">
        <v>3165305</v>
      </c>
      <c r="C770" s="17" t="s">
        <v>853</v>
      </c>
      <c r="D770" s="137">
        <v>0</v>
      </c>
      <c r="E770" s="133">
        <f t="shared" si="88"/>
        <v>0</v>
      </c>
      <c r="F770" s="141">
        <v>0</v>
      </c>
      <c r="G770" s="133">
        <f t="shared" si="91"/>
        <v>0</v>
      </c>
      <c r="H770" s="139">
        <v>0</v>
      </c>
      <c r="I770" s="133">
        <f t="shared" si="92"/>
        <v>0</v>
      </c>
      <c r="J770" s="133">
        <f t="shared" si="89"/>
        <v>0</v>
      </c>
      <c r="K770" s="140">
        <v>37</v>
      </c>
      <c r="L770" s="133">
        <f t="shared" si="93"/>
        <v>0.25462962962962965</v>
      </c>
      <c r="M770" s="140">
        <v>164</v>
      </c>
      <c r="N770" s="133">
        <f t="shared" si="94"/>
        <v>0.6097560975609756</v>
      </c>
      <c r="O770" s="136">
        <f t="shared" si="95"/>
        <v>0.28812857573020173</v>
      </c>
      <c r="P770" s="34"/>
      <c r="Q770" s="36" t="str">
        <f t="shared" si="90"/>
        <v xml:space="preserve">EXPOSIÇÃO MODERADA </v>
      </c>
    </row>
    <row r="771" spans="1:17">
      <c r="A771" s="146">
        <v>767</v>
      </c>
      <c r="B771" s="28">
        <v>3165404</v>
      </c>
      <c r="C771" s="17" t="s">
        <v>854</v>
      </c>
      <c r="D771" s="137">
        <v>0</v>
      </c>
      <c r="E771" s="133">
        <f t="shared" si="88"/>
        <v>0</v>
      </c>
      <c r="F771" s="141">
        <v>0</v>
      </c>
      <c r="G771" s="133">
        <f t="shared" si="91"/>
        <v>0</v>
      </c>
      <c r="H771" s="139">
        <v>0</v>
      </c>
      <c r="I771" s="133">
        <f t="shared" si="92"/>
        <v>0</v>
      </c>
      <c r="J771" s="133">
        <f t="shared" si="89"/>
        <v>0</v>
      </c>
      <c r="K771" s="140">
        <v>37</v>
      </c>
      <c r="L771" s="133">
        <f t="shared" si="93"/>
        <v>0.25462962962962965</v>
      </c>
      <c r="M771" s="140">
        <v>139</v>
      </c>
      <c r="N771" s="133">
        <f t="shared" si="94"/>
        <v>0</v>
      </c>
      <c r="O771" s="136">
        <f t="shared" si="95"/>
        <v>8.4876543209876545E-2</v>
      </c>
      <c r="P771" s="34"/>
      <c r="Q771" s="36" t="str">
        <f t="shared" si="90"/>
        <v>EXPOSIÇÃO RELATIVAMENTE BAIXA</v>
      </c>
    </row>
    <row r="772" spans="1:17">
      <c r="A772" s="146">
        <v>768</v>
      </c>
      <c r="B772" s="28">
        <v>3165503</v>
      </c>
      <c r="C772" s="17" t="s">
        <v>855</v>
      </c>
      <c r="D772" s="137">
        <v>5.2497246281127806E-2</v>
      </c>
      <c r="E772" s="133">
        <f t="shared" si="88"/>
        <v>0.39458043747082788</v>
      </c>
      <c r="F772" s="141">
        <v>0.17678255745433119</v>
      </c>
      <c r="G772" s="133">
        <f t="shared" si="91"/>
        <v>0.40343518139860957</v>
      </c>
      <c r="H772" s="139">
        <v>0.4</v>
      </c>
      <c r="I772" s="133">
        <f t="shared" si="92"/>
        <v>0.26666666666666666</v>
      </c>
      <c r="J772" s="133">
        <f t="shared" si="89"/>
        <v>0.35489409517870135</v>
      </c>
      <c r="K772" s="140">
        <v>62</v>
      </c>
      <c r="L772" s="133">
        <f t="shared" si="93"/>
        <v>0.4861111111111111</v>
      </c>
      <c r="M772" s="140">
        <v>164</v>
      </c>
      <c r="N772" s="133">
        <f t="shared" si="94"/>
        <v>0.6097560975609756</v>
      </c>
      <c r="O772" s="136">
        <f t="shared" si="95"/>
        <v>0.483587101283596</v>
      </c>
      <c r="P772" s="34"/>
      <c r="Q772" s="36" t="str">
        <f t="shared" si="90"/>
        <v>EXPOSIÇÃO ALTA</v>
      </c>
    </row>
    <row r="773" spans="1:17">
      <c r="A773" s="146">
        <v>769</v>
      </c>
      <c r="B773" s="28">
        <v>3165537</v>
      </c>
      <c r="C773" s="17" t="s">
        <v>856</v>
      </c>
      <c r="D773" s="137">
        <v>5.7051772963648864E-5</v>
      </c>
      <c r="E773" s="133">
        <f t="shared" ref="E773:E836" si="96">IF(((D773-$E$860)/($D$860-$E$860))&gt;1,1,IF(((D773-$E$860)/($D$860-$E$860))&lt;0,0,(D773-$E$860)/($D$860-$E$860)))</f>
        <v>4.2881322601059105E-4</v>
      </c>
      <c r="F773" s="141">
        <v>0.3163473298002446</v>
      </c>
      <c r="G773" s="133">
        <f t="shared" si="91"/>
        <v>0.72193571707942628</v>
      </c>
      <c r="H773" s="139">
        <v>0.4</v>
      </c>
      <c r="I773" s="133">
        <f t="shared" si="92"/>
        <v>0.26666666666666666</v>
      </c>
      <c r="J773" s="133">
        <f t="shared" ref="J773:J836" si="97">AVERAGE(E773,G773,I773)</f>
        <v>0.32967706565736782</v>
      </c>
      <c r="K773" s="140">
        <v>62</v>
      </c>
      <c r="L773" s="133">
        <f t="shared" si="93"/>
        <v>0.4861111111111111</v>
      </c>
      <c r="M773" s="140">
        <v>180</v>
      </c>
      <c r="N773" s="133">
        <f t="shared" si="94"/>
        <v>1</v>
      </c>
      <c r="O773" s="136">
        <f t="shared" si="95"/>
        <v>0.60526272558949301</v>
      </c>
      <c r="P773" s="34"/>
      <c r="Q773" s="36" t="str">
        <f t="shared" ref="Q773:Q836" si="98">IF(AND(O773&gt;$S$5,O773&lt;$T$5),"EXPOSIÇÃO RELATIVAMENTE BAIXA",IF(AND(O773&gt;$S$6,O773&lt;$T$6),"EXPOSIÇÃO MODERADA ",IF(AND(O773&gt;$S$7,O773&lt;$T$7),"EXPOSIÇÃO ALTA",IF(AND(O773&gt;$S$8,O773&lt;$T$8),"EXPOSIÇÃO MUITO ALTA","EXPOSIÇÃO EXTREMA"))))</f>
        <v>EXPOSIÇÃO MUITO ALTA</v>
      </c>
    </row>
    <row r="774" spans="1:17">
      <c r="A774" s="146">
        <v>770</v>
      </c>
      <c r="B774" s="28">
        <v>3165552</v>
      </c>
      <c r="C774" s="17" t="s">
        <v>877</v>
      </c>
      <c r="D774" s="137">
        <v>4.8453560941440155E-2</v>
      </c>
      <c r="E774" s="133">
        <f t="shared" si="96"/>
        <v>0.36418724081087445</v>
      </c>
      <c r="F774" s="141">
        <v>6.2531517902168432E-2</v>
      </c>
      <c r="G774" s="133">
        <f t="shared" ref="G774:G837" si="99">IF(((F774-$G$860)/($F$860-$G$860))&gt;1,1,IF(((F774-$G$860)/($F$860-$G$860))&lt;0,0,(F774-$G$860)/($F$860-$G$860)))</f>
        <v>0.14270307337593985</v>
      </c>
      <c r="H774" s="139">
        <v>1.2</v>
      </c>
      <c r="I774" s="133">
        <f t="shared" ref="I774:I837" si="100">IF(((H774-$I$860)/($H$860-$I$860))&gt;1,1,IF(((H774-$I$860)/($H$860-$I$860))&lt;0,0,(H774-$I$860)/($H$860-$I$860)))</f>
        <v>0.79999999999999993</v>
      </c>
      <c r="J774" s="133">
        <f t="shared" si="97"/>
        <v>0.43563010472893809</v>
      </c>
      <c r="K774" s="140">
        <v>62</v>
      </c>
      <c r="L774" s="133">
        <f t="shared" ref="L774:L837" si="101">IF(((K774-$L$860)/($K$860-$L$860))&gt;1,1,IF(((K774-$L$860)/($K$860-$L$860))&lt;0,0,(K774-$L$860)/($K$860-$L$860)))</f>
        <v>0.4861111111111111</v>
      </c>
      <c r="M774" s="140">
        <v>157</v>
      </c>
      <c r="N774" s="133">
        <f t="shared" ref="N774:N837" si="102">IF(((M774-$N$860)/($M$860-$N$860))&gt;1,1,IF(((M774-$N$860)/($M$860-$N$860))&lt;0,0,(M774-$N$860)/($M$860-$N$860)))</f>
        <v>0.43902439024390244</v>
      </c>
      <c r="O774" s="136">
        <f t="shared" ref="O774:O837" si="103">(J774+N774+L774)/$M$2</f>
        <v>0.45358853536131721</v>
      </c>
      <c r="P774" s="34"/>
      <c r="Q774" s="36" t="str">
        <f t="shared" si="98"/>
        <v>EXPOSIÇÃO ALTA</v>
      </c>
    </row>
    <row r="775" spans="1:17">
      <c r="A775" s="146">
        <v>771</v>
      </c>
      <c r="B775" s="28">
        <v>3165560</v>
      </c>
      <c r="C775" s="17" t="s">
        <v>857</v>
      </c>
      <c r="D775" s="137">
        <v>0.24774052684545894</v>
      </c>
      <c r="E775" s="133">
        <f t="shared" si="96"/>
        <v>1</v>
      </c>
      <c r="F775" s="141">
        <v>3.1730374023838879</v>
      </c>
      <c r="G775" s="133">
        <f t="shared" si="99"/>
        <v>1</v>
      </c>
      <c r="H775" s="139">
        <v>0.6</v>
      </c>
      <c r="I775" s="133">
        <f t="shared" si="100"/>
        <v>0.39999999999999997</v>
      </c>
      <c r="J775" s="133">
        <f t="shared" si="97"/>
        <v>0.79999999999999993</v>
      </c>
      <c r="K775" s="140">
        <v>50</v>
      </c>
      <c r="L775" s="133">
        <f t="shared" si="101"/>
        <v>0.375</v>
      </c>
      <c r="M775" s="140">
        <v>170</v>
      </c>
      <c r="N775" s="133">
        <f t="shared" si="102"/>
        <v>0.75609756097560976</v>
      </c>
      <c r="O775" s="136">
        <f t="shared" si="103"/>
        <v>0.6436991869918699</v>
      </c>
      <c r="P775" s="34"/>
      <c r="Q775" s="36" t="str">
        <f t="shared" si="98"/>
        <v>EXPOSIÇÃO MUITO ALTA</v>
      </c>
    </row>
    <row r="776" spans="1:17">
      <c r="A776" s="146">
        <v>772</v>
      </c>
      <c r="B776" s="28">
        <v>3165578</v>
      </c>
      <c r="C776" s="17" t="s">
        <v>858</v>
      </c>
      <c r="D776" s="137">
        <v>1.6769603711457637E-2</v>
      </c>
      <c r="E776" s="133">
        <f t="shared" si="96"/>
        <v>0.12604389825029924</v>
      </c>
      <c r="F776" s="141">
        <v>0</v>
      </c>
      <c r="G776" s="133">
        <f t="shared" si="99"/>
        <v>0</v>
      </c>
      <c r="H776" s="139">
        <v>0.2</v>
      </c>
      <c r="I776" s="133">
        <f t="shared" si="100"/>
        <v>0.13333333333333333</v>
      </c>
      <c r="J776" s="133">
        <f t="shared" si="97"/>
        <v>8.6459077194544195E-2</v>
      </c>
      <c r="K776" s="140">
        <v>37</v>
      </c>
      <c r="L776" s="133">
        <f t="shared" si="101"/>
        <v>0.25462962962962965</v>
      </c>
      <c r="M776" s="140">
        <v>139</v>
      </c>
      <c r="N776" s="133">
        <f t="shared" si="102"/>
        <v>0</v>
      </c>
      <c r="O776" s="136">
        <f t="shared" si="103"/>
        <v>0.11369623560805796</v>
      </c>
      <c r="P776" s="34"/>
      <c r="Q776" s="36" t="str">
        <f t="shared" si="98"/>
        <v>EXPOSIÇÃO RELATIVAMENTE BAIXA</v>
      </c>
    </row>
    <row r="777" spans="1:17">
      <c r="A777" s="146">
        <v>773</v>
      </c>
      <c r="B777" s="28">
        <v>3165602</v>
      </c>
      <c r="C777" s="17" t="s">
        <v>859</v>
      </c>
      <c r="D777" s="137">
        <v>0</v>
      </c>
      <c r="E777" s="133">
        <f t="shared" si="96"/>
        <v>0</v>
      </c>
      <c r="F777" s="141">
        <v>0</v>
      </c>
      <c r="G777" s="133">
        <f t="shared" si="99"/>
        <v>0</v>
      </c>
      <c r="H777" s="139">
        <v>0</v>
      </c>
      <c r="I777" s="133">
        <f t="shared" si="100"/>
        <v>0</v>
      </c>
      <c r="J777" s="133">
        <f t="shared" si="97"/>
        <v>0</v>
      </c>
      <c r="K777" s="140">
        <v>50</v>
      </c>
      <c r="L777" s="133">
        <f t="shared" si="101"/>
        <v>0.375</v>
      </c>
      <c r="M777" s="140">
        <v>157</v>
      </c>
      <c r="N777" s="133">
        <f t="shared" si="102"/>
        <v>0.43902439024390244</v>
      </c>
      <c r="O777" s="136">
        <f t="shared" si="103"/>
        <v>0.27134146341463411</v>
      </c>
      <c r="P777" s="34"/>
      <c r="Q777" s="36" t="str">
        <f t="shared" si="98"/>
        <v xml:space="preserve">EXPOSIÇÃO MODERADA </v>
      </c>
    </row>
    <row r="778" spans="1:17">
      <c r="A778" s="146">
        <v>774</v>
      </c>
      <c r="B778" s="28">
        <v>3165701</v>
      </c>
      <c r="C778" s="17" t="s">
        <v>860</v>
      </c>
      <c r="D778" s="137">
        <v>7.7263751353298021E-2</v>
      </c>
      <c r="E778" s="133">
        <f t="shared" si="96"/>
        <v>0.58073074245384304</v>
      </c>
      <c r="F778" s="141">
        <v>1.6088657105606259</v>
      </c>
      <c r="G778" s="133">
        <f t="shared" si="99"/>
        <v>1</v>
      </c>
      <c r="H778" s="139">
        <v>0.4</v>
      </c>
      <c r="I778" s="133">
        <f t="shared" si="100"/>
        <v>0.26666666666666666</v>
      </c>
      <c r="J778" s="133">
        <f t="shared" si="97"/>
        <v>0.61579913637350325</v>
      </c>
      <c r="K778" s="140">
        <v>50</v>
      </c>
      <c r="L778" s="133">
        <f t="shared" si="101"/>
        <v>0.375</v>
      </c>
      <c r="M778" s="140">
        <v>170</v>
      </c>
      <c r="N778" s="133">
        <f t="shared" si="102"/>
        <v>0.75609756097560976</v>
      </c>
      <c r="O778" s="136">
        <f t="shared" si="103"/>
        <v>0.582298899116371</v>
      </c>
      <c r="P778" s="34"/>
      <c r="Q778" s="36" t="str">
        <f t="shared" si="98"/>
        <v>EXPOSIÇÃO ALTA</v>
      </c>
    </row>
    <row r="779" spans="1:17">
      <c r="A779" s="146">
        <v>775</v>
      </c>
      <c r="B779" s="28">
        <v>3165800</v>
      </c>
      <c r="C779" s="17" t="s">
        <v>861</v>
      </c>
      <c r="D779" s="137">
        <v>0</v>
      </c>
      <c r="E779" s="133">
        <f t="shared" si="96"/>
        <v>0</v>
      </c>
      <c r="F779" s="141">
        <v>0</v>
      </c>
      <c r="G779" s="133">
        <f t="shared" si="99"/>
        <v>0</v>
      </c>
      <c r="H779" s="139">
        <v>0</v>
      </c>
      <c r="I779" s="133">
        <f t="shared" si="100"/>
        <v>0</v>
      </c>
      <c r="J779" s="133">
        <f t="shared" si="97"/>
        <v>0</v>
      </c>
      <c r="K779" s="140">
        <v>37</v>
      </c>
      <c r="L779" s="133">
        <f t="shared" si="101"/>
        <v>0.25462962962962965</v>
      </c>
      <c r="M779" s="140">
        <v>139</v>
      </c>
      <c r="N779" s="133">
        <f t="shared" si="102"/>
        <v>0</v>
      </c>
      <c r="O779" s="136">
        <f t="shared" si="103"/>
        <v>8.4876543209876545E-2</v>
      </c>
      <c r="P779" s="34"/>
      <c r="Q779" s="36" t="str">
        <f t="shared" si="98"/>
        <v>EXPOSIÇÃO RELATIVAMENTE BAIXA</v>
      </c>
    </row>
    <row r="780" spans="1:17">
      <c r="A780" s="146">
        <v>776</v>
      </c>
      <c r="B780" s="28">
        <v>3165909</v>
      </c>
      <c r="C780" s="17" t="s">
        <v>862</v>
      </c>
      <c r="D780" s="137">
        <v>9.8671086402931346E-2</v>
      </c>
      <c r="E780" s="133">
        <f t="shared" si="96"/>
        <v>0.74163281308312634</v>
      </c>
      <c r="F780" s="141">
        <v>0.51051051051051044</v>
      </c>
      <c r="G780" s="133">
        <f t="shared" si="99"/>
        <v>1</v>
      </c>
      <c r="H780" s="139">
        <v>0.8</v>
      </c>
      <c r="I780" s="133">
        <f t="shared" si="100"/>
        <v>0.53333333333333333</v>
      </c>
      <c r="J780" s="133">
        <f t="shared" si="97"/>
        <v>0.75832204880548648</v>
      </c>
      <c r="K780" s="140">
        <v>77</v>
      </c>
      <c r="L780" s="133">
        <f t="shared" si="101"/>
        <v>0.625</v>
      </c>
      <c r="M780" s="140">
        <v>164</v>
      </c>
      <c r="N780" s="133">
        <f t="shared" si="102"/>
        <v>0.6097560975609756</v>
      </c>
      <c r="O780" s="136">
        <f t="shared" si="103"/>
        <v>0.66435938212215406</v>
      </c>
      <c r="P780" s="34"/>
      <c r="Q780" s="36" t="str">
        <f t="shared" si="98"/>
        <v>EXPOSIÇÃO MUITO ALTA</v>
      </c>
    </row>
    <row r="781" spans="1:17">
      <c r="A781" s="146">
        <v>777</v>
      </c>
      <c r="B781" s="28">
        <v>3166006</v>
      </c>
      <c r="C781" s="17" t="s">
        <v>863</v>
      </c>
      <c r="D781" s="137">
        <v>0.1726619798147786</v>
      </c>
      <c r="E781" s="133">
        <f t="shared" si="96"/>
        <v>1</v>
      </c>
      <c r="F781" s="141">
        <v>7.3152889539136803E-2</v>
      </c>
      <c r="G781" s="133">
        <f t="shared" si="99"/>
        <v>0.16694208798669605</v>
      </c>
      <c r="H781" s="139">
        <v>0.4</v>
      </c>
      <c r="I781" s="133">
        <f t="shared" si="100"/>
        <v>0.26666666666666666</v>
      </c>
      <c r="J781" s="133">
        <f t="shared" si="97"/>
        <v>0.47786958488445425</v>
      </c>
      <c r="K781" s="140">
        <v>50</v>
      </c>
      <c r="L781" s="133">
        <f t="shared" si="101"/>
        <v>0.375</v>
      </c>
      <c r="M781" s="140">
        <v>170</v>
      </c>
      <c r="N781" s="133">
        <f t="shared" si="102"/>
        <v>0.75609756097560976</v>
      </c>
      <c r="O781" s="136">
        <f t="shared" si="103"/>
        <v>0.53632238195335469</v>
      </c>
      <c r="P781" s="34"/>
      <c r="Q781" s="36" t="str">
        <f t="shared" si="98"/>
        <v>EXPOSIÇÃO ALTA</v>
      </c>
    </row>
    <row r="782" spans="1:17">
      <c r="A782" s="146">
        <v>778</v>
      </c>
      <c r="B782" s="28">
        <v>3166105</v>
      </c>
      <c r="C782" s="17" t="s">
        <v>864</v>
      </c>
      <c r="D782" s="137">
        <v>0.50222903307290678</v>
      </c>
      <c r="E782" s="133">
        <f t="shared" si="96"/>
        <v>1</v>
      </c>
      <c r="F782" s="141">
        <v>0.11757021554539517</v>
      </c>
      <c r="G782" s="133">
        <f t="shared" si="99"/>
        <v>0.26830679405621438</v>
      </c>
      <c r="H782" s="139">
        <v>0.4</v>
      </c>
      <c r="I782" s="133">
        <f t="shared" si="100"/>
        <v>0.26666666666666666</v>
      </c>
      <c r="J782" s="133">
        <f t="shared" si="97"/>
        <v>0.5116578202409604</v>
      </c>
      <c r="K782" s="140">
        <v>62</v>
      </c>
      <c r="L782" s="133">
        <f t="shared" si="101"/>
        <v>0.4861111111111111</v>
      </c>
      <c r="M782" s="140">
        <v>170</v>
      </c>
      <c r="N782" s="133">
        <f t="shared" si="102"/>
        <v>0.75609756097560976</v>
      </c>
      <c r="O782" s="136">
        <f t="shared" si="103"/>
        <v>0.58462216410922707</v>
      </c>
      <c r="P782" s="34"/>
      <c r="Q782" s="36" t="str">
        <f t="shared" si="98"/>
        <v>EXPOSIÇÃO ALTA</v>
      </c>
    </row>
    <row r="783" spans="1:17">
      <c r="A783" s="146">
        <v>779</v>
      </c>
      <c r="B783" s="28">
        <v>3166204</v>
      </c>
      <c r="C783" s="17" t="s">
        <v>865</v>
      </c>
      <c r="D783" s="137">
        <v>0.56988430558230418</v>
      </c>
      <c r="E783" s="133">
        <f t="shared" si="96"/>
        <v>1</v>
      </c>
      <c r="F783" s="141">
        <v>3.0837428929363017E-2</v>
      </c>
      <c r="G783" s="133">
        <f t="shared" si="99"/>
        <v>7.0374045455237844E-2</v>
      </c>
      <c r="H783" s="139">
        <v>0.4</v>
      </c>
      <c r="I783" s="133">
        <f t="shared" si="100"/>
        <v>0.26666666666666666</v>
      </c>
      <c r="J783" s="133">
        <f t="shared" si="97"/>
        <v>0.44568023737396817</v>
      </c>
      <c r="K783" s="140">
        <v>50</v>
      </c>
      <c r="L783" s="133">
        <f t="shared" si="101"/>
        <v>0.375</v>
      </c>
      <c r="M783" s="140">
        <v>170</v>
      </c>
      <c r="N783" s="133">
        <f t="shared" si="102"/>
        <v>0.75609756097560976</v>
      </c>
      <c r="O783" s="136">
        <f t="shared" si="103"/>
        <v>0.52559259944985925</v>
      </c>
      <c r="P783" s="34"/>
      <c r="Q783" s="36" t="str">
        <f t="shared" si="98"/>
        <v>EXPOSIÇÃO ALTA</v>
      </c>
    </row>
    <row r="784" spans="1:17">
      <c r="A784" s="146">
        <v>780</v>
      </c>
      <c r="B784" s="28">
        <v>3166303</v>
      </c>
      <c r="C784" s="17" t="s">
        <v>866</v>
      </c>
      <c r="D784" s="137">
        <v>0.15240327728388478</v>
      </c>
      <c r="E784" s="133">
        <f t="shared" si="96"/>
        <v>1</v>
      </c>
      <c r="F784" s="141">
        <v>1.8246187363834421</v>
      </c>
      <c r="G784" s="133">
        <f t="shared" si="99"/>
        <v>1</v>
      </c>
      <c r="H784" s="139">
        <v>0.4</v>
      </c>
      <c r="I784" s="133">
        <f t="shared" si="100"/>
        <v>0.26666666666666666</v>
      </c>
      <c r="J784" s="133">
        <f t="shared" si="97"/>
        <v>0.75555555555555554</v>
      </c>
      <c r="K784" s="140">
        <v>50</v>
      </c>
      <c r="L784" s="133">
        <f t="shared" si="101"/>
        <v>0.375</v>
      </c>
      <c r="M784" s="140">
        <v>164</v>
      </c>
      <c r="N784" s="133">
        <f t="shared" si="102"/>
        <v>0.6097560975609756</v>
      </c>
      <c r="O784" s="136">
        <f t="shared" si="103"/>
        <v>0.58010388437217708</v>
      </c>
      <c r="P784" s="34"/>
      <c r="Q784" s="36" t="str">
        <f t="shared" si="98"/>
        <v>EXPOSIÇÃO ALTA</v>
      </c>
    </row>
    <row r="785" spans="1:17">
      <c r="A785" s="146">
        <v>781</v>
      </c>
      <c r="B785" s="28">
        <v>3166402</v>
      </c>
      <c r="C785" s="17" t="s">
        <v>867</v>
      </c>
      <c r="D785" s="137">
        <v>0</v>
      </c>
      <c r="E785" s="133">
        <f t="shared" si="96"/>
        <v>0</v>
      </c>
      <c r="F785" s="141">
        <v>0</v>
      </c>
      <c r="G785" s="133">
        <f t="shared" si="99"/>
        <v>0</v>
      </c>
      <c r="H785" s="139">
        <v>0</v>
      </c>
      <c r="I785" s="133">
        <f t="shared" si="100"/>
        <v>0</v>
      </c>
      <c r="J785" s="133">
        <f t="shared" si="97"/>
        <v>0</v>
      </c>
      <c r="K785" s="140">
        <v>37</v>
      </c>
      <c r="L785" s="133">
        <f t="shared" si="101"/>
        <v>0.25462962962962965</v>
      </c>
      <c r="M785" s="140">
        <v>157</v>
      </c>
      <c r="N785" s="133">
        <f t="shared" si="102"/>
        <v>0.43902439024390244</v>
      </c>
      <c r="O785" s="136">
        <f t="shared" si="103"/>
        <v>0.23121800662451072</v>
      </c>
      <c r="P785" s="34"/>
      <c r="Q785" s="36" t="str">
        <f t="shared" si="98"/>
        <v xml:space="preserve">EXPOSIÇÃO MODERADA </v>
      </c>
    </row>
    <row r="786" spans="1:17">
      <c r="A786" s="146">
        <v>782</v>
      </c>
      <c r="B786" s="28">
        <v>3166501</v>
      </c>
      <c r="C786" s="17" t="s">
        <v>868</v>
      </c>
      <c r="D786" s="137">
        <v>0</v>
      </c>
      <c r="E786" s="133">
        <f t="shared" si="96"/>
        <v>0</v>
      </c>
      <c r="F786" s="141">
        <v>0</v>
      </c>
      <c r="G786" s="133">
        <f t="shared" si="99"/>
        <v>0</v>
      </c>
      <c r="H786" s="139">
        <v>0</v>
      </c>
      <c r="I786" s="133">
        <f t="shared" si="100"/>
        <v>0</v>
      </c>
      <c r="J786" s="133">
        <f t="shared" si="97"/>
        <v>0</v>
      </c>
      <c r="K786" s="140">
        <v>77</v>
      </c>
      <c r="L786" s="133">
        <f t="shared" si="101"/>
        <v>0.625</v>
      </c>
      <c r="M786" s="140">
        <v>164</v>
      </c>
      <c r="N786" s="133">
        <f t="shared" si="102"/>
        <v>0.6097560975609756</v>
      </c>
      <c r="O786" s="136">
        <f t="shared" si="103"/>
        <v>0.41158536585365857</v>
      </c>
      <c r="P786" s="34"/>
      <c r="Q786" s="36" t="str">
        <f t="shared" si="98"/>
        <v>EXPOSIÇÃO ALTA</v>
      </c>
    </row>
    <row r="787" spans="1:17">
      <c r="A787" s="146">
        <v>783</v>
      </c>
      <c r="B787" s="28">
        <v>3166600</v>
      </c>
      <c r="C787" s="17" t="s">
        <v>869</v>
      </c>
      <c r="D787" s="137">
        <v>0</v>
      </c>
      <c r="E787" s="133">
        <f t="shared" si="96"/>
        <v>0</v>
      </c>
      <c r="F787" s="141">
        <v>0</v>
      </c>
      <c r="G787" s="133">
        <f t="shared" si="99"/>
        <v>0</v>
      </c>
      <c r="H787" s="139">
        <v>0</v>
      </c>
      <c r="I787" s="133">
        <f t="shared" si="100"/>
        <v>0</v>
      </c>
      <c r="J787" s="133">
        <f t="shared" si="97"/>
        <v>0</v>
      </c>
      <c r="K787" s="140">
        <v>77</v>
      </c>
      <c r="L787" s="133">
        <f t="shared" si="101"/>
        <v>0.625</v>
      </c>
      <c r="M787" s="140">
        <v>180</v>
      </c>
      <c r="N787" s="133">
        <f t="shared" si="102"/>
        <v>1</v>
      </c>
      <c r="O787" s="136">
        <f t="shared" si="103"/>
        <v>0.54166666666666663</v>
      </c>
      <c r="P787" s="34"/>
      <c r="Q787" s="36" t="str">
        <f t="shared" si="98"/>
        <v>EXPOSIÇÃO ALTA</v>
      </c>
    </row>
    <row r="788" spans="1:17">
      <c r="A788" s="146">
        <v>784</v>
      </c>
      <c r="B788" s="28">
        <v>3166709</v>
      </c>
      <c r="C788" s="17" t="s">
        <v>871</v>
      </c>
      <c r="D788" s="137">
        <v>0</v>
      </c>
      <c r="E788" s="133">
        <f t="shared" si="96"/>
        <v>0</v>
      </c>
      <c r="F788" s="141">
        <v>0</v>
      </c>
      <c r="G788" s="133">
        <f t="shared" si="99"/>
        <v>0</v>
      </c>
      <c r="H788" s="139">
        <v>0.2</v>
      </c>
      <c r="I788" s="133">
        <f t="shared" si="100"/>
        <v>0.13333333333333333</v>
      </c>
      <c r="J788" s="133">
        <f t="shared" si="97"/>
        <v>4.4444444444444446E-2</v>
      </c>
      <c r="K788" s="140">
        <v>62</v>
      </c>
      <c r="L788" s="133">
        <f t="shared" si="101"/>
        <v>0.4861111111111111</v>
      </c>
      <c r="M788" s="140">
        <v>180</v>
      </c>
      <c r="N788" s="133">
        <f t="shared" si="102"/>
        <v>1</v>
      </c>
      <c r="O788" s="136">
        <f t="shared" si="103"/>
        <v>0.51018518518518519</v>
      </c>
      <c r="P788" s="34"/>
      <c r="Q788" s="36" t="str">
        <f t="shared" si="98"/>
        <v>EXPOSIÇÃO ALTA</v>
      </c>
    </row>
    <row r="789" spans="1:17">
      <c r="A789" s="146">
        <v>785</v>
      </c>
      <c r="B789" s="28">
        <v>3166808</v>
      </c>
      <c r="C789" s="17" t="s">
        <v>870</v>
      </c>
      <c r="D789" s="137">
        <v>0</v>
      </c>
      <c r="E789" s="133">
        <f t="shared" si="96"/>
        <v>0</v>
      </c>
      <c r="F789" s="141">
        <v>0</v>
      </c>
      <c r="G789" s="133">
        <f t="shared" si="99"/>
        <v>0</v>
      </c>
      <c r="H789" s="139">
        <v>0</v>
      </c>
      <c r="I789" s="133">
        <f t="shared" si="100"/>
        <v>0</v>
      </c>
      <c r="J789" s="133">
        <f t="shared" si="97"/>
        <v>0</v>
      </c>
      <c r="K789" s="140">
        <v>37</v>
      </c>
      <c r="L789" s="133">
        <f t="shared" si="101"/>
        <v>0.25462962962962965</v>
      </c>
      <c r="M789" s="140">
        <v>149</v>
      </c>
      <c r="N789" s="133">
        <f t="shared" si="102"/>
        <v>0.24390243902439024</v>
      </c>
      <c r="O789" s="136">
        <f t="shared" si="103"/>
        <v>0.16617735621800664</v>
      </c>
      <c r="P789" s="34"/>
      <c r="Q789" s="36" t="str">
        <f t="shared" si="98"/>
        <v>EXPOSIÇÃO RELATIVAMENTE BAIXA</v>
      </c>
    </row>
    <row r="790" spans="1:17">
      <c r="A790" s="146">
        <v>786</v>
      </c>
      <c r="B790" s="28">
        <v>3166907</v>
      </c>
      <c r="C790" s="17" t="s">
        <v>872</v>
      </c>
      <c r="D790" s="137">
        <v>0</v>
      </c>
      <c r="E790" s="133">
        <f t="shared" si="96"/>
        <v>0</v>
      </c>
      <c r="F790" s="141">
        <v>0</v>
      </c>
      <c r="G790" s="133">
        <f t="shared" si="99"/>
        <v>0</v>
      </c>
      <c r="H790" s="139">
        <v>0</v>
      </c>
      <c r="I790" s="133">
        <f t="shared" si="100"/>
        <v>0</v>
      </c>
      <c r="J790" s="133">
        <f t="shared" si="97"/>
        <v>0</v>
      </c>
      <c r="K790" s="140">
        <v>50</v>
      </c>
      <c r="L790" s="133">
        <f t="shared" si="101"/>
        <v>0.375</v>
      </c>
      <c r="M790" s="140">
        <v>149</v>
      </c>
      <c r="N790" s="133">
        <f t="shared" si="102"/>
        <v>0.24390243902439024</v>
      </c>
      <c r="O790" s="136">
        <f t="shared" si="103"/>
        <v>0.20630081300813008</v>
      </c>
      <c r="P790" s="34"/>
      <c r="Q790" s="36" t="str">
        <f t="shared" si="98"/>
        <v xml:space="preserve">EXPOSIÇÃO MODERADA </v>
      </c>
    </row>
    <row r="791" spans="1:17">
      <c r="A791" s="146">
        <v>787</v>
      </c>
      <c r="B791" s="28">
        <v>3166956</v>
      </c>
      <c r="C791" s="17" t="s">
        <v>873</v>
      </c>
      <c r="D791" s="137">
        <v>0.13585815521238831</v>
      </c>
      <c r="E791" s="133">
        <f t="shared" si="96"/>
        <v>1</v>
      </c>
      <c r="F791" s="141">
        <v>1.3642564802182811E-2</v>
      </c>
      <c r="G791" s="133">
        <f t="shared" si="99"/>
        <v>3.1133674526304705E-2</v>
      </c>
      <c r="H791" s="139">
        <v>1.8</v>
      </c>
      <c r="I791" s="133">
        <f t="shared" si="100"/>
        <v>1</v>
      </c>
      <c r="J791" s="133">
        <f t="shared" si="97"/>
        <v>0.67704455817543485</v>
      </c>
      <c r="K791" s="140">
        <v>127</v>
      </c>
      <c r="L791" s="133">
        <f t="shared" si="101"/>
        <v>1</v>
      </c>
      <c r="M791" s="140">
        <v>139</v>
      </c>
      <c r="N791" s="133">
        <f t="shared" si="102"/>
        <v>0</v>
      </c>
      <c r="O791" s="136">
        <f t="shared" si="103"/>
        <v>0.55901485272514495</v>
      </c>
      <c r="P791" s="34"/>
      <c r="Q791" s="36" t="str">
        <f t="shared" si="98"/>
        <v>EXPOSIÇÃO ALTA</v>
      </c>
    </row>
    <row r="792" spans="1:17">
      <c r="A792" s="146">
        <v>788</v>
      </c>
      <c r="B792" s="28">
        <v>3167004</v>
      </c>
      <c r="C792" s="17" t="s">
        <v>874</v>
      </c>
      <c r="D792" s="137">
        <v>0</v>
      </c>
      <c r="E792" s="133">
        <f t="shared" si="96"/>
        <v>0</v>
      </c>
      <c r="F792" s="141">
        <v>0</v>
      </c>
      <c r="G792" s="133">
        <f t="shared" si="99"/>
        <v>0</v>
      </c>
      <c r="H792" s="139">
        <v>0</v>
      </c>
      <c r="I792" s="133">
        <f t="shared" si="100"/>
        <v>0</v>
      </c>
      <c r="J792" s="133">
        <f t="shared" si="97"/>
        <v>0</v>
      </c>
      <c r="K792" s="140">
        <v>37</v>
      </c>
      <c r="L792" s="133">
        <f t="shared" si="101"/>
        <v>0.25462962962962965</v>
      </c>
      <c r="M792" s="140">
        <v>157</v>
      </c>
      <c r="N792" s="133">
        <f t="shared" si="102"/>
        <v>0.43902439024390244</v>
      </c>
      <c r="O792" s="136">
        <f t="shared" si="103"/>
        <v>0.23121800662451072</v>
      </c>
      <c r="P792" s="34"/>
      <c r="Q792" s="36" t="str">
        <f t="shared" si="98"/>
        <v xml:space="preserve">EXPOSIÇÃO MODERADA </v>
      </c>
    </row>
    <row r="793" spans="1:17">
      <c r="A793" s="146">
        <v>789</v>
      </c>
      <c r="B793" s="28">
        <v>3167103</v>
      </c>
      <c r="C793" s="17" t="s">
        <v>875</v>
      </c>
      <c r="D793" s="137">
        <v>1.4734070981322508E-2</v>
      </c>
      <c r="E793" s="133">
        <f t="shared" si="96"/>
        <v>0.11074440252357494</v>
      </c>
      <c r="F793" s="141">
        <v>1.4709938402132942E-2</v>
      </c>
      <c r="G793" s="133">
        <f t="shared" si="99"/>
        <v>3.3569526049876029E-2</v>
      </c>
      <c r="H793" s="139">
        <v>0.4</v>
      </c>
      <c r="I793" s="133">
        <f t="shared" si="100"/>
        <v>0.26666666666666666</v>
      </c>
      <c r="J793" s="133">
        <f t="shared" si="97"/>
        <v>0.13699353174670589</v>
      </c>
      <c r="K793" s="140">
        <v>77</v>
      </c>
      <c r="L793" s="133">
        <f t="shared" si="101"/>
        <v>0.625</v>
      </c>
      <c r="M793" s="140">
        <v>164</v>
      </c>
      <c r="N793" s="133">
        <f t="shared" si="102"/>
        <v>0.6097560975609756</v>
      </c>
      <c r="O793" s="136">
        <f t="shared" si="103"/>
        <v>0.45724987643589382</v>
      </c>
      <c r="P793" s="34"/>
      <c r="Q793" s="36" t="str">
        <f t="shared" si="98"/>
        <v>EXPOSIÇÃO ALTA</v>
      </c>
    </row>
    <row r="794" spans="1:17">
      <c r="A794" s="146">
        <v>790</v>
      </c>
      <c r="B794" s="28">
        <v>3167202</v>
      </c>
      <c r="C794" s="17" t="s">
        <v>876</v>
      </c>
      <c r="D794" s="137">
        <v>9.0839149144635392E-4</v>
      </c>
      <c r="E794" s="133">
        <f t="shared" si="96"/>
        <v>6.8276631153229286E-3</v>
      </c>
      <c r="F794" s="141">
        <v>1.4391601661656095E-2</v>
      </c>
      <c r="G794" s="133">
        <f t="shared" si="99"/>
        <v>3.2843050301988426E-2</v>
      </c>
      <c r="H794" s="139">
        <v>0.4</v>
      </c>
      <c r="I794" s="133">
        <f t="shared" si="100"/>
        <v>0.26666666666666666</v>
      </c>
      <c r="J794" s="133">
        <f t="shared" si="97"/>
        <v>0.10211246002799268</v>
      </c>
      <c r="K794" s="140">
        <v>77</v>
      </c>
      <c r="L794" s="133">
        <f t="shared" si="101"/>
        <v>0.625</v>
      </c>
      <c r="M794" s="140">
        <v>180</v>
      </c>
      <c r="N794" s="133">
        <f t="shared" si="102"/>
        <v>1</v>
      </c>
      <c r="O794" s="136">
        <f t="shared" si="103"/>
        <v>0.57570415334266423</v>
      </c>
      <c r="P794" s="34"/>
      <c r="Q794" s="36" t="str">
        <f t="shared" si="98"/>
        <v>EXPOSIÇÃO ALTA</v>
      </c>
    </row>
    <row r="795" spans="1:17">
      <c r="A795" s="146">
        <v>791</v>
      </c>
      <c r="B795" s="28">
        <v>3167301</v>
      </c>
      <c r="C795" s="17" t="s">
        <v>878</v>
      </c>
      <c r="D795" s="137">
        <v>0</v>
      </c>
      <c r="E795" s="133">
        <f t="shared" si="96"/>
        <v>0</v>
      </c>
      <c r="F795" s="141">
        <v>0</v>
      </c>
      <c r="G795" s="133">
        <f t="shared" si="99"/>
        <v>0</v>
      </c>
      <c r="H795" s="139">
        <v>0</v>
      </c>
      <c r="I795" s="133">
        <f t="shared" si="100"/>
        <v>0</v>
      </c>
      <c r="J795" s="133">
        <f t="shared" si="97"/>
        <v>0</v>
      </c>
      <c r="K795" s="140">
        <v>50</v>
      </c>
      <c r="L795" s="133">
        <f t="shared" si="101"/>
        <v>0.375</v>
      </c>
      <c r="M795" s="140">
        <v>170</v>
      </c>
      <c r="N795" s="133">
        <f t="shared" si="102"/>
        <v>0.75609756097560976</v>
      </c>
      <c r="O795" s="136">
        <f t="shared" si="103"/>
        <v>0.37703252032520324</v>
      </c>
      <c r="P795" s="34"/>
      <c r="Q795" s="36" t="str">
        <f t="shared" si="98"/>
        <v xml:space="preserve">EXPOSIÇÃO MODERADA </v>
      </c>
    </row>
    <row r="796" spans="1:17">
      <c r="A796" s="146">
        <v>792</v>
      </c>
      <c r="B796" s="28">
        <v>3167400</v>
      </c>
      <c r="C796" s="17" t="s">
        <v>879</v>
      </c>
      <c r="D796" s="137">
        <v>1.4128716692265664E-2</v>
      </c>
      <c r="E796" s="133">
        <f t="shared" si="96"/>
        <v>0.10619443129419334</v>
      </c>
      <c r="F796" s="141">
        <v>6.5199674001629989E-3</v>
      </c>
      <c r="G796" s="133">
        <f t="shared" si="99"/>
        <v>1.4879206798879442E-2</v>
      </c>
      <c r="H796" s="139">
        <v>0.2</v>
      </c>
      <c r="I796" s="133">
        <f t="shared" si="100"/>
        <v>0.13333333333333333</v>
      </c>
      <c r="J796" s="133">
        <f t="shared" si="97"/>
        <v>8.4802323808802038E-2</v>
      </c>
      <c r="K796" s="140">
        <v>37</v>
      </c>
      <c r="L796" s="133">
        <f t="shared" si="101"/>
        <v>0.25462962962962965</v>
      </c>
      <c r="M796" s="140">
        <v>149</v>
      </c>
      <c r="N796" s="133">
        <f t="shared" si="102"/>
        <v>0.24390243902439024</v>
      </c>
      <c r="O796" s="136">
        <f t="shared" si="103"/>
        <v>0.19444479748760732</v>
      </c>
      <c r="P796" s="34"/>
      <c r="Q796" s="36" t="str">
        <f t="shared" si="98"/>
        <v>EXPOSIÇÃO RELATIVAMENTE BAIXA</v>
      </c>
    </row>
    <row r="797" spans="1:17">
      <c r="A797" s="146">
        <v>793</v>
      </c>
      <c r="B797" s="28">
        <v>3167509</v>
      </c>
      <c r="C797" s="17" t="s">
        <v>880</v>
      </c>
      <c r="D797" s="137">
        <v>0</v>
      </c>
      <c r="E797" s="133">
        <f t="shared" si="96"/>
        <v>0</v>
      </c>
      <c r="F797" s="141">
        <v>0</v>
      </c>
      <c r="G797" s="133">
        <f t="shared" si="99"/>
        <v>0</v>
      </c>
      <c r="H797" s="139">
        <v>0</v>
      </c>
      <c r="I797" s="133">
        <f t="shared" si="100"/>
        <v>0</v>
      </c>
      <c r="J797" s="133">
        <f t="shared" si="97"/>
        <v>0</v>
      </c>
      <c r="K797" s="140">
        <v>37</v>
      </c>
      <c r="L797" s="133">
        <f t="shared" si="101"/>
        <v>0.25462962962962965</v>
      </c>
      <c r="M797" s="140">
        <v>164</v>
      </c>
      <c r="N797" s="133">
        <f t="shared" si="102"/>
        <v>0.6097560975609756</v>
      </c>
      <c r="O797" s="136">
        <f t="shared" si="103"/>
        <v>0.28812857573020173</v>
      </c>
      <c r="P797" s="34"/>
      <c r="Q797" s="36" t="str">
        <f t="shared" si="98"/>
        <v xml:space="preserve">EXPOSIÇÃO MODERADA </v>
      </c>
    </row>
    <row r="798" spans="1:17">
      <c r="A798" s="146">
        <v>794</v>
      </c>
      <c r="B798" s="28">
        <v>3167608</v>
      </c>
      <c r="C798" s="17" t="s">
        <v>881</v>
      </c>
      <c r="D798" s="137">
        <v>4.3815597382415551E-4</v>
      </c>
      <c r="E798" s="133">
        <f t="shared" si="96"/>
        <v>3.29327323010737E-3</v>
      </c>
      <c r="F798" s="141">
        <v>3.6616996389157296E-2</v>
      </c>
      <c r="G798" s="133">
        <f t="shared" si="99"/>
        <v>8.3563586777208806E-2</v>
      </c>
      <c r="H798" s="139">
        <v>0.4</v>
      </c>
      <c r="I798" s="133">
        <f t="shared" si="100"/>
        <v>0.26666666666666666</v>
      </c>
      <c r="J798" s="133">
        <f t="shared" si="97"/>
        <v>0.11784117555799428</v>
      </c>
      <c r="K798" s="140">
        <v>62</v>
      </c>
      <c r="L798" s="133">
        <f t="shared" si="101"/>
        <v>0.4861111111111111</v>
      </c>
      <c r="M798" s="140">
        <v>164</v>
      </c>
      <c r="N798" s="133">
        <f t="shared" si="102"/>
        <v>0.6097560975609756</v>
      </c>
      <c r="O798" s="136">
        <f t="shared" si="103"/>
        <v>0.40456946141002703</v>
      </c>
      <c r="P798" s="34"/>
      <c r="Q798" s="36" t="str">
        <f t="shared" si="98"/>
        <v>EXPOSIÇÃO ALTA</v>
      </c>
    </row>
    <row r="799" spans="1:17">
      <c r="A799" s="146">
        <v>795</v>
      </c>
      <c r="B799" s="28">
        <v>3167707</v>
      </c>
      <c r="C799" s="17" t="s">
        <v>882</v>
      </c>
      <c r="D799" s="137">
        <v>0.13380797400343214</v>
      </c>
      <c r="E799" s="133">
        <f t="shared" si="96"/>
        <v>1</v>
      </c>
      <c r="F799" s="141">
        <v>0.3776523262604633</v>
      </c>
      <c r="G799" s="133">
        <f t="shared" si="99"/>
        <v>0.8618397479053107</v>
      </c>
      <c r="H799" s="139">
        <v>0.6</v>
      </c>
      <c r="I799" s="133">
        <f t="shared" si="100"/>
        <v>0.39999999999999997</v>
      </c>
      <c r="J799" s="133">
        <f t="shared" si="97"/>
        <v>0.75394658263510361</v>
      </c>
      <c r="K799" s="140">
        <v>62</v>
      </c>
      <c r="L799" s="133">
        <f t="shared" si="101"/>
        <v>0.4861111111111111</v>
      </c>
      <c r="M799" s="140">
        <v>164</v>
      </c>
      <c r="N799" s="133">
        <f t="shared" si="102"/>
        <v>0.6097560975609756</v>
      </c>
      <c r="O799" s="136">
        <f t="shared" si="103"/>
        <v>0.61660459710239679</v>
      </c>
      <c r="P799" s="34"/>
      <c r="Q799" s="36" t="str">
        <f t="shared" si="98"/>
        <v>EXPOSIÇÃO MUITO ALTA</v>
      </c>
    </row>
    <row r="800" spans="1:17">
      <c r="A800" s="146">
        <v>796</v>
      </c>
      <c r="B800" s="28">
        <v>3167806</v>
      </c>
      <c r="C800" s="17" t="s">
        <v>883</v>
      </c>
      <c r="D800" s="137">
        <v>7.5372093261559595E-2</v>
      </c>
      <c r="E800" s="133">
        <f t="shared" si="96"/>
        <v>0.56651263902445026</v>
      </c>
      <c r="F800" s="141">
        <v>0.92011412268188308</v>
      </c>
      <c r="G800" s="133">
        <f t="shared" si="99"/>
        <v>1</v>
      </c>
      <c r="H800" s="139">
        <v>0.8</v>
      </c>
      <c r="I800" s="133">
        <f t="shared" si="100"/>
        <v>0.53333333333333333</v>
      </c>
      <c r="J800" s="133">
        <f t="shared" si="97"/>
        <v>0.69994865745259449</v>
      </c>
      <c r="K800" s="140">
        <v>37</v>
      </c>
      <c r="L800" s="133">
        <f t="shared" si="101"/>
        <v>0.25462962962962965</v>
      </c>
      <c r="M800" s="140">
        <v>157</v>
      </c>
      <c r="N800" s="133">
        <f t="shared" si="102"/>
        <v>0.43902439024390244</v>
      </c>
      <c r="O800" s="136">
        <f t="shared" si="103"/>
        <v>0.46453422577537556</v>
      </c>
      <c r="P800" s="34"/>
      <c r="Q800" s="36" t="str">
        <f t="shared" si="98"/>
        <v>EXPOSIÇÃO ALTA</v>
      </c>
    </row>
    <row r="801" spans="1:17">
      <c r="A801" s="146">
        <v>797</v>
      </c>
      <c r="B801" s="28">
        <v>3167905</v>
      </c>
      <c r="C801" s="17" t="s">
        <v>884</v>
      </c>
      <c r="D801" s="137">
        <v>5.7575419006652183E-3</v>
      </c>
      <c r="E801" s="133">
        <f t="shared" si="96"/>
        <v>4.3274906073269524E-2</v>
      </c>
      <c r="F801" s="141">
        <v>7.9720976581963129E-2</v>
      </c>
      <c r="G801" s="133">
        <f t="shared" si="99"/>
        <v>0.18193110854235253</v>
      </c>
      <c r="H801" s="139">
        <v>0.4</v>
      </c>
      <c r="I801" s="133">
        <f t="shared" si="100"/>
        <v>0.26666666666666666</v>
      </c>
      <c r="J801" s="133">
        <f t="shared" si="97"/>
        <v>0.16395756042742957</v>
      </c>
      <c r="K801" s="140">
        <v>37</v>
      </c>
      <c r="L801" s="133">
        <f t="shared" si="101"/>
        <v>0.25462962962962965</v>
      </c>
      <c r="M801" s="140">
        <v>164</v>
      </c>
      <c r="N801" s="133">
        <f t="shared" si="102"/>
        <v>0.6097560975609756</v>
      </c>
      <c r="O801" s="136">
        <f t="shared" si="103"/>
        <v>0.34278109587267824</v>
      </c>
      <c r="P801" s="34"/>
      <c r="Q801" s="36" t="str">
        <f t="shared" si="98"/>
        <v xml:space="preserve">EXPOSIÇÃO MODERADA </v>
      </c>
    </row>
    <row r="802" spans="1:17">
      <c r="A802" s="146">
        <v>798</v>
      </c>
      <c r="B802" s="28">
        <v>3168002</v>
      </c>
      <c r="C802" s="17" t="s">
        <v>885</v>
      </c>
      <c r="D802" s="137">
        <v>1.9244746143070063E-2</v>
      </c>
      <c r="E802" s="133">
        <f t="shared" si="96"/>
        <v>0.14464759373250077</v>
      </c>
      <c r="F802" s="141">
        <v>9.0599537881551756E-2</v>
      </c>
      <c r="G802" s="133">
        <f t="shared" si="99"/>
        <v>0.20675705525595409</v>
      </c>
      <c r="H802" s="139">
        <v>1.8</v>
      </c>
      <c r="I802" s="133">
        <f t="shared" si="100"/>
        <v>1</v>
      </c>
      <c r="J802" s="133">
        <f t="shared" si="97"/>
        <v>0.45046821632948492</v>
      </c>
      <c r="K802" s="140">
        <v>99</v>
      </c>
      <c r="L802" s="133">
        <f t="shared" si="101"/>
        <v>0.82870370370370372</v>
      </c>
      <c r="M802" s="140">
        <v>139</v>
      </c>
      <c r="N802" s="133">
        <f t="shared" si="102"/>
        <v>0</v>
      </c>
      <c r="O802" s="136">
        <f t="shared" si="103"/>
        <v>0.42639064001106286</v>
      </c>
      <c r="P802" s="34"/>
      <c r="Q802" s="36" t="str">
        <f t="shared" si="98"/>
        <v>EXPOSIÇÃO ALTA</v>
      </c>
    </row>
    <row r="803" spans="1:17">
      <c r="A803" s="146">
        <v>799</v>
      </c>
      <c r="B803" s="28">
        <v>3168051</v>
      </c>
      <c r="C803" s="17" t="s">
        <v>886</v>
      </c>
      <c r="D803" s="137">
        <v>7.5623188371536851E-2</v>
      </c>
      <c r="E803" s="133">
        <f t="shared" si="96"/>
        <v>0.56839992312714482</v>
      </c>
      <c r="F803" s="141">
        <v>8.7747268969589616</v>
      </c>
      <c r="G803" s="133">
        <f t="shared" si="99"/>
        <v>1</v>
      </c>
      <c r="H803" s="139">
        <v>0.6</v>
      </c>
      <c r="I803" s="133">
        <f t="shared" si="100"/>
        <v>0.39999999999999997</v>
      </c>
      <c r="J803" s="133">
        <f t="shared" si="97"/>
        <v>0.65613330770904821</v>
      </c>
      <c r="K803" s="140">
        <v>62</v>
      </c>
      <c r="L803" s="133">
        <f t="shared" si="101"/>
        <v>0.4861111111111111</v>
      </c>
      <c r="M803" s="140">
        <v>164</v>
      </c>
      <c r="N803" s="133">
        <f t="shared" si="102"/>
        <v>0.6097560975609756</v>
      </c>
      <c r="O803" s="136">
        <f t="shared" si="103"/>
        <v>0.58400017212704503</v>
      </c>
      <c r="P803" s="34"/>
      <c r="Q803" s="36" t="str">
        <f t="shared" si="98"/>
        <v>EXPOSIÇÃO ALTA</v>
      </c>
    </row>
    <row r="804" spans="1:17">
      <c r="A804" s="146">
        <v>800</v>
      </c>
      <c r="B804" s="28">
        <v>3168101</v>
      </c>
      <c r="C804" s="17" t="s">
        <v>887</v>
      </c>
      <c r="D804" s="137">
        <v>0</v>
      </c>
      <c r="E804" s="133">
        <f t="shared" si="96"/>
        <v>0</v>
      </c>
      <c r="F804" s="141">
        <v>0</v>
      </c>
      <c r="G804" s="133">
        <f t="shared" si="99"/>
        <v>0</v>
      </c>
      <c r="H804" s="139">
        <v>0</v>
      </c>
      <c r="I804" s="133">
        <f t="shared" si="100"/>
        <v>0</v>
      </c>
      <c r="J804" s="133">
        <f t="shared" si="97"/>
        <v>0</v>
      </c>
      <c r="K804" s="140">
        <v>50</v>
      </c>
      <c r="L804" s="133">
        <f t="shared" si="101"/>
        <v>0.375</v>
      </c>
      <c r="M804" s="140">
        <v>180</v>
      </c>
      <c r="N804" s="133">
        <f t="shared" si="102"/>
        <v>1</v>
      </c>
      <c r="O804" s="136">
        <f t="shared" si="103"/>
        <v>0.45833333333333331</v>
      </c>
      <c r="P804" s="34"/>
      <c r="Q804" s="36" t="str">
        <f t="shared" si="98"/>
        <v>EXPOSIÇÃO ALTA</v>
      </c>
    </row>
    <row r="805" spans="1:17">
      <c r="A805" s="146">
        <v>801</v>
      </c>
      <c r="B805" s="28">
        <v>3168200</v>
      </c>
      <c r="C805" s="17" t="s">
        <v>888</v>
      </c>
      <c r="D805" s="137">
        <v>0</v>
      </c>
      <c r="E805" s="133">
        <f t="shared" si="96"/>
        <v>0</v>
      </c>
      <c r="F805" s="141">
        <v>0</v>
      </c>
      <c r="G805" s="133">
        <f t="shared" si="99"/>
        <v>0</v>
      </c>
      <c r="H805" s="139">
        <v>0.2</v>
      </c>
      <c r="I805" s="133">
        <f t="shared" si="100"/>
        <v>0.13333333333333333</v>
      </c>
      <c r="J805" s="133">
        <f t="shared" si="97"/>
        <v>4.4444444444444446E-2</v>
      </c>
      <c r="K805" s="140">
        <v>50</v>
      </c>
      <c r="L805" s="133">
        <f t="shared" si="101"/>
        <v>0.375</v>
      </c>
      <c r="M805" s="140">
        <v>180</v>
      </c>
      <c r="N805" s="133">
        <f t="shared" si="102"/>
        <v>1</v>
      </c>
      <c r="O805" s="136">
        <f t="shared" si="103"/>
        <v>0.47314814814814815</v>
      </c>
      <c r="P805" s="34"/>
      <c r="Q805" s="36" t="str">
        <f t="shared" si="98"/>
        <v>EXPOSIÇÃO ALTA</v>
      </c>
    </row>
    <row r="806" spans="1:17">
      <c r="A806" s="146">
        <v>802</v>
      </c>
      <c r="B806" s="28">
        <v>3168309</v>
      </c>
      <c r="C806" s="17" t="s">
        <v>889</v>
      </c>
      <c r="D806" s="137">
        <v>1.9613849865763449</v>
      </c>
      <c r="E806" s="133">
        <f t="shared" si="96"/>
        <v>1</v>
      </c>
      <c r="F806" s="141">
        <v>2.3707918444760549E-2</v>
      </c>
      <c r="G806" s="133">
        <f t="shared" si="99"/>
        <v>5.410380139350722E-2</v>
      </c>
      <c r="H806" s="139">
        <v>0.6</v>
      </c>
      <c r="I806" s="133">
        <f t="shared" si="100"/>
        <v>0.39999999999999997</v>
      </c>
      <c r="J806" s="133">
        <f t="shared" si="97"/>
        <v>0.48470126713116901</v>
      </c>
      <c r="K806" s="140">
        <v>77</v>
      </c>
      <c r="L806" s="133">
        <f t="shared" si="101"/>
        <v>0.625</v>
      </c>
      <c r="M806" s="140">
        <v>180</v>
      </c>
      <c r="N806" s="133">
        <f t="shared" si="102"/>
        <v>1</v>
      </c>
      <c r="O806" s="136">
        <f t="shared" si="103"/>
        <v>0.70323375571038971</v>
      </c>
      <c r="P806" s="34"/>
      <c r="Q806" s="36" t="str">
        <f t="shared" si="98"/>
        <v>EXPOSIÇÃO MUITO ALTA</v>
      </c>
    </row>
    <row r="807" spans="1:17">
      <c r="A807" s="146">
        <v>803</v>
      </c>
      <c r="B807" s="28">
        <v>3168408</v>
      </c>
      <c r="C807" s="17" t="s">
        <v>890</v>
      </c>
      <c r="D807" s="137">
        <v>0.16110583554754709</v>
      </c>
      <c r="E807" s="133">
        <f t="shared" si="96"/>
        <v>1</v>
      </c>
      <c r="F807" s="141">
        <v>0.21748050882232253</v>
      </c>
      <c r="G807" s="133">
        <f t="shared" si="99"/>
        <v>0.49631190876996778</v>
      </c>
      <c r="H807" s="139">
        <v>0.6</v>
      </c>
      <c r="I807" s="133">
        <f t="shared" si="100"/>
        <v>0.39999999999999997</v>
      </c>
      <c r="J807" s="133">
        <f t="shared" si="97"/>
        <v>0.63210396958998916</v>
      </c>
      <c r="K807" s="140">
        <v>62</v>
      </c>
      <c r="L807" s="133">
        <f t="shared" si="101"/>
        <v>0.4861111111111111</v>
      </c>
      <c r="M807" s="140">
        <v>164</v>
      </c>
      <c r="N807" s="133">
        <f t="shared" si="102"/>
        <v>0.6097560975609756</v>
      </c>
      <c r="O807" s="136">
        <f t="shared" si="103"/>
        <v>0.5759903927540253</v>
      </c>
      <c r="P807" s="34"/>
      <c r="Q807" s="36" t="str">
        <f t="shared" si="98"/>
        <v>EXPOSIÇÃO ALTA</v>
      </c>
    </row>
    <row r="808" spans="1:17">
      <c r="A808" s="146">
        <v>804</v>
      </c>
      <c r="B808" s="28">
        <v>3168507</v>
      </c>
      <c r="C808" s="17" t="s">
        <v>891</v>
      </c>
      <c r="D808" s="137">
        <v>2.5134739788371028E-2</v>
      </c>
      <c r="E808" s="133">
        <f t="shared" si="96"/>
        <v>0.18891803521085185</v>
      </c>
      <c r="F808" s="141">
        <v>0.58168114042274288</v>
      </c>
      <c r="G808" s="133">
        <f t="shared" si="99"/>
        <v>1</v>
      </c>
      <c r="H808" s="139">
        <v>0.4</v>
      </c>
      <c r="I808" s="133">
        <f t="shared" si="100"/>
        <v>0.26666666666666666</v>
      </c>
      <c r="J808" s="133">
        <f t="shared" si="97"/>
        <v>0.48519490062583953</v>
      </c>
      <c r="K808" s="140">
        <v>50</v>
      </c>
      <c r="L808" s="133">
        <f t="shared" si="101"/>
        <v>0.375</v>
      </c>
      <c r="M808" s="140">
        <v>170</v>
      </c>
      <c r="N808" s="133">
        <f t="shared" si="102"/>
        <v>0.75609756097560976</v>
      </c>
      <c r="O808" s="136">
        <f t="shared" si="103"/>
        <v>0.53876415386714982</v>
      </c>
      <c r="P808" s="34"/>
      <c r="Q808" s="36" t="str">
        <f t="shared" si="98"/>
        <v>EXPOSIÇÃO ALTA</v>
      </c>
    </row>
    <row r="809" spans="1:17">
      <c r="A809" s="146">
        <v>805</v>
      </c>
      <c r="B809" s="28">
        <v>3168606</v>
      </c>
      <c r="C809" s="17" t="s">
        <v>892</v>
      </c>
      <c r="D809" s="137">
        <v>1.0205734415749368E-2</v>
      </c>
      <c r="E809" s="133">
        <f t="shared" si="96"/>
        <v>7.6708464457594355E-2</v>
      </c>
      <c r="F809" s="141">
        <v>0.30178870385055956</v>
      </c>
      <c r="G809" s="133">
        <f t="shared" si="99"/>
        <v>0.68871150092652322</v>
      </c>
      <c r="H809" s="139">
        <v>2.4</v>
      </c>
      <c r="I809" s="133">
        <f t="shared" si="100"/>
        <v>1</v>
      </c>
      <c r="J809" s="133">
        <f t="shared" si="97"/>
        <v>0.58847332179470591</v>
      </c>
      <c r="K809" s="140">
        <v>50</v>
      </c>
      <c r="L809" s="133">
        <f t="shared" si="101"/>
        <v>0.375</v>
      </c>
      <c r="M809" s="140">
        <v>149</v>
      </c>
      <c r="N809" s="133">
        <f t="shared" si="102"/>
        <v>0.24390243902439024</v>
      </c>
      <c r="O809" s="136">
        <f t="shared" si="103"/>
        <v>0.40245858693969866</v>
      </c>
      <c r="P809" s="34"/>
      <c r="Q809" s="36" t="str">
        <f t="shared" si="98"/>
        <v>EXPOSIÇÃO ALTA</v>
      </c>
    </row>
    <row r="810" spans="1:17">
      <c r="A810" s="146">
        <v>806</v>
      </c>
      <c r="B810" s="28">
        <v>3168705</v>
      </c>
      <c r="C810" s="17" t="s">
        <v>893</v>
      </c>
      <c r="D810" s="137">
        <v>4.2242943434594605E-3</v>
      </c>
      <c r="E810" s="133">
        <f t="shared" si="96"/>
        <v>3.1750692238632389E-2</v>
      </c>
      <c r="F810" s="141">
        <v>0.50632600417639118</v>
      </c>
      <c r="G810" s="133">
        <f t="shared" si="99"/>
        <v>1</v>
      </c>
      <c r="H810" s="139">
        <v>1</v>
      </c>
      <c r="I810" s="133">
        <f t="shared" si="100"/>
        <v>0.66666666666666663</v>
      </c>
      <c r="J810" s="133">
        <f t="shared" si="97"/>
        <v>0.56613911963509966</v>
      </c>
      <c r="K810" s="140">
        <v>62</v>
      </c>
      <c r="L810" s="133">
        <f t="shared" si="101"/>
        <v>0.4861111111111111</v>
      </c>
      <c r="M810" s="140">
        <v>170</v>
      </c>
      <c r="N810" s="133">
        <f t="shared" si="102"/>
        <v>0.75609756097560976</v>
      </c>
      <c r="O810" s="136">
        <f t="shared" si="103"/>
        <v>0.60278259724060679</v>
      </c>
      <c r="P810" s="34"/>
      <c r="Q810" s="36" t="str">
        <f t="shared" si="98"/>
        <v>EXPOSIÇÃO MUITO ALTA</v>
      </c>
    </row>
    <row r="811" spans="1:17">
      <c r="A811" s="146">
        <v>807</v>
      </c>
      <c r="B811" s="28">
        <v>3168804</v>
      </c>
      <c r="C811" s="17" t="s">
        <v>894</v>
      </c>
      <c r="D811" s="137">
        <v>0</v>
      </c>
      <c r="E811" s="133">
        <f t="shared" si="96"/>
        <v>0</v>
      </c>
      <c r="F811" s="141">
        <v>0</v>
      </c>
      <c r="G811" s="133">
        <f t="shared" si="99"/>
        <v>0</v>
      </c>
      <c r="H811" s="139">
        <v>0</v>
      </c>
      <c r="I811" s="133">
        <f t="shared" si="100"/>
        <v>0</v>
      </c>
      <c r="J811" s="133">
        <f t="shared" si="97"/>
        <v>0</v>
      </c>
      <c r="K811" s="140">
        <v>50</v>
      </c>
      <c r="L811" s="133">
        <f t="shared" si="101"/>
        <v>0.375</v>
      </c>
      <c r="M811" s="140">
        <v>170</v>
      </c>
      <c r="N811" s="133">
        <f t="shared" si="102"/>
        <v>0.75609756097560976</v>
      </c>
      <c r="O811" s="136">
        <f t="shared" si="103"/>
        <v>0.37703252032520324</v>
      </c>
      <c r="P811" s="34"/>
      <c r="Q811" s="36" t="str">
        <f t="shared" si="98"/>
        <v xml:space="preserve">EXPOSIÇÃO MODERADA </v>
      </c>
    </row>
    <row r="812" spans="1:17">
      <c r="A812" s="146">
        <v>808</v>
      </c>
      <c r="B812" s="28">
        <v>3168903</v>
      </c>
      <c r="C812" s="17" t="s">
        <v>895</v>
      </c>
      <c r="D812" s="137">
        <v>0.52366988369209033</v>
      </c>
      <c r="E812" s="133">
        <f t="shared" si="96"/>
        <v>1</v>
      </c>
      <c r="F812" s="141">
        <v>3.8221429481462607E-2</v>
      </c>
      <c r="G812" s="133">
        <f t="shared" si="99"/>
        <v>8.7225060878257155E-2</v>
      </c>
      <c r="H812" s="139">
        <v>0.2</v>
      </c>
      <c r="I812" s="133">
        <f t="shared" si="100"/>
        <v>0.13333333333333333</v>
      </c>
      <c r="J812" s="133">
        <f t="shared" si="97"/>
        <v>0.40685279807053015</v>
      </c>
      <c r="K812" s="140">
        <v>77</v>
      </c>
      <c r="L812" s="133">
        <f t="shared" si="101"/>
        <v>0.625</v>
      </c>
      <c r="M812" s="140">
        <v>170</v>
      </c>
      <c r="N812" s="133">
        <f t="shared" si="102"/>
        <v>0.75609756097560976</v>
      </c>
      <c r="O812" s="136">
        <f t="shared" si="103"/>
        <v>0.59598345301537992</v>
      </c>
      <c r="P812" s="34"/>
      <c r="Q812" s="36" t="str">
        <f t="shared" si="98"/>
        <v>EXPOSIÇÃO ALTA</v>
      </c>
    </row>
    <row r="813" spans="1:17">
      <c r="A813" s="146">
        <v>809</v>
      </c>
      <c r="B813" s="28">
        <v>3169000</v>
      </c>
      <c r="C813" s="17" t="s">
        <v>896</v>
      </c>
      <c r="D813" s="137">
        <v>0.18373345102797764</v>
      </c>
      <c r="E813" s="133">
        <f t="shared" si="96"/>
        <v>1</v>
      </c>
      <c r="F813" s="141">
        <v>0.18626598783062215</v>
      </c>
      <c r="G813" s="133">
        <f t="shared" si="99"/>
        <v>0.42507730214419504</v>
      </c>
      <c r="H813" s="139">
        <v>0.4</v>
      </c>
      <c r="I813" s="133">
        <f t="shared" si="100"/>
        <v>0.26666666666666666</v>
      </c>
      <c r="J813" s="133">
        <f t="shared" si="97"/>
        <v>0.56391465627028714</v>
      </c>
      <c r="K813" s="140">
        <v>50</v>
      </c>
      <c r="L813" s="133">
        <f t="shared" si="101"/>
        <v>0.375</v>
      </c>
      <c r="M813" s="140">
        <v>164</v>
      </c>
      <c r="N813" s="133">
        <f t="shared" si="102"/>
        <v>0.6097560975609756</v>
      </c>
      <c r="O813" s="136">
        <f t="shared" si="103"/>
        <v>0.51622358461042095</v>
      </c>
      <c r="P813" s="34"/>
      <c r="Q813" s="36" t="str">
        <f t="shared" si="98"/>
        <v>EXPOSIÇÃO ALTA</v>
      </c>
    </row>
    <row r="814" spans="1:17">
      <c r="A814" s="146">
        <v>810</v>
      </c>
      <c r="B814" s="28">
        <v>3169059</v>
      </c>
      <c r="C814" s="17" t="s">
        <v>897</v>
      </c>
      <c r="D814" s="137">
        <v>0.12302167187950969</v>
      </c>
      <c r="E814" s="133">
        <f t="shared" si="96"/>
        <v>0.92465697817106041</v>
      </c>
      <c r="F814" s="141">
        <v>2.615062761506276E-2</v>
      </c>
      <c r="G814" s="133">
        <f t="shared" si="99"/>
        <v>5.9678303942942851E-2</v>
      </c>
      <c r="H814" s="139">
        <v>0.2</v>
      </c>
      <c r="I814" s="133">
        <f t="shared" si="100"/>
        <v>0.13333333333333333</v>
      </c>
      <c r="J814" s="133">
        <f t="shared" si="97"/>
        <v>0.3725562051491122</v>
      </c>
      <c r="K814" s="140">
        <v>37</v>
      </c>
      <c r="L814" s="133">
        <f t="shared" si="101"/>
        <v>0.25462962962962965</v>
      </c>
      <c r="M814" s="140">
        <v>139</v>
      </c>
      <c r="N814" s="133">
        <f t="shared" si="102"/>
        <v>0</v>
      </c>
      <c r="O814" s="136">
        <f t="shared" si="103"/>
        <v>0.20906194492624727</v>
      </c>
      <c r="P814" s="34"/>
      <c r="Q814" s="36" t="str">
        <f t="shared" si="98"/>
        <v xml:space="preserve">EXPOSIÇÃO MODERADA </v>
      </c>
    </row>
    <row r="815" spans="1:17">
      <c r="A815" s="146">
        <v>811</v>
      </c>
      <c r="B815" s="28">
        <v>3169109</v>
      </c>
      <c r="C815" s="17" t="s">
        <v>898</v>
      </c>
      <c r="D815" s="137">
        <v>0</v>
      </c>
      <c r="E815" s="133">
        <f t="shared" si="96"/>
        <v>0</v>
      </c>
      <c r="F815" s="141">
        <v>0</v>
      </c>
      <c r="G815" s="133">
        <f t="shared" si="99"/>
        <v>0</v>
      </c>
      <c r="H815" s="139">
        <v>0</v>
      </c>
      <c r="I815" s="133">
        <f t="shared" si="100"/>
        <v>0</v>
      </c>
      <c r="J815" s="133">
        <f t="shared" si="97"/>
        <v>0</v>
      </c>
      <c r="K815" s="140">
        <v>37</v>
      </c>
      <c r="L815" s="133">
        <f t="shared" si="101"/>
        <v>0.25462962962962965</v>
      </c>
      <c r="M815" s="140">
        <v>139</v>
      </c>
      <c r="N815" s="133">
        <f t="shared" si="102"/>
        <v>0</v>
      </c>
      <c r="O815" s="136">
        <f t="shared" si="103"/>
        <v>8.4876543209876545E-2</v>
      </c>
      <c r="P815" s="34"/>
      <c r="Q815" s="36" t="str">
        <f t="shared" si="98"/>
        <v>EXPOSIÇÃO RELATIVAMENTE BAIXA</v>
      </c>
    </row>
    <row r="816" spans="1:17">
      <c r="A816" s="146">
        <v>812</v>
      </c>
      <c r="B816" s="28">
        <v>3169208</v>
      </c>
      <c r="C816" s="17" t="s">
        <v>899</v>
      </c>
      <c r="D816" s="137">
        <v>3.6626008981035518E-2</v>
      </c>
      <c r="E816" s="133">
        <f t="shared" si="96"/>
        <v>0.27528885170768985</v>
      </c>
      <c r="F816" s="141">
        <v>1.2186296253064084</v>
      </c>
      <c r="G816" s="133">
        <f t="shared" si="99"/>
        <v>1</v>
      </c>
      <c r="H816" s="139">
        <v>0.6</v>
      </c>
      <c r="I816" s="133">
        <f t="shared" si="100"/>
        <v>0.39999999999999997</v>
      </c>
      <c r="J816" s="133">
        <f t="shared" si="97"/>
        <v>0.55842961723589657</v>
      </c>
      <c r="K816" s="140">
        <v>50</v>
      </c>
      <c r="L816" s="133">
        <f t="shared" si="101"/>
        <v>0.375</v>
      </c>
      <c r="M816" s="140">
        <v>157</v>
      </c>
      <c r="N816" s="133">
        <f t="shared" si="102"/>
        <v>0.43902439024390244</v>
      </c>
      <c r="O816" s="136">
        <f t="shared" si="103"/>
        <v>0.45748466915993302</v>
      </c>
      <c r="P816" s="34"/>
      <c r="Q816" s="36" t="str">
        <f t="shared" si="98"/>
        <v>EXPOSIÇÃO ALTA</v>
      </c>
    </row>
    <row r="817" spans="1:17">
      <c r="A817" s="146">
        <v>813</v>
      </c>
      <c r="B817" s="28">
        <v>3169307</v>
      </c>
      <c r="C817" s="17" t="s">
        <v>900</v>
      </c>
      <c r="D817" s="137">
        <v>2.8179966476623642E-4</v>
      </c>
      <c r="E817" s="133">
        <f t="shared" si="96"/>
        <v>2.118066048781815E-3</v>
      </c>
      <c r="F817" s="141">
        <v>7.5605720205023347E-2</v>
      </c>
      <c r="G817" s="133">
        <f t="shared" si="99"/>
        <v>0.17253968878443113</v>
      </c>
      <c r="H817" s="139">
        <v>1.2</v>
      </c>
      <c r="I817" s="133">
        <f t="shared" si="100"/>
        <v>0.79999999999999993</v>
      </c>
      <c r="J817" s="133">
        <f t="shared" si="97"/>
        <v>0.32488591827773766</v>
      </c>
      <c r="K817" s="140">
        <v>50</v>
      </c>
      <c r="L817" s="133">
        <f t="shared" si="101"/>
        <v>0.375</v>
      </c>
      <c r="M817" s="140">
        <v>157</v>
      </c>
      <c r="N817" s="133">
        <f t="shared" si="102"/>
        <v>0.43902439024390244</v>
      </c>
      <c r="O817" s="136">
        <f t="shared" si="103"/>
        <v>0.37963676950721337</v>
      </c>
      <c r="P817" s="34"/>
      <c r="Q817" s="36" t="str">
        <f t="shared" si="98"/>
        <v xml:space="preserve">EXPOSIÇÃO MODERADA </v>
      </c>
    </row>
    <row r="818" spans="1:17">
      <c r="A818" s="146">
        <v>814</v>
      </c>
      <c r="B818" s="28">
        <v>3169356</v>
      </c>
      <c r="C818" s="17" t="s">
        <v>901</v>
      </c>
      <c r="D818" s="137">
        <v>1.5864789516299089E-3</v>
      </c>
      <c r="E818" s="133">
        <f t="shared" si="96"/>
        <v>1.1924312285260336E-2</v>
      </c>
      <c r="F818" s="141">
        <v>0</v>
      </c>
      <c r="G818" s="133">
        <f t="shared" si="99"/>
        <v>0</v>
      </c>
      <c r="H818" s="139">
        <v>0.2</v>
      </c>
      <c r="I818" s="133">
        <f t="shared" si="100"/>
        <v>0.13333333333333333</v>
      </c>
      <c r="J818" s="133">
        <f t="shared" si="97"/>
        <v>4.8419215206197887E-2</v>
      </c>
      <c r="K818" s="140">
        <v>99</v>
      </c>
      <c r="L818" s="133">
        <f t="shared" si="101"/>
        <v>0.82870370370370372</v>
      </c>
      <c r="M818" s="140">
        <v>164</v>
      </c>
      <c r="N818" s="133">
        <f t="shared" si="102"/>
        <v>0.6097560975609756</v>
      </c>
      <c r="O818" s="136">
        <f t="shared" si="103"/>
        <v>0.49562633882362572</v>
      </c>
      <c r="P818" s="34"/>
      <c r="Q818" s="36" t="str">
        <f t="shared" si="98"/>
        <v>EXPOSIÇÃO ALTA</v>
      </c>
    </row>
    <row r="819" spans="1:17">
      <c r="A819" s="146">
        <v>815</v>
      </c>
      <c r="B819" s="28">
        <v>3169406</v>
      </c>
      <c r="C819" s="17" t="s">
        <v>902</v>
      </c>
      <c r="D819" s="137">
        <v>0</v>
      </c>
      <c r="E819" s="133">
        <f t="shared" si="96"/>
        <v>0</v>
      </c>
      <c r="F819" s="141">
        <v>0</v>
      </c>
      <c r="G819" s="133">
        <f t="shared" si="99"/>
        <v>0</v>
      </c>
      <c r="H819" s="139">
        <v>0</v>
      </c>
      <c r="I819" s="133">
        <f t="shared" si="100"/>
        <v>0</v>
      </c>
      <c r="J819" s="133">
        <f t="shared" si="97"/>
        <v>0</v>
      </c>
      <c r="K819" s="140">
        <v>50</v>
      </c>
      <c r="L819" s="133">
        <f t="shared" si="101"/>
        <v>0.375</v>
      </c>
      <c r="M819" s="140">
        <v>157</v>
      </c>
      <c r="N819" s="133">
        <f t="shared" si="102"/>
        <v>0.43902439024390244</v>
      </c>
      <c r="O819" s="136">
        <f t="shared" si="103"/>
        <v>0.27134146341463411</v>
      </c>
      <c r="P819" s="34"/>
      <c r="Q819" s="36" t="str">
        <f t="shared" si="98"/>
        <v xml:space="preserve">EXPOSIÇÃO MODERADA </v>
      </c>
    </row>
    <row r="820" spans="1:17">
      <c r="A820" s="146">
        <v>816</v>
      </c>
      <c r="B820" s="28">
        <v>3169505</v>
      </c>
      <c r="C820" s="17" t="s">
        <v>903</v>
      </c>
      <c r="D820" s="137">
        <v>2.7739096144225834E-2</v>
      </c>
      <c r="E820" s="133">
        <f t="shared" si="96"/>
        <v>0.20849292995333171</v>
      </c>
      <c r="F820" s="141">
        <v>1.5361087510620222</v>
      </c>
      <c r="G820" s="133">
        <f t="shared" si="99"/>
        <v>1</v>
      </c>
      <c r="H820" s="139">
        <v>0.6</v>
      </c>
      <c r="I820" s="133">
        <f t="shared" si="100"/>
        <v>0.39999999999999997</v>
      </c>
      <c r="J820" s="133">
        <f t="shared" si="97"/>
        <v>0.53616430998444387</v>
      </c>
      <c r="K820" s="140">
        <v>50</v>
      </c>
      <c r="L820" s="133">
        <f t="shared" si="101"/>
        <v>0.375</v>
      </c>
      <c r="M820" s="140">
        <v>157</v>
      </c>
      <c r="N820" s="133">
        <f t="shared" si="102"/>
        <v>0.43902439024390244</v>
      </c>
      <c r="O820" s="136">
        <f t="shared" si="103"/>
        <v>0.45006290007611544</v>
      </c>
      <c r="P820" s="34"/>
      <c r="Q820" s="36" t="str">
        <f t="shared" si="98"/>
        <v>EXPOSIÇÃO ALTA</v>
      </c>
    </row>
    <row r="821" spans="1:17">
      <c r="A821" s="146">
        <v>817</v>
      </c>
      <c r="B821" s="28">
        <v>3169604</v>
      </c>
      <c r="C821" s="17" t="s">
        <v>904</v>
      </c>
      <c r="D821" s="137">
        <v>0</v>
      </c>
      <c r="E821" s="133">
        <f t="shared" si="96"/>
        <v>0</v>
      </c>
      <c r="F821" s="141">
        <v>0</v>
      </c>
      <c r="G821" s="133">
        <f t="shared" si="99"/>
        <v>0</v>
      </c>
      <c r="H821" s="139">
        <v>0</v>
      </c>
      <c r="I821" s="133">
        <f t="shared" si="100"/>
        <v>0</v>
      </c>
      <c r="J821" s="133">
        <f t="shared" si="97"/>
        <v>0</v>
      </c>
      <c r="K821" s="140">
        <v>77</v>
      </c>
      <c r="L821" s="133">
        <f t="shared" si="101"/>
        <v>0.625</v>
      </c>
      <c r="M821" s="140">
        <v>164</v>
      </c>
      <c r="N821" s="133">
        <f t="shared" si="102"/>
        <v>0.6097560975609756</v>
      </c>
      <c r="O821" s="136">
        <f t="shared" si="103"/>
        <v>0.41158536585365857</v>
      </c>
      <c r="P821" s="34"/>
      <c r="Q821" s="36" t="str">
        <f t="shared" si="98"/>
        <v>EXPOSIÇÃO ALTA</v>
      </c>
    </row>
    <row r="822" spans="1:17">
      <c r="A822" s="146">
        <v>818</v>
      </c>
      <c r="B822" s="28">
        <v>3169703</v>
      </c>
      <c r="C822" s="17" t="s">
        <v>905</v>
      </c>
      <c r="D822" s="137">
        <v>3.189610810336363E-2</v>
      </c>
      <c r="E822" s="133">
        <f t="shared" si="96"/>
        <v>0.23973791352112156</v>
      </c>
      <c r="F822" s="141">
        <v>1.6065870067275834E-2</v>
      </c>
      <c r="G822" s="133">
        <f t="shared" si="99"/>
        <v>3.6663895455819016E-2</v>
      </c>
      <c r="H822" s="139">
        <v>1.2</v>
      </c>
      <c r="I822" s="133">
        <f t="shared" si="100"/>
        <v>0.79999999999999993</v>
      </c>
      <c r="J822" s="133">
        <f t="shared" si="97"/>
        <v>0.35880060299231348</v>
      </c>
      <c r="K822" s="140">
        <v>99</v>
      </c>
      <c r="L822" s="133">
        <f t="shared" si="101"/>
        <v>0.82870370370370372</v>
      </c>
      <c r="M822" s="140">
        <v>157</v>
      </c>
      <c r="N822" s="133">
        <f t="shared" si="102"/>
        <v>0.43902439024390244</v>
      </c>
      <c r="O822" s="136">
        <f t="shared" si="103"/>
        <v>0.54217623231330647</v>
      </c>
      <c r="P822" s="34"/>
      <c r="Q822" s="36" t="str">
        <f t="shared" si="98"/>
        <v>EXPOSIÇÃO ALTA</v>
      </c>
    </row>
    <row r="823" spans="1:17">
      <c r="A823" s="146">
        <v>819</v>
      </c>
      <c r="B823" s="28">
        <v>3169802</v>
      </c>
      <c r="C823" s="17" t="s">
        <v>906</v>
      </c>
      <c r="D823" s="137">
        <v>1.3066844375750177E-3</v>
      </c>
      <c r="E823" s="133">
        <f t="shared" si="96"/>
        <v>9.8213173745081359E-3</v>
      </c>
      <c r="F823" s="141">
        <v>0</v>
      </c>
      <c r="G823" s="133">
        <f t="shared" si="99"/>
        <v>0</v>
      </c>
      <c r="H823" s="139">
        <v>0.2</v>
      </c>
      <c r="I823" s="133">
        <f t="shared" si="100"/>
        <v>0.13333333333333333</v>
      </c>
      <c r="J823" s="133">
        <f t="shared" si="97"/>
        <v>4.7718216902613825E-2</v>
      </c>
      <c r="K823" s="140">
        <v>37</v>
      </c>
      <c r="L823" s="133">
        <f t="shared" si="101"/>
        <v>0.25462962962962965</v>
      </c>
      <c r="M823" s="140">
        <v>149</v>
      </c>
      <c r="N823" s="133">
        <f t="shared" si="102"/>
        <v>0.24390243902439024</v>
      </c>
      <c r="O823" s="136">
        <f t="shared" si="103"/>
        <v>0.1820834285188779</v>
      </c>
      <c r="P823" s="34"/>
      <c r="Q823" s="36" t="str">
        <f t="shared" si="98"/>
        <v>EXPOSIÇÃO RELATIVAMENTE BAIXA</v>
      </c>
    </row>
    <row r="824" spans="1:17">
      <c r="A824" s="146">
        <v>820</v>
      </c>
      <c r="B824" s="28">
        <v>3169901</v>
      </c>
      <c r="C824" s="17" t="s">
        <v>907</v>
      </c>
      <c r="D824" s="137">
        <v>6.286013511820213E-3</v>
      </c>
      <c r="E824" s="133">
        <f t="shared" si="96"/>
        <v>4.7247010789082271E-2</v>
      </c>
      <c r="F824" s="141">
        <v>8.7427022721311802E-3</v>
      </c>
      <c r="G824" s="133">
        <f t="shared" si="99"/>
        <v>1.9951706366633199E-2</v>
      </c>
      <c r="H824" s="139">
        <v>0.2</v>
      </c>
      <c r="I824" s="133">
        <f t="shared" si="100"/>
        <v>0.13333333333333333</v>
      </c>
      <c r="J824" s="133">
        <f t="shared" si="97"/>
        <v>6.684401682968294E-2</v>
      </c>
      <c r="K824" s="140">
        <v>50</v>
      </c>
      <c r="L824" s="133">
        <f t="shared" si="101"/>
        <v>0.375</v>
      </c>
      <c r="M824" s="140">
        <v>164</v>
      </c>
      <c r="N824" s="133">
        <f t="shared" si="102"/>
        <v>0.6097560975609756</v>
      </c>
      <c r="O824" s="136">
        <f t="shared" si="103"/>
        <v>0.35053337146355285</v>
      </c>
      <c r="P824" s="34"/>
      <c r="Q824" s="36" t="str">
        <f t="shared" si="98"/>
        <v xml:space="preserve">EXPOSIÇÃO MODERADA </v>
      </c>
    </row>
    <row r="825" spans="1:17">
      <c r="A825" s="146">
        <v>821</v>
      </c>
      <c r="B825" s="28">
        <v>3170008</v>
      </c>
      <c r="C825" s="17" t="s">
        <v>908</v>
      </c>
      <c r="D825" s="137">
        <v>6.1376834686011808E-2</v>
      </c>
      <c r="E825" s="133">
        <f t="shared" si="96"/>
        <v>0.46132130724135462</v>
      </c>
      <c r="F825" s="141">
        <v>0.12485035060714895</v>
      </c>
      <c r="G825" s="133">
        <f t="shared" si="99"/>
        <v>0.28492077821584372</v>
      </c>
      <c r="H825" s="139">
        <v>2.2000000000000002</v>
      </c>
      <c r="I825" s="133">
        <f t="shared" si="100"/>
        <v>1</v>
      </c>
      <c r="J825" s="133">
        <f t="shared" si="97"/>
        <v>0.58208069515239946</v>
      </c>
      <c r="K825" s="140">
        <v>127</v>
      </c>
      <c r="L825" s="133">
        <f t="shared" si="101"/>
        <v>1</v>
      </c>
      <c r="M825" s="140">
        <v>157</v>
      </c>
      <c r="N825" s="133">
        <f t="shared" si="102"/>
        <v>0.43902439024390244</v>
      </c>
      <c r="O825" s="136">
        <f t="shared" si="103"/>
        <v>0.67370169513210065</v>
      </c>
      <c r="P825" s="34"/>
      <c r="Q825" s="36" t="str">
        <f t="shared" si="98"/>
        <v>EXPOSIÇÃO MUITO ALTA</v>
      </c>
    </row>
    <row r="826" spans="1:17">
      <c r="A826" s="146">
        <v>822</v>
      </c>
      <c r="B826" s="28">
        <v>3170057</v>
      </c>
      <c r="C826" s="17" t="s">
        <v>909</v>
      </c>
      <c r="D826" s="137">
        <v>3.7700459519194096E-2</v>
      </c>
      <c r="E826" s="133">
        <f t="shared" si="96"/>
        <v>0.28336464983845366</v>
      </c>
      <c r="F826" s="141">
        <v>0.12924071082390953</v>
      </c>
      <c r="G826" s="133">
        <f t="shared" si="99"/>
        <v>0.29494001199071207</v>
      </c>
      <c r="H826" s="139">
        <v>0.6</v>
      </c>
      <c r="I826" s="133">
        <f t="shared" si="100"/>
        <v>0.39999999999999997</v>
      </c>
      <c r="J826" s="133">
        <f t="shared" si="97"/>
        <v>0.32610155394305523</v>
      </c>
      <c r="K826" s="140">
        <v>62</v>
      </c>
      <c r="L826" s="133">
        <f t="shared" si="101"/>
        <v>0.4861111111111111</v>
      </c>
      <c r="M826" s="140">
        <v>164</v>
      </c>
      <c r="N826" s="133">
        <f t="shared" si="102"/>
        <v>0.6097560975609756</v>
      </c>
      <c r="O826" s="136">
        <f t="shared" si="103"/>
        <v>0.47398958753838066</v>
      </c>
      <c r="P826" s="34"/>
      <c r="Q826" s="36" t="str">
        <f t="shared" si="98"/>
        <v>EXPOSIÇÃO ALTA</v>
      </c>
    </row>
    <row r="827" spans="1:17">
      <c r="A827" s="146">
        <v>823</v>
      </c>
      <c r="B827" s="28">
        <v>3170107</v>
      </c>
      <c r="C827" s="17" t="s">
        <v>910</v>
      </c>
      <c r="D827" s="137">
        <v>1.0026616361725723E-3</v>
      </c>
      <c r="E827" s="133">
        <f t="shared" si="96"/>
        <v>7.5362175173446112E-3</v>
      </c>
      <c r="F827" s="141">
        <v>0</v>
      </c>
      <c r="G827" s="133">
        <f t="shared" si="99"/>
        <v>0</v>
      </c>
      <c r="H827" s="139">
        <v>0.2</v>
      </c>
      <c r="I827" s="133">
        <f t="shared" si="100"/>
        <v>0.13333333333333333</v>
      </c>
      <c r="J827" s="133">
        <f t="shared" si="97"/>
        <v>4.6956516950225985E-2</v>
      </c>
      <c r="K827" s="140">
        <v>62</v>
      </c>
      <c r="L827" s="133">
        <f t="shared" si="101"/>
        <v>0.4861111111111111</v>
      </c>
      <c r="M827" s="140">
        <v>180</v>
      </c>
      <c r="N827" s="133">
        <f t="shared" si="102"/>
        <v>1</v>
      </c>
      <c r="O827" s="136">
        <f t="shared" si="103"/>
        <v>0.51102254268711234</v>
      </c>
      <c r="P827" s="34"/>
      <c r="Q827" s="36" t="str">
        <f t="shared" si="98"/>
        <v>EXPOSIÇÃO ALTA</v>
      </c>
    </row>
    <row r="828" spans="1:17">
      <c r="A828" s="146">
        <v>824</v>
      </c>
      <c r="B828" s="28">
        <v>3170206</v>
      </c>
      <c r="C828" s="17" t="s">
        <v>911</v>
      </c>
      <c r="D828" s="137">
        <v>0</v>
      </c>
      <c r="E828" s="133">
        <f t="shared" si="96"/>
        <v>0</v>
      </c>
      <c r="F828" s="141">
        <v>0</v>
      </c>
      <c r="G828" s="133">
        <f t="shared" si="99"/>
        <v>0</v>
      </c>
      <c r="H828" s="139">
        <v>0</v>
      </c>
      <c r="I828" s="133">
        <f t="shared" si="100"/>
        <v>0</v>
      </c>
      <c r="J828" s="133">
        <f t="shared" si="97"/>
        <v>0</v>
      </c>
      <c r="K828" s="140">
        <v>62</v>
      </c>
      <c r="L828" s="133">
        <f t="shared" si="101"/>
        <v>0.4861111111111111</v>
      </c>
      <c r="M828" s="140">
        <v>170</v>
      </c>
      <c r="N828" s="133">
        <f t="shared" si="102"/>
        <v>0.75609756097560976</v>
      </c>
      <c r="O828" s="136">
        <f t="shared" si="103"/>
        <v>0.41406955736224033</v>
      </c>
      <c r="P828" s="34"/>
      <c r="Q828" s="36" t="str">
        <f t="shared" si="98"/>
        <v>EXPOSIÇÃO ALTA</v>
      </c>
    </row>
    <row r="829" spans="1:17">
      <c r="A829" s="146">
        <v>825</v>
      </c>
      <c r="B829" s="28">
        <v>3170305</v>
      </c>
      <c r="C829" s="17" t="s">
        <v>912</v>
      </c>
      <c r="D829" s="137">
        <v>0.36969279728405968</v>
      </c>
      <c r="E829" s="133">
        <f t="shared" si="96"/>
        <v>1</v>
      </c>
      <c r="F829" s="141">
        <v>1.9768743006340919</v>
      </c>
      <c r="G829" s="133">
        <f t="shared" si="99"/>
        <v>1</v>
      </c>
      <c r="H829" s="139">
        <v>1</v>
      </c>
      <c r="I829" s="133">
        <f t="shared" si="100"/>
        <v>0.66666666666666663</v>
      </c>
      <c r="J829" s="133">
        <f t="shared" si="97"/>
        <v>0.88888888888888884</v>
      </c>
      <c r="K829" s="140">
        <v>37</v>
      </c>
      <c r="L829" s="133">
        <f t="shared" si="101"/>
        <v>0.25462962962962965</v>
      </c>
      <c r="M829" s="140">
        <v>149</v>
      </c>
      <c r="N829" s="133">
        <f t="shared" si="102"/>
        <v>0.24390243902439024</v>
      </c>
      <c r="O829" s="136">
        <f t="shared" si="103"/>
        <v>0.46247365251430289</v>
      </c>
      <c r="P829" s="34"/>
      <c r="Q829" s="36" t="str">
        <f t="shared" si="98"/>
        <v>EXPOSIÇÃO ALTA</v>
      </c>
    </row>
    <row r="830" spans="1:17">
      <c r="A830" s="146">
        <v>826</v>
      </c>
      <c r="B830" s="28">
        <v>3170404</v>
      </c>
      <c r="C830" s="17" t="s">
        <v>913</v>
      </c>
      <c r="D830" s="137">
        <v>1.2732770612610597E-2</v>
      </c>
      <c r="E830" s="133">
        <f t="shared" si="96"/>
        <v>9.5702204485832262E-2</v>
      </c>
      <c r="F830" s="141">
        <v>2.3381421122775845E-4</v>
      </c>
      <c r="G830" s="133">
        <f t="shared" si="99"/>
        <v>5.3358702396084435E-4</v>
      </c>
      <c r="H830" s="139">
        <v>0.4</v>
      </c>
      <c r="I830" s="133">
        <f t="shared" si="100"/>
        <v>0.26666666666666666</v>
      </c>
      <c r="J830" s="133">
        <f t="shared" si="97"/>
        <v>0.12096748605881992</v>
      </c>
      <c r="K830" s="140">
        <v>99</v>
      </c>
      <c r="L830" s="133">
        <f t="shared" si="101"/>
        <v>0.82870370370370372</v>
      </c>
      <c r="M830" s="140">
        <v>170</v>
      </c>
      <c r="N830" s="133">
        <f t="shared" si="102"/>
        <v>0.75609756097560976</v>
      </c>
      <c r="O830" s="136">
        <f t="shared" si="103"/>
        <v>0.56858958357937783</v>
      </c>
      <c r="P830" s="34"/>
      <c r="Q830" s="36" t="str">
        <f t="shared" si="98"/>
        <v>EXPOSIÇÃO ALTA</v>
      </c>
    </row>
    <row r="831" spans="1:17">
      <c r="A831" s="146">
        <v>827</v>
      </c>
      <c r="B831" s="28">
        <v>3170438</v>
      </c>
      <c r="C831" s="17" t="s">
        <v>914</v>
      </c>
      <c r="D831" s="137">
        <v>0</v>
      </c>
      <c r="E831" s="133">
        <f t="shared" si="96"/>
        <v>0</v>
      </c>
      <c r="F831" s="141">
        <v>0</v>
      </c>
      <c r="G831" s="133">
        <f t="shared" si="99"/>
        <v>0</v>
      </c>
      <c r="H831" s="139">
        <v>0.2</v>
      </c>
      <c r="I831" s="133">
        <f t="shared" si="100"/>
        <v>0.13333333333333333</v>
      </c>
      <c r="J831" s="133">
        <f t="shared" si="97"/>
        <v>4.4444444444444446E-2</v>
      </c>
      <c r="K831" s="140">
        <v>62</v>
      </c>
      <c r="L831" s="133">
        <f t="shared" si="101"/>
        <v>0.4861111111111111</v>
      </c>
      <c r="M831" s="140">
        <v>164</v>
      </c>
      <c r="N831" s="133">
        <f t="shared" si="102"/>
        <v>0.6097560975609756</v>
      </c>
      <c r="O831" s="136">
        <f t="shared" si="103"/>
        <v>0.38010388437217707</v>
      </c>
      <c r="P831" s="34"/>
      <c r="Q831" s="36" t="str">
        <f t="shared" si="98"/>
        <v xml:space="preserve">EXPOSIÇÃO MODERADA </v>
      </c>
    </row>
    <row r="832" spans="1:17">
      <c r="A832" s="146">
        <v>828</v>
      </c>
      <c r="B832" s="28">
        <v>3170479</v>
      </c>
      <c r="C832" s="17" t="s">
        <v>915</v>
      </c>
      <c r="D832" s="137">
        <v>9.0844527557647728E-2</v>
      </c>
      <c r="E832" s="133">
        <f t="shared" si="96"/>
        <v>0.68280673682522997</v>
      </c>
      <c r="F832" s="141">
        <v>0</v>
      </c>
      <c r="G832" s="133">
        <f t="shared" si="99"/>
        <v>0</v>
      </c>
      <c r="H832" s="139">
        <v>0.4</v>
      </c>
      <c r="I832" s="133">
        <f t="shared" si="100"/>
        <v>0.26666666666666666</v>
      </c>
      <c r="J832" s="133">
        <f t="shared" si="97"/>
        <v>0.31649113449729888</v>
      </c>
      <c r="K832" s="140">
        <v>99</v>
      </c>
      <c r="L832" s="133">
        <f t="shared" si="101"/>
        <v>0.82870370370370372</v>
      </c>
      <c r="M832" s="140">
        <v>164</v>
      </c>
      <c r="N832" s="133">
        <f t="shared" si="102"/>
        <v>0.6097560975609756</v>
      </c>
      <c r="O832" s="136">
        <f t="shared" si="103"/>
        <v>0.58498364525399271</v>
      </c>
      <c r="P832" s="34"/>
      <c r="Q832" s="36" t="str">
        <f t="shared" si="98"/>
        <v>EXPOSIÇÃO ALTA</v>
      </c>
    </row>
    <row r="833" spans="1:17">
      <c r="A833" s="146">
        <v>829</v>
      </c>
      <c r="B833" s="28">
        <v>3170503</v>
      </c>
      <c r="C833" s="17" t="s">
        <v>916</v>
      </c>
      <c r="D833" s="137">
        <v>1.318056939651455E-2</v>
      </c>
      <c r="E833" s="133">
        <f t="shared" si="96"/>
        <v>9.906795512169457E-2</v>
      </c>
      <c r="F833" s="141">
        <v>0.37075569847725343</v>
      </c>
      <c r="G833" s="133">
        <f t="shared" si="99"/>
        <v>0.84610096507048982</v>
      </c>
      <c r="H833" s="139">
        <v>0.8</v>
      </c>
      <c r="I833" s="133">
        <f t="shared" si="100"/>
        <v>0.53333333333333333</v>
      </c>
      <c r="J833" s="133">
        <f t="shared" si="97"/>
        <v>0.49283408450850591</v>
      </c>
      <c r="K833" s="140">
        <v>50</v>
      </c>
      <c r="L833" s="133">
        <f t="shared" si="101"/>
        <v>0.375</v>
      </c>
      <c r="M833" s="140">
        <v>170</v>
      </c>
      <c r="N833" s="133">
        <f t="shared" si="102"/>
        <v>0.75609756097560976</v>
      </c>
      <c r="O833" s="136">
        <f t="shared" si="103"/>
        <v>0.54131054849470528</v>
      </c>
      <c r="P833" s="34"/>
      <c r="Q833" s="36" t="str">
        <f t="shared" si="98"/>
        <v>EXPOSIÇÃO ALTA</v>
      </c>
    </row>
    <row r="834" spans="1:17">
      <c r="A834" s="146">
        <v>830</v>
      </c>
      <c r="B834" s="28">
        <v>3170529</v>
      </c>
      <c r="C834" s="17" t="s">
        <v>917</v>
      </c>
      <c r="D834" s="137">
        <v>3.908438804283005E-2</v>
      </c>
      <c r="E834" s="133">
        <f t="shared" si="96"/>
        <v>0.29376655014690728</v>
      </c>
      <c r="F834" s="141">
        <v>1.7178195144296839E-2</v>
      </c>
      <c r="G834" s="133">
        <f t="shared" si="99"/>
        <v>3.9202330670719217E-2</v>
      </c>
      <c r="H834" s="139">
        <v>2.2000000000000002</v>
      </c>
      <c r="I834" s="133">
        <f t="shared" si="100"/>
        <v>1</v>
      </c>
      <c r="J834" s="133">
        <f t="shared" si="97"/>
        <v>0.4443229602725422</v>
      </c>
      <c r="K834" s="140">
        <v>127</v>
      </c>
      <c r="L834" s="133">
        <f t="shared" si="101"/>
        <v>1</v>
      </c>
      <c r="M834" s="140">
        <v>157</v>
      </c>
      <c r="N834" s="133">
        <f t="shared" si="102"/>
        <v>0.43902439024390244</v>
      </c>
      <c r="O834" s="136">
        <f t="shared" si="103"/>
        <v>0.62778245017214818</v>
      </c>
      <c r="P834" s="34"/>
      <c r="Q834" s="36" t="str">
        <f t="shared" si="98"/>
        <v>EXPOSIÇÃO MUITO ALTA</v>
      </c>
    </row>
    <row r="835" spans="1:17">
      <c r="A835" s="146">
        <v>831</v>
      </c>
      <c r="B835" s="28">
        <v>3170578</v>
      </c>
      <c r="C835" s="17" t="s">
        <v>918</v>
      </c>
      <c r="D835" s="137">
        <v>0.18103892445499137</v>
      </c>
      <c r="E835" s="133">
        <f t="shared" si="96"/>
        <v>1</v>
      </c>
      <c r="F835" s="141">
        <v>4.154405400727021</v>
      </c>
      <c r="G835" s="133">
        <f t="shared" si="99"/>
        <v>1</v>
      </c>
      <c r="H835" s="139">
        <v>0.2</v>
      </c>
      <c r="I835" s="133">
        <f t="shared" si="100"/>
        <v>0.13333333333333333</v>
      </c>
      <c r="J835" s="133">
        <f t="shared" si="97"/>
        <v>0.71111111111111114</v>
      </c>
      <c r="K835" s="140">
        <v>62</v>
      </c>
      <c r="L835" s="133">
        <f t="shared" si="101"/>
        <v>0.4861111111111111</v>
      </c>
      <c r="M835" s="140">
        <v>164</v>
      </c>
      <c r="N835" s="133">
        <f t="shared" si="102"/>
        <v>0.6097560975609756</v>
      </c>
      <c r="O835" s="136">
        <f t="shared" si="103"/>
        <v>0.60232610659439934</v>
      </c>
      <c r="P835" s="34"/>
      <c r="Q835" s="36" t="str">
        <f t="shared" si="98"/>
        <v>EXPOSIÇÃO MUITO ALTA</v>
      </c>
    </row>
    <row r="836" spans="1:17">
      <c r="A836" s="146">
        <v>832</v>
      </c>
      <c r="B836" s="28">
        <v>3170602</v>
      </c>
      <c r="C836" s="17" t="s">
        <v>919</v>
      </c>
      <c r="D836" s="137">
        <v>0</v>
      </c>
      <c r="E836" s="133">
        <f t="shared" si="96"/>
        <v>0</v>
      </c>
      <c r="F836" s="141">
        <v>0</v>
      </c>
      <c r="G836" s="133">
        <f t="shared" si="99"/>
        <v>0</v>
      </c>
      <c r="H836" s="139">
        <v>0</v>
      </c>
      <c r="I836" s="133">
        <f t="shared" si="100"/>
        <v>0</v>
      </c>
      <c r="J836" s="133">
        <f t="shared" si="97"/>
        <v>0</v>
      </c>
      <c r="K836" s="140">
        <v>50</v>
      </c>
      <c r="L836" s="133">
        <f t="shared" si="101"/>
        <v>0.375</v>
      </c>
      <c r="M836" s="140">
        <v>170</v>
      </c>
      <c r="N836" s="133">
        <f t="shared" si="102"/>
        <v>0.75609756097560976</v>
      </c>
      <c r="O836" s="136">
        <f t="shared" si="103"/>
        <v>0.37703252032520324</v>
      </c>
      <c r="P836" s="34"/>
      <c r="Q836" s="36" t="str">
        <f t="shared" si="98"/>
        <v xml:space="preserve">EXPOSIÇÃO MODERADA </v>
      </c>
    </row>
    <row r="837" spans="1:17">
      <c r="A837" s="146">
        <v>833</v>
      </c>
      <c r="B837" s="28">
        <v>3170651</v>
      </c>
      <c r="C837" s="17" t="s">
        <v>920</v>
      </c>
      <c r="D837" s="137">
        <v>0.14223993246293168</v>
      </c>
      <c r="E837" s="133">
        <f t="shared" ref="E837:E857" si="104">IF(((D837-$E$860)/($D$860-$E$860))&gt;1,1,IF(((D837-$E$860)/($D$860-$E$860))&lt;0,0,(D837-$E$860)/($D$860-$E$860)))</f>
        <v>1</v>
      </c>
      <c r="F837" s="141">
        <v>0</v>
      </c>
      <c r="G837" s="133">
        <f t="shared" si="99"/>
        <v>0</v>
      </c>
      <c r="H837" s="139">
        <v>2</v>
      </c>
      <c r="I837" s="133">
        <f t="shared" si="100"/>
        <v>1</v>
      </c>
      <c r="J837" s="133">
        <f t="shared" ref="J837:J857" si="105">AVERAGE(E837,G837,I837)</f>
        <v>0.66666666666666663</v>
      </c>
      <c r="K837" s="140">
        <v>99</v>
      </c>
      <c r="L837" s="133">
        <f t="shared" si="101"/>
        <v>0.82870370370370372</v>
      </c>
      <c r="M837" s="140">
        <v>139</v>
      </c>
      <c r="N837" s="133">
        <f t="shared" si="102"/>
        <v>0</v>
      </c>
      <c r="O837" s="136">
        <f t="shared" si="103"/>
        <v>0.49845679012345673</v>
      </c>
      <c r="P837" s="34"/>
      <c r="Q837" s="36" t="str">
        <f t="shared" ref="Q837:Q857" si="106">IF(AND(O837&gt;$S$5,O837&lt;$T$5),"EXPOSIÇÃO RELATIVAMENTE BAIXA",IF(AND(O837&gt;$S$6,O837&lt;$T$6),"EXPOSIÇÃO MODERADA ",IF(AND(O837&gt;$S$7,O837&lt;$T$7),"EXPOSIÇÃO ALTA",IF(AND(O837&gt;$S$8,O837&lt;$T$8),"EXPOSIÇÃO MUITO ALTA","EXPOSIÇÃO EXTREMA"))))</f>
        <v>EXPOSIÇÃO ALTA</v>
      </c>
    </row>
    <row r="838" spans="1:17">
      <c r="A838" s="146">
        <v>834</v>
      </c>
      <c r="B838" s="28">
        <v>3170701</v>
      </c>
      <c r="C838" s="17" t="s">
        <v>921</v>
      </c>
      <c r="D838" s="137">
        <v>0</v>
      </c>
      <c r="E838" s="133">
        <f t="shared" si="104"/>
        <v>0</v>
      </c>
      <c r="F838" s="141">
        <v>0</v>
      </c>
      <c r="G838" s="133">
        <f t="shared" ref="G838:G857" si="107">IF(((F838-$G$860)/($F$860-$G$860))&gt;1,1,IF(((F838-$G$860)/($F$860-$G$860))&lt;0,0,(F838-$G$860)/($F$860-$G$860)))</f>
        <v>0</v>
      </c>
      <c r="H838" s="139">
        <v>0</v>
      </c>
      <c r="I838" s="133">
        <f t="shared" ref="I838:I857" si="108">IF(((H838-$I$860)/($H$860-$I$860))&gt;1,1,IF(((H838-$I$860)/($H$860-$I$860))&lt;0,0,(H838-$I$860)/($H$860-$I$860)))</f>
        <v>0</v>
      </c>
      <c r="J838" s="133">
        <f t="shared" si="105"/>
        <v>0</v>
      </c>
      <c r="K838" s="140">
        <v>50</v>
      </c>
      <c r="L838" s="133">
        <f t="shared" ref="L838:L857" si="109">IF(((K838-$L$860)/($K$860-$L$860))&gt;1,1,IF(((K838-$L$860)/($K$860-$L$860))&lt;0,0,(K838-$L$860)/($K$860-$L$860)))</f>
        <v>0.375</v>
      </c>
      <c r="M838" s="140">
        <v>157</v>
      </c>
      <c r="N838" s="133">
        <f t="shared" ref="N838:N857" si="110">IF(((M838-$N$860)/($M$860-$N$860))&gt;1,1,IF(((M838-$N$860)/($M$860-$N$860))&lt;0,0,(M838-$N$860)/($M$860-$N$860)))</f>
        <v>0.43902439024390244</v>
      </c>
      <c r="O838" s="136">
        <f t="shared" ref="O838:O857" si="111">(J838+N838+L838)/$M$2</f>
        <v>0.27134146341463411</v>
      </c>
      <c r="P838" s="34"/>
      <c r="Q838" s="36" t="str">
        <f t="shared" si="106"/>
        <v xml:space="preserve">EXPOSIÇÃO MODERADA </v>
      </c>
    </row>
    <row r="839" spans="1:17">
      <c r="A839" s="146">
        <v>835</v>
      </c>
      <c r="B839" s="28">
        <v>3170750</v>
      </c>
      <c r="C839" s="17" t="s">
        <v>922</v>
      </c>
      <c r="D839" s="137">
        <v>0</v>
      </c>
      <c r="E839" s="133">
        <f t="shared" si="104"/>
        <v>0</v>
      </c>
      <c r="F839" s="141">
        <v>0</v>
      </c>
      <c r="G839" s="133">
        <f t="shared" si="107"/>
        <v>0</v>
      </c>
      <c r="H839" s="139">
        <v>0</v>
      </c>
      <c r="I839" s="133">
        <f t="shared" si="108"/>
        <v>0</v>
      </c>
      <c r="J839" s="133">
        <f t="shared" si="105"/>
        <v>0</v>
      </c>
      <c r="K839" s="140">
        <v>77</v>
      </c>
      <c r="L839" s="133">
        <f t="shared" si="109"/>
        <v>0.625</v>
      </c>
      <c r="M839" s="140">
        <v>170</v>
      </c>
      <c r="N839" s="133">
        <f t="shared" si="110"/>
        <v>0.75609756097560976</v>
      </c>
      <c r="O839" s="136">
        <f t="shared" si="111"/>
        <v>0.46036585365853661</v>
      </c>
      <c r="P839" s="34"/>
      <c r="Q839" s="36" t="str">
        <f t="shared" si="106"/>
        <v>EXPOSIÇÃO ALTA</v>
      </c>
    </row>
    <row r="840" spans="1:17">
      <c r="A840" s="146">
        <v>836</v>
      </c>
      <c r="B840" s="28">
        <v>3170800</v>
      </c>
      <c r="C840" s="17" t="s">
        <v>923</v>
      </c>
      <c r="D840" s="137">
        <v>1.6461629919202185E-3</v>
      </c>
      <c r="E840" s="133">
        <f t="shared" si="104"/>
        <v>1.2372910190789772E-2</v>
      </c>
      <c r="F840" s="141">
        <v>0.11947431302270012</v>
      </c>
      <c r="G840" s="133">
        <f t="shared" si="107"/>
        <v>0.27265213175366004</v>
      </c>
      <c r="H840" s="139">
        <v>2</v>
      </c>
      <c r="I840" s="133">
        <f t="shared" si="108"/>
        <v>1</v>
      </c>
      <c r="J840" s="133">
        <f t="shared" si="105"/>
        <v>0.42834168064814993</v>
      </c>
      <c r="K840" s="140">
        <v>127</v>
      </c>
      <c r="L840" s="133">
        <f t="shared" si="109"/>
        <v>1</v>
      </c>
      <c r="M840" s="140">
        <v>164</v>
      </c>
      <c r="N840" s="133">
        <f t="shared" si="110"/>
        <v>0.6097560975609756</v>
      </c>
      <c r="O840" s="136">
        <f t="shared" si="111"/>
        <v>0.67936592606970858</v>
      </c>
      <c r="P840" s="34"/>
      <c r="Q840" s="36" t="str">
        <f t="shared" si="106"/>
        <v>EXPOSIÇÃO MUITO ALTA</v>
      </c>
    </row>
    <row r="841" spans="1:17">
      <c r="A841" s="146">
        <v>837</v>
      </c>
      <c r="B841" s="28">
        <v>3170909</v>
      </c>
      <c r="C841" s="17" t="s">
        <v>924</v>
      </c>
      <c r="D841" s="137">
        <v>3.0906938176470087E-2</v>
      </c>
      <c r="E841" s="133">
        <f t="shared" si="104"/>
        <v>0.23230310255224695</v>
      </c>
      <c r="F841" s="141">
        <v>0</v>
      </c>
      <c r="G841" s="133">
        <f t="shared" si="107"/>
        <v>0</v>
      </c>
      <c r="H841" s="139">
        <v>2</v>
      </c>
      <c r="I841" s="133">
        <f t="shared" si="108"/>
        <v>1</v>
      </c>
      <c r="J841" s="133">
        <f t="shared" si="105"/>
        <v>0.41076770085074904</v>
      </c>
      <c r="K841" s="140">
        <v>127</v>
      </c>
      <c r="L841" s="133">
        <f t="shared" si="109"/>
        <v>1</v>
      </c>
      <c r="M841" s="140">
        <v>139</v>
      </c>
      <c r="N841" s="133">
        <f t="shared" si="110"/>
        <v>0</v>
      </c>
      <c r="O841" s="136">
        <f t="shared" si="111"/>
        <v>0.47025590028358305</v>
      </c>
      <c r="P841" s="34"/>
      <c r="Q841" s="36" t="str">
        <f t="shared" si="106"/>
        <v>EXPOSIÇÃO ALTA</v>
      </c>
    </row>
    <row r="842" spans="1:17">
      <c r="A842" s="146">
        <v>838</v>
      </c>
      <c r="B842" s="28">
        <v>3171006</v>
      </c>
      <c r="C842" s="17" t="s">
        <v>925</v>
      </c>
      <c r="D842" s="137">
        <v>0</v>
      </c>
      <c r="E842" s="133">
        <f t="shared" si="104"/>
        <v>0</v>
      </c>
      <c r="F842" s="141">
        <v>0</v>
      </c>
      <c r="G842" s="133">
        <f t="shared" si="107"/>
        <v>0</v>
      </c>
      <c r="H842" s="139">
        <v>0</v>
      </c>
      <c r="I842" s="133">
        <f t="shared" si="108"/>
        <v>0</v>
      </c>
      <c r="J842" s="133">
        <f t="shared" si="105"/>
        <v>0</v>
      </c>
      <c r="K842" s="140">
        <v>99</v>
      </c>
      <c r="L842" s="133">
        <f t="shared" si="109"/>
        <v>0.82870370370370372</v>
      </c>
      <c r="M842" s="140">
        <v>180</v>
      </c>
      <c r="N842" s="133">
        <f t="shared" si="110"/>
        <v>1</v>
      </c>
      <c r="O842" s="136">
        <f t="shared" si="111"/>
        <v>0.60956790123456794</v>
      </c>
      <c r="P842" s="34"/>
      <c r="Q842" s="36" t="str">
        <f t="shared" si="106"/>
        <v>EXPOSIÇÃO MUITO ALTA</v>
      </c>
    </row>
    <row r="843" spans="1:17">
      <c r="A843" s="146">
        <v>839</v>
      </c>
      <c r="B843" s="28">
        <v>3171030</v>
      </c>
      <c r="C843" s="17" t="s">
        <v>926</v>
      </c>
      <c r="D843" s="137">
        <v>3.2415501214084236E-2</v>
      </c>
      <c r="E843" s="133">
        <f t="shared" si="104"/>
        <v>0.24364178230216171</v>
      </c>
      <c r="F843" s="141">
        <v>5.2314935914203498E-2</v>
      </c>
      <c r="G843" s="133">
        <f t="shared" si="107"/>
        <v>0.11938782855234813</v>
      </c>
      <c r="H843" s="139">
        <v>2.4</v>
      </c>
      <c r="I843" s="133">
        <f t="shared" si="108"/>
        <v>1</v>
      </c>
      <c r="J843" s="133">
        <f t="shared" si="105"/>
        <v>0.45434320361816999</v>
      </c>
      <c r="K843" s="140">
        <v>127</v>
      </c>
      <c r="L843" s="133">
        <f t="shared" si="109"/>
        <v>1</v>
      </c>
      <c r="M843" s="140">
        <v>139</v>
      </c>
      <c r="N843" s="133">
        <f t="shared" si="110"/>
        <v>0</v>
      </c>
      <c r="O843" s="136">
        <f t="shared" si="111"/>
        <v>0.48478106787272335</v>
      </c>
      <c r="P843" s="34"/>
      <c r="Q843" s="36" t="str">
        <f t="shared" si="106"/>
        <v>EXPOSIÇÃO ALTA</v>
      </c>
    </row>
    <row r="844" spans="1:17">
      <c r="A844" s="146">
        <v>840</v>
      </c>
      <c r="B844" s="28">
        <v>3171071</v>
      </c>
      <c r="C844" s="17" t="s">
        <v>927</v>
      </c>
      <c r="D844" s="137">
        <v>2.7717014021513563E-2</v>
      </c>
      <c r="E844" s="133">
        <f t="shared" si="104"/>
        <v>0.20832695603551074</v>
      </c>
      <c r="F844" s="141">
        <v>0</v>
      </c>
      <c r="G844" s="133">
        <f t="shared" si="107"/>
        <v>0</v>
      </c>
      <c r="H844" s="139">
        <v>2.2000000000000002</v>
      </c>
      <c r="I844" s="133">
        <f t="shared" si="108"/>
        <v>1</v>
      </c>
      <c r="J844" s="133">
        <f t="shared" si="105"/>
        <v>0.4027756520118369</v>
      </c>
      <c r="K844" s="140">
        <v>77</v>
      </c>
      <c r="L844" s="133">
        <f t="shared" si="109"/>
        <v>0.625</v>
      </c>
      <c r="M844" s="140">
        <v>164</v>
      </c>
      <c r="N844" s="133">
        <f t="shared" si="110"/>
        <v>0.6097560975609756</v>
      </c>
      <c r="O844" s="136">
        <f t="shared" si="111"/>
        <v>0.54584391652427089</v>
      </c>
      <c r="P844" s="34"/>
      <c r="Q844" s="36" t="str">
        <f t="shared" si="106"/>
        <v>EXPOSIÇÃO ALTA</v>
      </c>
    </row>
    <row r="845" spans="1:17">
      <c r="A845" s="146">
        <v>841</v>
      </c>
      <c r="B845" s="28">
        <v>3171105</v>
      </c>
      <c r="C845" s="17" t="s">
        <v>928</v>
      </c>
      <c r="D845" s="137">
        <v>0</v>
      </c>
      <c r="E845" s="133">
        <f t="shared" si="104"/>
        <v>0</v>
      </c>
      <c r="F845" s="141">
        <v>0</v>
      </c>
      <c r="G845" s="133">
        <f t="shared" si="107"/>
        <v>0</v>
      </c>
      <c r="H845" s="139">
        <v>0</v>
      </c>
      <c r="I845" s="133">
        <f t="shared" si="108"/>
        <v>0</v>
      </c>
      <c r="J845" s="133">
        <f t="shared" si="105"/>
        <v>0</v>
      </c>
      <c r="K845" s="140">
        <v>62</v>
      </c>
      <c r="L845" s="133">
        <f t="shared" si="109"/>
        <v>0.4861111111111111</v>
      </c>
      <c r="M845" s="140">
        <v>170</v>
      </c>
      <c r="N845" s="133">
        <f t="shared" si="110"/>
        <v>0.75609756097560976</v>
      </c>
      <c r="O845" s="136">
        <f t="shared" si="111"/>
        <v>0.41406955736224033</v>
      </c>
      <c r="P845" s="34"/>
      <c r="Q845" s="36" t="str">
        <f t="shared" si="106"/>
        <v>EXPOSIÇÃO ALTA</v>
      </c>
    </row>
    <row r="846" spans="1:17">
      <c r="A846" s="146">
        <v>842</v>
      </c>
      <c r="B846" s="28">
        <v>3171154</v>
      </c>
      <c r="C846" s="17" t="s">
        <v>929</v>
      </c>
      <c r="D846" s="137">
        <v>0</v>
      </c>
      <c r="E846" s="133">
        <f t="shared" si="104"/>
        <v>0</v>
      </c>
      <c r="F846" s="141">
        <v>0</v>
      </c>
      <c r="G846" s="133">
        <f t="shared" si="107"/>
        <v>0</v>
      </c>
      <c r="H846" s="139">
        <v>0</v>
      </c>
      <c r="I846" s="133">
        <f t="shared" si="108"/>
        <v>0</v>
      </c>
      <c r="J846" s="133">
        <f t="shared" si="105"/>
        <v>0</v>
      </c>
      <c r="K846" s="140">
        <v>50</v>
      </c>
      <c r="L846" s="133">
        <f t="shared" si="109"/>
        <v>0.375</v>
      </c>
      <c r="M846" s="140">
        <v>164</v>
      </c>
      <c r="N846" s="133">
        <f t="shared" si="110"/>
        <v>0.6097560975609756</v>
      </c>
      <c r="O846" s="136">
        <f t="shared" si="111"/>
        <v>0.3282520325203252</v>
      </c>
      <c r="P846" s="34"/>
      <c r="Q846" s="36" t="str">
        <f t="shared" si="106"/>
        <v xml:space="preserve">EXPOSIÇÃO MODERADA </v>
      </c>
    </row>
    <row r="847" spans="1:17">
      <c r="A847" s="146">
        <v>843</v>
      </c>
      <c r="B847" s="28">
        <v>3171204</v>
      </c>
      <c r="C847" s="17" t="s">
        <v>930</v>
      </c>
      <c r="D847" s="137">
        <v>5.6601966119640178E-3</v>
      </c>
      <c r="E847" s="133">
        <f t="shared" si="104"/>
        <v>4.2543238236908136E-2</v>
      </c>
      <c r="F847" s="141">
        <v>0.24281516741997258</v>
      </c>
      <c r="G847" s="133">
        <f t="shared" si="107"/>
        <v>0.55412809117051476</v>
      </c>
      <c r="H847" s="139">
        <v>0.6</v>
      </c>
      <c r="I847" s="133">
        <f t="shared" si="108"/>
        <v>0.39999999999999997</v>
      </c>
      <c r="J847" s="133">
        <f t="shared" si="105"/>
        <v>0.33222377646914092</v>
      </c>
      <c r="K847" s="140">
        <v>77</v>
      </c>
      <c r="L847" s="133">
        <f t="shared" si="109"/>
        <v>0.625</v>
      </c>
      <c r="M847" s="140">
        <v>180</v>
      </c>
      <c r="N847" s="133">
        <f t="shared" si="110"/>
        <v>1</v>
      </c>
      <c r="O847" s="136">
        <f t="shared" si="111"/>
        <v>0.6524079254897136</v>
      </c>
      <c r="P847" s="34"/>
      <c r="Q847" s="36" t="str">
        <f t="shared" si="106"/>
        <v>EXPOSIÇÃO MUITO ALTA</v>
      </c>
    </row>
    <row r="848" spans="1:17">
      <c r="A848" s="146">
        <v>844</v>
      </c>
      <c r="B848" s="28">
        <v>3171303</v>
      </c>
      <c r="C848" s="17" t="s">
        <v>931</v>
      </c>
      <c r="D848" s="137">
        <v>4.9692894528547416E-3</v>
      </c>
      <c r="E848" s="133">
        <f t="shared" si="104"/>
        <v>3.7350233490846464E-2</v>
      </c>
      <c r="F848" s="141">
        <v>0.14477711943455468</v>
      </c>
      <c r="G848" s="133">
        <f t="shared" si="107"/>
        <v>0.33039562433378933</v>
      </c>
      <c r="H848" s="139">
        <v>0.8</v>
      </c>
      <c r="I848" s="133">
        <f t="shared" si="108"/>
        <v>0.53333333333333333</v>
      </c>
      <c r="J848" s="133">
        <f t="shared" si="105"/>
        <v>0.30035973038598973</v>
      </c>
      <c r="K848" s="140">
        <v>50</v>
      </c>
      <c r="L848" s="133">
        <f t="shared" si="109"/>
        <v>0.375</v>
      </c>
      <c r="M848" s="140">
        <v>170</v>
      </c>
      <c r="N848" s="133">
        <f t="shared" si="110"/>
        <v>0.75609756097560976</v>
      </c>
      <c r="O848" s="136">
        <f t="shared" si="111"/>
        <v>0.47715243045386652</v>
      </c>
      <c r="P848" s="34"/>
      <c r="Q848" s="36" t="str">
        <f t="shared" si="106"/>
        <v>EXPOSIÇÃO ALTA</v>
      </c>
    </row>
    <row r="849" spans="1:17">
      <c r="A849" s="146">
        <v>845</v>
      </c>
      <c r="B849" s="28">
        <v>3171402</v>
      </c>
      <c r="C849" s="17" t="s">
        <v>932</v>
      </c>
      <c r="D849" s="137">
        <v>0</v>
      </c>
      <c r="E849" s="133">
        <f t="shared" si="104"/>
        <v>0</v>
      </c>
      <c r="F849" s="141">
        <v>5.4215234480889133E-3</v>
      </c>
      <c r="G849" s="133">
        <f t="shared" si="107"/>
        <v>1.2372449676216507E-2</v>
      </c>
      <c r="H849" s="139">
        <v>0.2</v>
      </c>
      <c r="I849" s="133">
        <f t="shared" si="108"/>
        <v>0.13333333333333333</v>
      </c>
      <c r="J849" s="133">
        <f t="shared" si="105"/>
        <v>4.8568594336516613E-2</v>
      </c>
      <c r="K849" s="140">
        <v>50</v>
      </c>
      <c r="L849" s="133">
        <f t="shared" si="109"/>
        <v>0.375</v>
      </c>
      <c r="M849" s="140">
        <v>157</v>
      </c>
      <c r="N849" s="133">
        <f t="shared" si="110"/>
        <v>0.43902439024390244</v>
      </c>
      <c r="O849" s="136">
        <f t="shared" si="111"/>
        <v>0.28753099486013967</v>
      </c>
      <c r="P849" s="34"/>
      <c r="Q849" s="36" t="str">
        <f t="shared" si="106"/>
        <v xml:space="preserve">EXPOSIÇÃO MODERADA </v>
      </c>
    </row>
    <row r="850" spans="1:17">
      <c r="A850" s="146">
        <v>846</v>
      </c>
      <c r="B850" s="28">
        <v>3171501</v>
      </c>
      <c r="C850" s="17" t="s">
        <v>565</v>
      </c>
      <c r="D850" s="137">
        <v>2.1852543452815228E-2</v>
      </c>
      <c r="E850" s="133">
        <f t="shared" si="104"/>
        <v>0.16424835141423094</v>
      </c>
      <c r="F850" s="141">
        <v>0</v>
      </c>
      <c r="G850" s="133">
        <f t="shared" si="107"/>
        <v>0</v>
      </c>
      <c r="H850" s="139">
        <v>0.2</v>
      </c>
      <c r="I850" s="133">
        <f t="shared" si="108"/>
        <v>0.13333333333333333</v>
      </c>
      <c r="J850" s="133">
        <f t="shared" si="105"/>
        <v>9.9193894915854772E-2</v>
      </c>
      <c r="K850" s="140">
        <v>62</v>
      </c>
      <c r="L850" s="133">
        <f t="shared" si="109"/>
        <v>0.4861111111111111</v>
      </c>
      <c r="M850" s="140">
        <v>157</v>
      </c>
      <c r="N850" s="133">
        <f t="shared" si="110"/>
        <v>0.43902439024390244</v>
      </c>
      <c r="O850" s="136">
        <f t="shared" si="111"/>
        <v>0.34144313209028948</v>
      </c>
      <c r="P850" s="34"/>
      <c r="Q850" s="36" t="str">
        <f t="shared" si="106"/>
        <v xml:space="preserve">EXPOSIÇÃO MODERADA </v>
      </c>
    </row>
    <row r="851" spans="1:17">
      <c r="A851" s="146">
        <v>847</v>
      </c>
      <c r="B851" s="28">
        <v>3171600</v>
      </c>
      <c r="C851" s="17" t="s">
        <v>933</v>
      </c>
      <c r="D851" s="137">
        <v>3.6598980287086587E-2</v>
      </c>
      <c r="E851" s="133">
        <f t="shared" si="104"/>
        <v>0.27508569831130936</v>
      </c>
      <c r="F851" s="141">
        <v>5.9523809523809527E-2</v>
      </c>
      <c r="G851" s="133">
        <f t="shared" si="107"/>
        <v>0.13583918707012707</v>
      </c>
      <c r="H851" s="139">
        <v>2.2000000000000002</v>
      </c>
      <c r="I851" s="133">
        <f t="shared" si="108"/>
        <v>1</v>
      </c>
      <c r="J851" s="133">
        <f t="shared" si="105"/>
        <v>0.4703082951271455</v>
      </c>
      <c r="K851" s="140">
        <v>99</v>
      </c>
      <c r="L851" s="133">
        <f t="shared" si="109"/>
        <v>0.82870370370370372</v>
      </c>
      <c r="M851" s="140">
        <v>149</v>
      </c>
      <c r="N851" s="133">
        <f t="shared" si="110"/>
        <v>0.24390243902439024</v>
      </c>
      <c r="O851" s="136">
        <f t="shared" si="111"/>
        <v>0.51430481261841321</v>
      </c>
      <c r="P851" s="34"/>
      <c r="Q851" s="36" t="str">
        <f t="shared" si="106"/>
        <v>EXPOSIÇÃO ALTA</v>
      </c>
    </row>
    <row r="852" spans="1:17">
      <c r="A852" s="146">
        <v>848</v>
      </c>
      <c r="B852" s="28">
        <v>3171709</v>
      </c>
      <c r="C852" s="17" t="s">
        <v>934</v>
      </c>
      <c r="D852" s="137">
        <v>0</v>
      </c>
      <c r="E852" s="133">
        <f t="shared" si="104"/>
        <v>0</v>
      </c>
      <c r="F852" s="141">
        <v>0</v>
      </c>
      <c r="G852" s="133">
        <f t="shared" si="107"/>
        <v>0</v>
      </c>
      <c r="H852" s="139">
        <v>0.2</v>
      </c>
      <c r="I852" s="133">
        <f t="shared" si="108"/>
        <v>0.13333333333333333</v>
      </c>
      <c r="J852" s="133">
        <f t="shared" si="105"/>
        <v>4.4444444444444446E-2</v>
      </c>
      <c r="K852" s="140">
        <v>37</v>
      </c>
      <c r="L852" s="133">
        <f t="shared" si="109"/>
        <v>0.25462962962962965</v>
      </c>
      <c r="M852" s="140">
        <v>149</v>
      </c>
      <c r="N852" s="133">
        <f t="shared" si="110"/>
        <v>0.24390243902439024</v>
      </c>
      <c r="O852" s="136">
        <f t="shared" si="111"/>
        <v>0.18099217103282142</v>
      </c>
      <c r="P852" s="34"/>
      <c r="Q852" s="36" t="str">
        <f t="shared" si="106"/>
        <v>EXPOSIÇÃO RELATIVAMENTE BAIXA</v>
      </c>
    </row>
    <row r="853" spans="1:17">
      <c r="A853" s="146">
        <v>849</v>
      </c>
      <c r="B853" s="28">
        <v>3171808</v>
      </c>
      <c r="C853" s="17" t="s">
        <v>935</v>
      </c>
      <c r="D853" s="137">
        <v>0</v>
      </c>
      <c r="E853" s="133">
        <f t="shared" si="104"/>
        <v>0</v>
      </c>
      <c r="F853" s="141">
        <v>0</v>
      </c>
      <c r="G853" s="133">
        <f t="shared" si="107"/>
        <v>0</v>
      </c>
      <c r="H853" s="139">
        <v>0</v>
      </c>
      <c r="I853" s="133">
        <f t="shared" si="108"/>
        <v>0</v>
      </c>
      <c r="J853" s="133">
        <f t="shared" si="105"/>
        <v>0</v>
      </c>
      <c r="K853" s="140">
        <v>62</v>
      </c>
      <c r="L853" s="133">
        <f t="shared" si="109"/>
        <v>0.4861111111111111</v>
      </c>
      <c r="M853" s="140">
        <v>164</v>
      </c>
      <c r="N853" s="133">
        <f t="shared" si="110"/>
        <v>0.6097560975609756</v>
      </c>
      <c r="O853" s="136">
        <f t="shared" si="111"/>
        <v>0.36528906955736223</v>
      </c>
      <c r="P853" s="34"/>
      <c r="Q853" s="36" t="str">
        <f t="shared" si="106"/>
        <v xml:space="preserve">EXPOSIÇÃO MODERADA </v>
      </c>
    </row>
    <row r="854" spans="1:17">
      <c r="A854" s="146">
        <v>850</v>
      </c>
      <c r="B854" s="28">
        <v>3171907</v>
      </c>
      <c r="C854" s="17" t="s">
        <v>936</v>
      </c>
      <c r="D854" s="137">
        <v>4.7069291214178535E-3</v>
      </c>
      <c r="E854" s="133">
        <f t="shared" si="104"/>
        <v>3.5378277594360255E-2</v>
      </c>
      <c r="F854" s="141">
        <v>3.0891438658428947E-2</v>
      </c>
      <c r="G854" s="133">
        <f t="shared" si="107"/>
        <v>7.049730096843311E-2</v>
      </c>
      <c r="H854" s="139">
        <v>0.4</v>
      </c>
      <c r="I854" s="133">
        <f t="shared" si="108"/>
        <v>0.26666666666666666</v>
      </c>
      <c r="J854" s="133">
        <f t="shared" si="105"/>
        <v>0.12418074840982</v>
      </c>
      <c r="K854" s="140">
        <v>62</v>
      </c>
      <c r="L854" s="133">
        <f t="shared" si="109"/>
        <v>0.4861111111111111</v>
      </c>
      <c r="M854" s="140">
        <v>164</v>
      </c>
      <c r="N854" s="133">
        <f t="shared" si="110"/>
        <v>0.6097560975609756</v>
      </c>
      <c r="O854" s="136">
        <f t="shared" si="111"/>
        <v>0.40668265236063555</v>
      </c>
      <c r="P854" s="34"/>
      <c r="Q854" s="36" t="str">
        <f t="shared" si="106"/>
        <v>EXPOSIÇÃO ALTA</v>
      </c>
    </row>
    <row r="855" spans="1:17">
      <c r="A855" s="146">
        <v>851</v>
      </c>
      <c r="B855" s="28">
        <v>3172004</v>
      </c>
      <c r="C855" s="17" t="s">
        <v>937</v>
      </c>
      <c r="D855" s="137">
        <v>8.2744104125586661E-4</v>
      </c>
      <c r="E855" s="133">
        <f t="shared" si="104"/>
        <v>6.2192223624770874E-3</v>
      </c>
      <c r="F855" s="141">
        <v>4.3477148922022452E-2</v>
      </c>
      <c r="G855" s="133">
        <f t="shared" si="107"/>
        <v>9.9219129503665598E-2</v>
      </c>
      <c r="H855" s="139">
        <v>0.6</v>
      </c>
      <c r="I855" s="133">
        <f t="shared" si="108"/>
        <v>0.39999999999999997</v>
      </c>
      <c r="J855" s="133">
        <f t="shared" si="105"/>
        <v>0.16847945062204753</v>
      </c>
      <c r="K855" s="140">
        <v>50</v>
      </c>
      <c r="L855" s="133">
        <f t="shared" si="109"/>
        <v>0.375</v>
      </c>
      <c r="M855" s="140">
        <v>164</v>
      </c>
      <c r="N855" s="133">
        <f t="shared" si="110"/>
        <v>0.6097560975609756</v>
      </c>
      <c r="O855" s="136">
        <f t="shared" si="111"/>
        <v>0.38441184939434098</v>
      </c>
      <c r="P855" s="34"/>
      <c r="Q855" s="36" t="str">
        <f t="shared" si="106"/>
        <v xml:space="preserve">EXPOSIÇÃO MODERADA </v>
      </c>
    </row>
    <row r="856" spans="1:17">
      <c r="A856" s="146">
        <v>852</v>
      </c>
      <c r="B856" s="28">
        <v>3172103</v>
      </c>
      <c r="C856" s="17" t="s">
        <v>938</v>
      </c>
      <c r="D856" s="137">
        <v>0</v>
      </c>
      <c r="E856" s="133">
        <f t="shared" si="104"/>
        <v>0</v>
      </c>
      <c r="F856" s="141">
        <v>0</v>
      </c>
      <c r="G856" s="133">
        <f t="shared" si="107"/>
        <v>0</v>
      </c>
      <c r="H856" s="139">
        <v>0</v>
      </c>
      <c r="I856" s="133">
        <f t="shared" si="108"/>
        <v>0</v>
      </c>
      <c r="J856" s="133">
        <f t="shared" si="105"/>
        <v>0</v>
      </c>
      <c r="K856" s="140">
        <v>50</v>
      </c>
      <c r="L856" s="133">
        <f t="shared" si="109"/>
        <v>0.375</v>
      </c>
      <c r="M856" s="140">
        <v>157</v>
      </c>
      <c r="N856" s="133">
        <f t="shared" si="110"/>
        <v>0.43902439024390244</v>
      </c>
      <c r="O856" s="136">
        <f t="shared" si="111"/>
        <v>0.27134146341463411</v>
      </c>
      <c r="P856" s="34"/>
      <c r="Q856" s="36" t="str">
        <f t="shared" si="106"/>
        <v xml:space="preserve">EXPOSIÇÃO MODERADA </v>
      </c>
    </row>
    <row r="857" spans="1:17">
      <c r="A857" s="146">
        <v>853</v>
      </c>
      <c r="B857" s="28">
        <v>3172202</v>
      </c>
      <c r="C857" s="17" t="s">
        <v>939</v>
      </c>
      <c r="D857" s="137">
        <v>6.951061594837671E-3</v>
      </c>
      <c r="E857" s="133">
        <f t="shared" si="104"/>
        <v>5.2245653234648019E-2</v>
      </c>
      <c r="F857" s="142">
        <v>0</v>
      </c>
      <c r="G857" s="133">
        <f t="shared" si="107"/>
        <v>0</v>
      </c>
      <c r="H857" s="139">
        <v>0.2</v>
      </c>
      <c r="I857" s="133">
        <f t="shared" si="108"/>
        <v>0.13333333333333333</v>
      </c>
      <c r="J857" s="133">
        <f t="shared" si="105"/>
        <v>6.1859662189327119E-2</v>
      </c>
      <c r="K857" s="140">
        <v>37</v>
      </c>
      <c r="L857" s="133">
        <f t="shared" si="109"/>
        <v>0.25462962962962965</v>
      </c>
      <c r="M857" s="140">
        <v>139</v>
      </c>
      <c r="N857" s="133">
        <f t="shared" si="110"/>
        <v>0</v>
      </c>
      <c r="O857" s="136">
        <f t="shared" si="111"/>
        <v>0.10549643060631893</v>
      </c>
      <c r="P857" s="34"/>
      <c r="Q857" s="36" t="str">
        <f t="shared" si="106"/>
        <v>EXPOSIÇÃO RELATIVAMENTE BAIXA</v>
      </c>
    </row>
    <row r="858" spans="1:17">
      <c r="D858"/>
      <c r="E858" s="103"/>
      <c r="F858" s="104"/>
      <c r="G858" s="103"/>
      <c r="H858" s="103"/>
      <c r="I858" s="103"/>
      <c r="J858" s="103"/>
      <c r="K858" s="144"/>
      <c r="L858" s="103"/>
      <c r="M858" s="111"/>
      <c r="O858" s="120"/>
      <c r="P858" s="34"/>
    </row>
    <row r="859" spans="1:17" ht="15" customHeight="1">
      <c r="C859" s="179" t="s">
        <v>31</v>
      </c>
      <c r="D859" s="92" t="s">
        <v>3</v>
      </c>
      <c r="E859" s="102" t="s">
        <v>4</v>
      </c>
      <c r="F859" s="105" t="s">
        <v>3</v>
      </c>
      <c r="G859" s="102" t="s">
        <v>4</v>
      </c>
      <c r="H859" s="101" t="s">
        <v>3</v>
      </c>
      <c r="I859" s="102" t="s">
        <v>4</v>
      </c>
      <c r="J859" s="102"/>
      <c r="K859" s="101" t="s">
        <v>85</v>
      </c>
      <c r="L859" s="102" t="s">
        <v>86</v>
      </c>
      <c r="M859" s="101" t="s">
        <v>3</v>
      </c>
      <c r="N859" s="102" t="s">
        <v>4</v>
      </c>
    </row>
    <row r="860" spans="1:17" ht="15" customHeight="1">
      <c r="C860" s="179"/>
      <c r="D860" s="117">
        <f>IF(D861&gt;0, D861, 0)</f>
        <v>0.13304573997034264</v>
      </c>
      <c r="E860" s="118">
        <f>IF(D862&gt;0, D862, 0)</f>
        <v>0</v>
      </c>
      <c r="F860" s="119">
        <f>IF(F861&gt;0, F861, 0)</f>
        <v>0.43819321071967487</v>
      </c>
      <c r="G860" s="118">
        <f>IF(F862&gt;0, F862, 0)</f>
        <v>0</v>
      </c>
      <c r="H860" s="117">
        <f>IF(H861&gt;0, H861, 0)</f>
        <v>1.5</v>
      </c>
      <c r="I860" s="118">
        <f>IF(H862&gt;0, H862, 0)</f>
        <v>0</v>
      </c>
      <c r="J860" s="118"/>
      <c r="K860" s="117">
        <f>IF(K861&gt;0, K861, 0)</f>
        <v>117.5</v>
      </c>
      <c r="L860" s="118">
        <f>IF(K862&gt;0, K862, 0)</f>
        <v>9.5</v>
      </c>
      <c r="M860" s="117">
        <f>IF(M861&gt;MAX(M5:M857),MAX(M5:M857),0)</f>
        <v>180</v>
      </c>
      <c r="N860" s="118">
        <f>IF(M862&lt;MIN(M5:M857),MIN(M5:M857),0)</f>
        <v>139</v>
      </c>
    </row>
    <row r="861" spans="1:17">
      <c r="C861" s="79" t="s">
        <v>70</v>
      </c>
      <c r="D861" s="186">
        <f>D864+1.5*(D864-0)</f>
        <v>0.13304573997034264</v>
      </c>
      <c r="E861" s="186"/>
      <c r="F861" s="186">
        <f>F864+1.5*(F864-0)</f>
        <v>0.43819321071967487</v>
      </c>
      <c r="G861" s="186"/>
      <c r="H861" s="186">
        <f>H864+1.5*(H864-0)</f>
        <v>1.5</v>
      </c>
      <c r="I861" s="186"/>
      <c r="J861" s="116"/>
      <c r="K861" s="186">
        <f>K864+1.5*(K864-K863)</f>
        <v>117.5</v>
      </c>
      <c r="L861" s="186"/>
      <c r="M861" s="186">
        <f>M864+1.5*(M864-M863)</f>
        <v>189.5</v>
      </c>
      <c r="N861" s="186"/>
    </row>
    <row r="862" spans="1:17">
      <c r="C862" s="79" t="s">
        <v>69</v>
      </c>
      <c r="D862" s="189">
        <f>D863-1.5*(D864-D863)</f>
        <v>-7.9827443982205593E-2</v>
      </c>
      <c r="E862" s="189"/>
      <c r="F862" s="189">
        <f>F863-1.5*(F864-F863)</f>
        <v>-0.26291592643180495</v>
      </c>
      <c r="G862" s="189"/>
      <c r="H862" s="189">
        <f>H863-1.5*(H864-H863)</f>
        <v>-0.89999999999999991</v>
      </c>
      <c r="I862" s="189"/>
      <c r="J862" s="113"/>
      <c r="K862" s="196">
        <f t="shared" ref="K862" si="112">K863-1.5*(K864-K863)</f>
        <v>9.5</v>
      </c>
      <c r="L862" s="196"/>
      <c r="M862" s="196">
        <f t="shared" ref="M862" si="113">M863-1.5*(M864-M863)</f>
        <v>137.5</v>
      </c>
      <c r="N862" s="196"/>
    </row>
    <row r="863" spans="1:17">
      <c r="C863" s="79" t="s">
        <v>67</v>
      </c>
      <c r="D863" s="190">
        <f>_xlfn.QUARTILE.EXC(D5:D857,1)</f>
        <v>0</v>
      </c>
      <c r="E863" s="190"/>
      <c r="F863" s="190">
        <f>_xlfn.QUARTILE.EXC(F5:F857,1)</f>
        <v>0</v>
      </c>
      <c r="G863" s="190"/>
      <c r="H863" s="190">
        <f>_xlfn.QUARTILE.EXC(H5:H857,1)</f>
        <v>0</v>
      </c>
      <c r="I863" s="190"/>
      <c r="J863" s="114"/>
      <c r="K863" s="185">
        <f>_xlfn.QUARTILE.EXC(K5:K857,1)</f>
        <v>50</v>
      </c>
      <c r="L863" s="185"/>
      <c r="M863" s="185">
        <f>_xlfn.QUARTILE.EXC(M5:M857,1)</f>
        <v>157</v>
      </c>
      <c r="N863" s="185"/>
    </row>
    <row r="864" spans="1:17">
      <c r="C864" s="79" t="s">
        <v>68</v>
      </c>
      <c r="D864" s="185">
        <f>_xlfn.QUARTILE.EXC(D5:D857,3)</f>
        <v>5.3218295988137057E-2</v>
      </c>
      <c r="E864" s="185"/>
      <c r="F864" s="185">
        <f>_xlfn.QUARTILE.EXC(F5:F857,3)</f>
        <v>0.17527728428786996</v>
      </c>
      <c r="G864" s="185"/>
      <c r="H864" s="185">
        <f>_xlfn.QUARTILE.EXC(H5:H857,3)</f>
        <v>0.6</v>
      </c>
      <c r="I864" s="185"/>
      <c r="J864" s="115"/>
      <c r="K864" s="185">
        <f t="shared" ref="K864" si="114">_xlfn.QUARTILE.EXC(K5:K857,3)</f>
        <v>77</v>
      </c>
      <c r="L864" s="185"/>
      <c r="M864" s="185">
        <f>_xlfn.QUARTILE.EXC(M5:M857,3)</f>
        <v>170</v>
      </c>
      <c r="N864" s="185"/>
    </row>
    <row r="865" spans="3:14">
      <c r="D865" s="31"/>
      <c r="H865" s="109"/>
      <c r="K865" s="109"/>
      <c r="M865" s="109"/>
    </row>
    <row r="866" spans="3:14">
      <c r="D866" s="32"/>
      <c r="H866" s="110"/>
      <c r="K866" s="110"/>
      <c r="M866" s="110"/>
    </row>
    <row r="867" spans="3:14" ht="15" customHeight="1">
      <c r="D867" s="193"/>
      <c r="E867" s="193"/>
      <c r="F867" s="193"/>
      <c r="G867" s="193"/>
    </row>
    <row r="868" spans="3:14"/>
    <row r="869" spans="3:14"/>
    <row r="870" spans="3:14" ht="15" customHeight="1">
      <c r="D870" s="194"/>
      <c r="E870" s="194"/>
      <c r="F870" s="194"/>
      <c r="G870" s="194"/>
      <c r="K870" s="194"/>
      <c r="L870" s="194"/>
      <c r="M870" s="194"/>
      <c r="N870" s="194"/>
    </row>
    <row r="871" spans="3:14" ht="15" customHeight="1">
      <c r="D871" s="194"/>
      <c r="E871" s="194"/>
      <c r="F871" s="194"/>
      <c r="G871" s="194"/>
      <c r="H871" s="194"/>
      <c r="I871" s="194"/>
      <c r="J871" s="100"/>
      <c r="K871" s="194"/>
      <c r="L871" s="194"/>
      <c r="M871" s="194"/>
      <c r="N871" s="194"/>
    </row>
    <row r="872" spans="3:14" ht="15" customHeight="1">
      <c r="F872" s="107"/>
      <c r="H872" s="194"/>
      <c r="I872" s="194"/>
      <c r="J872" s="100"/>
      <c r="K872" s="194"/>
      <c r="L872" s="194"/>
      <c r="M872" s="194"/>
      <c r="N872" s="194"/>
    </row>
    <row r="873" spans="3:14" ht="15" customHeight="1">
      <c r="F873" s="107"/>
      <c r="H873" s="194"/>
      <c r="I873" s="194"/>
      <c r="J873" s="100"/>
      <c r="K873" s="194"/>
      <c r="L873" s="194"/>
      <c r="M873" s="194"/>
      <c r="N873" s="194"/>
    </row>
    <row r="874" spans="3:14" ht="15" customHeight="1">
      <c r="F874" s="107"/>
      <c r="H874" s="194"/>
      <c r="I874" s="194"/>
      <c r="J874" s="100"/>
      <c r="K874" s="194"/>
      <c r="L874" s="194"/>
      <c r="M874" s="194"/>
      <c r="N874" s="194"/>
    </row>
    <row r="875" spans="3:14" ht="15" customHeight="1">
      <c r="F875" s="107"/>
      <c r="H875" s="194"/>
      <c r="I875" s="194"/>
      <c r="J875" s="100"/>
      <c r="K875" s="194"/>
      <c r="L875" s="194"/>
      <c r="M875" s="194"/>
      <c r="N875" s="194"/>
    </row>
    <row r="876" spans="3:14" ht="21" customHeight="1"/>
    <row r="877" spans="3:14"/>
    <row r="878" spans="3:14">
      <c r="C878" s="27" t="s">
        <v>8</v>
      </c>
      <c r="D878" s="27"/>
      <c r="E878" s="99"/>
      <c r="F878" s="108"/>
      <c r="G878" s="99"/>
      <c r="H878" s="99"/>
      <c r="I878" s="99"/>
      <c r="J878" s="99"/>
      <c r="K878" s="99"/>
      <c r="L878" s="99"/>
      <c r="M878" s="99"/>
      <c r="N878" s="99"/>
    </row>
    <row r="879" spans="3:14">
      <c r="C879" s="27" t="s">
        <v>6</v>
      </c>
      <c r="D879" s="27">
        <f>_xlfn.QUARTILE.EXC(D5:D857,1)</f>
        <v>0</v>
      </c>
      <c r="E879" s="99"/>
      <c r="F879" s="108">
        <f>_xlfn.QUARTILE.EXC(F5:F857,1)</f>
        <v>0</v>
      </c>
      <c r="G879" s="99"/>
      <c r="H879" s="99">
        <f>_xlfn.QUARTILE.EXC(H5:H857,1)</f>
        <v>0</v>
      </c>
      <c r="I879" s="99"/>
      <c r="J879" s="99"/>
      <c r="K879" s="99">
        <f>_xlfn.QUARTILE.EXC(K5:K857,1)</f>
        <v>50</v>
      </c>
      <c r="L879" s="99"/>
      <c r="M879" s="99">
        <f>_xlfn.QUARTILE.EXC(M5:M857,1)</f>
        <v>157</v>
      </c>
      <c r="N879" s="99"/>
    </row>
    <row r="880" spans="3:14">
      <c r="C880" s="27" t="s">
        <v>9</v>
      </c>
      <c r="D880" s="27">
        <f>_xlfn.QUARTILE.EXC(D5:D857,2)</f>
        <v>8.1806763899404805E-3</v>
      </c>
      <c r="E880" s="99"/>
      <c r="F880" s="108">
        <f>_xlfn.QUARTILE.EXC(F5:F857,2)</f>
        <v>1.8186680930730142E-2</v>
      </c>
      <c r="G880" s="99"/>
      <c r="H880" s="99">
        <f>_xlfn.QUARTILE.EXC(H5:H857,2)</f>
        <v>0.2</v>
      </c>
      <c r="I880" s="99"/>
      <c r="J880" s="99"/>
      <c r="K880" s="99">
        <f>_xlfn.QUARTILE.EXC(K5:K857,2)</f>
        <v>50</v>
      </c>
      <c r="L880" s="99"/>
      <c r="M880" s="99">
        <f>_xlfn.QUARTILE.EXC(M5:M857,2)</f>
        <v>164</v>
      </c>
      <c r="N880" s="99"/>
    </row>
    <row r="881" spans="3:14">
      <c r="C881" s="27" t="s">
        <v>7</v>
      </c>
      <c r="D881" s="27">
        <f>_xlfn.QUARTILE.EXC(D5:D857,3)</f>
        <v>5.3218295988137057E-2</v>
      </c>
      <c r="E881" s="99"/>
      <c r="F881" s="108">
        <f>_xlfn.QUARTILE.EXC(F5:F857,3)</f>
        <v>0.17527728428786996</v>
      </c>
      <c r="G881" s="99"/>
      <c r="H881" s="99">
        <f>_xlfn.QUARTILE.EXC(H5:H857,3)</f>
        <v>0.6</v>
      </c>
      <c r="I881" s="99"/>
      <c r="J881" s="99"/>
      <c r="K881" s="99">
        <f>_xlfn.QUARTILE.EXC(K5:K857,3)</f>
        <v>77</v>
      </c>
      <c r="L881" s="99"/>
      <c r="M881" s="99">
        <f>_xlfn.QUARTILE.EXC(M5:M857,3)</f>
        <v>170</v>
      </c>
      <c r="N881" s="99"/>
    </row>
    <row r="882" spans="3:14">
      <c r="C882" s="27" t="s">
        <v>10</v>
      </c>
      <c r="D882" s="27">
        <f>D881-D879</f>
        <v>5.3218295988137057E-2</v>
      </c>
      <c r="E882" s="99"/>
      <c r="F882" s="108">
        <f>F881-F879</f>
        <v>0.17527728428786996</v>
      </c>
      <c r="G882" s="99"/>
      <c r="H882" s="99">
        <f>H881-H879</f>
        <v>0.6</v>
      </c>
      <c r="I882" s="99"/>
      <c r="J882" s="99"/>
      <c r="K882" s="99">
        <f>K881-K879</f>
        <v>27</v>
      </c>
      <c r="L882" s="99"/>
      <c r="M882" s="99">
        <f>M881-M879</f>
        <v>13</v>
      </c>
      <c r="N882" s="99"/>
    </row>
    <row r="883" spans="3:14">
      <c r="C883" s="27" t="s">
        <v>11</v>
      </c>
      <c r="D883" s="27">
        <f>D881+(1.5*D882)</f>
        <v>0.13304573997034264</v>
      </c>
      <c r="E883" s="99"/>
      <c r="F883" s="108">
        <f>F881+(1.5*F882)</f>
        <v>0.43819321071967487</v>
      </c>
      <c r="G883" s="99"/>
      <c r="H883" s="99">
        <f>H881+(1.5*H882)</f>
        <v>1.5</v>
      </c>
      <c r="I883" s="99"/>
      <c r="J883" s="99"/>
      <c r="K883" s="99">
        <f>K881+(1.5*K882)</f>
        <v>117.5</v>
      </c>
      <c r="L883" s="99"/>
      <c r="M883" s="99">
        <f>M881+(1.5*M882)</f>
        <v>189.5</v>
      </c>
      <c r="N883" s="99"/>
    </row>
    <row r="884" spans="3:14">
      <c r="C884" s="27" t="s">
        <v>12</v>
      </c>
      <c r="D884" s="27">
        <f>D879-(2*D882)</f>
        <v>-0.10643659197627411</v>
      </c>
      <c r="E884" s="99"/>
      <c r="F884" s="108">
        <f>F879-(1.5*F882)</f>
        <v>-0.26291592643180495</v>
      </c>
      <c r="G884" s="99"/>
      <c r="H884" s="99">
        <f>H879-(1.5*H882)</f>
        <v>-0.89999999999999991</v>
      </c>
      <c r="I884" s="99"/>
      <c r="J884" s="99"/>
      <c r="K884" s="99">
        <f>K879-(1.5*K882)</f>
        <v>9.5</v>
      </c>
      <c r="L884" s="99"/>
      <c r="M884" s="99">
        <f>M879-(1.5*M882)</f>
        <v>137.5</v>
      </c>
      <c r="N884" s="99"/>
    </row>
    <row r="885" spans="3:14"/>
    <row r="886" spans="3:14">
      <c r="C886" s="191"/>
      <c r="D886" s="24"/>
    </row>
    <row r="887" spans="3:14">
      <c r="C887" s="191"/>
      <c r="D887" s="24"/>
    </row>
    <row r="888" spans="3:14">
      <c r="C888" s="191"/>
      <c r="D888" s="24"/>
    </row>
    <row r="889" spans="3:14">
      <c r="C889" s="191"/>
      <c r="D889" s="24"/>
    </row>
    <row r="890" spans="3:14">
      <c r="C890" s="191"/>
      <c r="D890" s="24"/>
    </row>
    <row r="891" spans="3:14">
      <c r="C891" s="191"/>
      <c r="D891" s="24"/>
    </row>
    <row r="892" spans="3:14">
      <c r="C892" s="191"/>
      <c r="D892" s="24"/>
    </row>
    <row r="893" spans="3:14">
      <c r="C893" s="191"/>
      <c r="D893" s="24"/>
    </row>
    <row r="894" spans="3:14">
      <c r="C894" s="191"/>
      <c r="D894" s="24"/>
    </row>
    <row r="895" spans="3:14">
      <c r="C895" s="191"/>
      <c r="D895" s="24"/>
    </row>
    <row r="896" spans="3:14">
      <c r="C896" s="191"/>
      <c r="D896" s="24"/>
    </row>
    <row r="897" spans="3:3">
      <c r="C897" s="191"/>
    </row>
  </sheetData>
  <sheetProtection formatCells="0" formatColumns="0" formatRows="0" insertColumns="0" insertRows="0" insertHyperlinks="0" deleteColumns="0" deleteRows="0" sort="0" autoFilter="0" pivotTables="0"/>
  <autoFilter ref="Q1:T857"/>
  <mergeCells count="43">
    <mergeCell ref="M864:N864"/>
    <mergeCell ref="K864:L864"/>
    <mergeCell ref="Q1:Q4"/>
    <mergeCell ref="O1:O4"/>
    <mergeCell ref="K2:L2"/>
    <mergeCell ref="M2:N2"/>
    <mergeCell ref="K1:L1"/>
    <mergeCell ref="M1:N1"/>
    <mergeCell ref="C859:C860"/>
    <mergeCell ref="M862:N862"/>
    <mergeCell ref="K863:L863"/>
    <mergeCell ref="M863:N863"/>
    <mergeCell ref="H862:I862"/>
    <mergeCell ref="H863:I863"/>
    <mergeCell ref="F861:G861"/>
    <mergeCell ref="F862:G862"/>
    <mergeCell ref="F863:G863"/>
    <mergeCell ref="R4:T4"/>
    <mergeCell ref="C886:C897"/>
    <mergeCell ref="A1:C4"/>
    <mergeCell ref="D867:E867"/>
    <mergeCell ref="F867:G867"/>
    <mergeCell ref="D870:G871"/>
    <mergeCell ref="H871:I875"/>
    <mergeCell ref="M861:N861"/>
    <mergeCell ref="M3:N3"/>
    <mergeCell ref="K870:L875"/>
    <mergeCell ref="M870:N875"/>
    <mergeCell ref="K862:L862"/>
    <mergeCell ref="K861:L861"/>
    <mergeCell ref="K3:L3"/>
    <mergeCell ref="H864:I864"/>
    <mergeCell ref="H3:I3"/>
    <mergeCell ref="D1:I1"/>
    <mergeCell ref="F864:G864"/>
    <mergeCell ref="H861:I861"/>
    <mergeCell ref="F3:G3"/>
    <mergeCell ref="D2:E2"/>
    <mergeCell ref="D861:E861"/>
    <mergeCell ref="D862:E862"/>
    <mergeCell ref="D863:E863"/>
    <mergeCell ref="D864:E864"/>
    <mergeCell ref="D3:E3"/>
  </mergeCells>
  <conditionalFormatting sqref="E5:E857">
    <cfRule type="cellIs" dxfId="64" priority="16" operator="between">
      <formula>0.80000001</formula>
      <formula>1</formula>
    </cfRule>
    <cfRule type="cellIs" dxfId="63" priority="17" operator="between">
      <formula>0.60000001</formula>
      <formula>0.8</formula>
    </cfRule>
    <cfRule type="cellIs" dxfId="62" priority="18" operator="between">
      <formula>0.40000001</formula>
      <formula>0.6</formula>
    </cfRule>
    <cfRule type="cellIs" dxfId="61" priority="19" operator="between">
      <formula>0.20000001</formula>
      <formula>0.4</formula>
    </cfRule>
    <cfRule type="cellIs" dxfId="60" priority="20" operator="between">
      <formula>0</formula>
      <formula>0.2</formula>
    </cfRule>
  </conditionalFormatting>
  <conditionalFormatting sqref="G5:G857">
    <cfRule type="cellIs" dxfId="59" priority="21" operator="between">
      <formula>0.80000001</formula>
      <formula>1</formula>
    </cfRule>
    <cfRule type="cellIs" dxfId="58" priority="22" operator="between">
      <formula>0.60000001</formula>
      <formula>0.8</formula>
    </cfRule>
    <cfRule type="cellIs" dxfId="57" priority="23" operator="between">
      <formula>0.40000001</formula>
      <formula>0.6</formula>
    </cfRule>
    <cfRule type="cellIs" dxfId="56" priority="24" operator="between">
      <formula>0.20000001</formula>
      <formula>0.4</formula>
    </cfRule>
    <cfRule type="cellIs" dxfId="55" priority="25" operator="between">
      <formula>0</formula>
      <formula>0.2</formula>
    </cfRule>
  </conditionalFormatting>
  <conditionalFormatting sqref="I5:J857">
    <cfRule type="cellIs" dxfId="54" priority="91" operator="between">
      <formula>0.80000001</formula>
      <formula>1</formula>
    </cfRule>
    <cfRule type="cellIs" dxfId="53" priority="92" operator="between">
      <formula>0.60000001</formula>
      <formula>0.8</formula>
    </cfRule>
    <cfRule type="cellIs" dxfId="52" priority="93" operator="between">
      <formula>0.40000001</formula>
      <formula>0.6</formula>
    </cfRule>
    <cfRule type="cellIs" dxfId="51" priority="94" operator="between">
      <formula>0.20000001</formula>
      <formula>0.4</formula>
    </cfRule>
    <cfRule type="cellIs" dxfId="50" priority="95" operator="between">
      <formula>0</formula>
      <formula>0.2</formula>
    </cfRule>
  </conditionalFormatting>
  <conditionalFormatting sqref="L5:L857">
    <cfRule type="cellIs" dxfId="49" priority="36" operator="between">
      <formula>0.80000001</formula>
      <formula>1</formula>
    </cfRule>
    <cfRule type="cellIs" dxfId="48" priority="37" operator="between">
      <formula>0.60000001</formula>
      <formula>0.8</formula>
    </cfRule>
    <cfRule type="cellIs" dxfId="47" priority="38" operator="between">
      <formula>0.40000001</formula>
      <formula>0.6</formula>
    </cfRule>
    <cfRule type="cellIs" dxfId="46" priority="39" operator="between">
      <formula>0.20000001</formula>
      <formula>0.4</formula>
    </cfRule>
    <cfRule type="cellIs" dxfId="45" priority="40" operator="between">
      <formula>0</formula>
      <formula>0.2</formula>
    </cfRule>
  </conditionalFormatting>
  <conditionalFormatting sqref="N5:N857">
    <cfRule type="cellIs" dxfId="44" priority="1" operator="between">
      <formula>0.80000001</formula>
      <formula>1</formula>
    </cfRule>
    <cfRule type="cellIs" dxfId="43" priority="2" operator="between">
      <formula>0.60000001</formula>
      <formula>0.8</formula>
    </cfRule>
    <cfRule type="cellIs" dxfId="42" priority="3" operator="between">
      <formula>0.40000001</formula>
      <formula>0.6</formula>
    </cfRule>
    <cfRule type="cellIs" dxfId="41" priority="4" operator="between">
      <formula>0.20000001</formula>
      <formula>0.4</formula>
    </cfRule>
    <cfRule type="cellIs" dxfId="40" priority="5" operator="between">
      <formula>0</formula>
      <formula>0.2</formula>
    </cfRule>
  </conditionalFormatting>
  <conditionalFormatting sqref="O5:O857">
    <cfRule type="cellIs" dxfId="39" priority="263" operator="between">
      <formula>0.8000001</formula>
      <formula>1</formula>
    </cfRule>
    <cfRule type="cellIs" dxfId="38" priority="264" operator="between">
      <formula>0.6000001</formula>
      <formula>0.8</formula>
    </cfRule>
    <cfRule type="cellIs" dxfId="37" priority="265" operator="between">
      <formula>0.400001</formula>
      <formula>0.6</formula>
    </cfRule>
    <cfRule type="cellIs" dxfId="36" priority="266" operator="between">
      <formula>0.200001</formula>
      <formula>0.4</formula>
    </cfRule>
    <cfRule type="cellIs" dxfId="35" priority="267" operator="between">
      <formula>0</formula>
      <formula>0.2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6" tint="-0.249977111117893"/>
  </sheetPr>
  <dimension ref="A1:AF865"/>
  <sheetViews>
    <sheetView showGridLines="0" zoomScale="80" zoomScaleNormal="80" zoomScalePageLayoutView="80" workbookViewId="0">
      <pane xSplit="3" ySplit="4" topLeftCell="F646" activePane="bottomRight" state="frozen"/>
      <selection activeCell="D2" sqref="C2:R11"/>
      <selection pane="topRight" activeCell="D2" sqref="C2:R11"/>
      <selection pane="bottomLeft" activeCell="D2" sqref="C2:R11"/>
      <selection pane="bottomRight" activeCell="A641" sqref="A641:XFD641"/>
    </sheetView>
  </sheetViews>
  <sheetFormatPr baseColWidth="10" defaultColWidth="0" defaultRowHeight="14.5" zeroHeight="1"/>
  <cols>
    <col min="1" max="1" width="4.26953125" style="146" customWidth="1"/>
    <col min="2" max="2" width="9.54296875" style="28" customWidth="1"/>
    <col min="3" max="3" width="30.453125" style="17" bestFit="1" customWidth="1"/>
    <col min="4" max="4" width="11.54296875" style="17" bestFit="1" customWidth="1"/>
    <col min="5" max="5" width="13.453125" style="17" customWidth="1"/>
    <col min="6" max="6" width="11.54296875" style="17" bestFit="1" customWidth="1"/>
    <col min="7" max="7" width="13.1796875" style="17" bestFit="1" customWidth="1"/>
    <col min="8" max="9" width="13.453125" style="17" customWidth="1"/>
    <col min="10" max="10" width="11.54296875" style="17" bestFit="1" customWidth="1"/>
    <col min="11" max="11" width="13.453125" style="17" customWidth="1"/>
    <col min="12" max="12" width="0.81640625" style="17" customWidth="1"/>
    <col min="13" max="13" width="22.81640625" style="17" customWidth="1"/>
    <col min="14" max="14" width="0.81640625" style="17" customWidth="1"/>
    <col min="15" max="15" width="52" style="17" customWidth="1"/>
    <col min="16" max="16" width="2.1796875" style="17" customWidth="1"/>
    <col min="17" max="19" width="8.81640625" style="17" hidden="1" customWidth="1"/>
    <col min="20" max="20" width="2.453125" style="17" hidden="1" customWidth="1"/>
    <col min="21" max="23" width="8.81640625" style="17" hidden="1" customWidth="1"/>
    <col min="24" max="24" width="2.453125" style="17" hidden="1" customWidth="1"/>
    <col min="25" max="25" width="8.81640625" style="17" hidden="1" customWidth="1"/>
    <col min="26" max="26" width="2.453125" style="17" hidden="1" customWidth="1"/>
    <col min="27" max="29" width="8.81640625" style="17" hidden="1" customWidth="1"/>
    <col min="30" max="30" width="2.453125" style="17" hidden="1" customWidth="1"/>
    <col min="31" max="31" width="8.81640625" style="17" hidden="1" customWidth="1"/>
    <col min="32" max="32" width="2.453125" style="17" hidden="1" customWidth="1"/>
    <col min="33" max="16384" width="8.81640625" style="17" hidden="1"/>
  </cols>
  <sheetData>
    <row r="1" spans="1:19" ht="18.75" customHeight="1">
      <c r="A1" s="199" t="s">
        <v>0</v>
      </c>
      <c r="B1" s="199"/>
      <c r="C1" s="199"/>
      <c r="D1" s="202"/>
      <c r="E1" s="202"/>
      <c r="F1" s="202"/>
      <c r="G1" s="202"/>
      <c r="H1" s="202"/>
      <c r="I1" s="202"/>
      <c r="J1" s="202"/>
      <c r="K1" s="202"/>
      <c r="L1" s="16"/>
      <c r="M1" s="203" t="s">
        <v>35</v>
      </c>
      <c r="N1" s="41"/>
      <c r="O1" s="203" t="s">
        <v>942</v>
      </c>
      <c r="P1" s="32"/>
    </row>
    <row r="2" spans="1:19" ht="12" customHeight="1">
      <c r="A2" s="199"/>
      <c r="B2" s="199"/>
      <c r="C2" s="199"/>
      <c r="D2" s="201">
        <v>1</v>
      </c>
      <c r="E2" s="201"/>
      <c r="F2" s="201">
        <v>2</v>
      </c>
      <c r="G2" s="201"/>
      <c r="H2" s="201">
        <v>3</v>
      </c>
      <c r="I2" s="201"/>
      <c r="J2" s="201">
        <v>4</v>
      </c>
      <c r="K2" s="201"/>
      <c r="L2" s="18"/>
      <c r="M2" s="203"/>
      <c r="N2" s="41"/>
      <c r="O2" s="203"/>
    </row>
    <row r="3" spans="1:19" ht="112.5" customHeight="1">
      <c r="A3" s="199"/>
      <c r="B3" s="199"/>
      <c r="C3" s="199"/>
      <c r="D3" s="200" t="s">
        <v>967</v>
      </c>
      <c r="E3" s="200"/>
      <c r="F3" s="200" t="s">
        <v>952</v>
      </c>
      <c r="G3" s="200"/>
      <c r="H3" s="200" t="s">
        <v>941</v>
      </c>
      <c r="I3" s="200"/>
      <c r="J3" s="200" t="s">
        <v>953</v>
      </c>
      <c r="K3" s="200"/>
      <c r="L3" s="19"/>
      <c r="M3" s="203"/>
      <c r="N3" s="41"/>
      <c r="O3" s="203"/>
      <c r="P3" s="37"/>
    </row>
    <row r="4" spans="1:19" ht="27.75" customHeight="1">
      <c r="A4" s="199"/>
      <c r="B4" s="199"/>
      <c r="C4" s="199"/>
      <c r="D4" s="93" t="s">
        <v>945</v>
      </c>
      <c r="E4" s="93" t="s">
        <v>32</v>
      </c>
      <c r="F4" s="93"/>
      <c r="G4" s="93" t="s">
        <v>32</v>
      </c>
      <c r="H4" s="97"/>
      <c r="I4" s="93" t="s">
        <v>32</v>
      </c>
      <c r="J4" s="94" t="s">
        <v>87</v>
      </c>
      <c r="K4" s="93" t="s">
        <v>32</v>
      </c>
      <c r="L4" s="38"/>
      <c r="M4" s="203"/>
      <c r="N4" s="41"/>
      <c r="O4" s="203"/>
      <c r="Q4" s="176" t="s">
        <v>17</v>
      </c>
      <c r="R4" s="176"/>
      <c r="S4" s="176"/>
    </row>
    <row r="5" spans="1:19" ht="15" customHeight="1">
      <c r="A5" s="146">
        <v>1</v>
      </c>
      <c r="B5" s="28">
        <v>3100104</v>
      </c>
      <c r="C5" s="17" t="s">
        <v>102</v>
      </c>
      <c r="D5" s="151">
        <v>25174.26</v>
      </c>
      <c r="E5" s="133">
        <f>IF((D5-$E$860)/($D$860-$E$860)&gt;1,1,IF((D5-$E$860)/($D$860-$E$860)&lt;0,0,(D5-$E$860)/($D$860-$E$860)))</f>
        <v>0.4637400783416793</v>
      </c>
      <c r="F5" s="134">
        <v>0.55600000000000005</v>
      </c>
      <c r="G5" s="133">
        <f>IF((F5-$G$860)/($F$860-$G$860)&gt;1,1,IF((F5-$G$860)/($F$860-$G$860)&lt;0,0,(F5-$G$860)/($F$860-$G$860)))</f>
        <v>0.25093984962406046</v>
      </c>
      <c r="H5" s="135">
        <v>0.25</v>
      </c>
      <c r="I5" s="133">
        <f>H5</f>
        <v>0.25</v>
      </c>
      <c r="J5" s="152">
        <v>28.189909119897958</v>
      </c>
      <c r="K5" s="133">
        <f>IF((J5-$K$860)/($J$860-$K$860)&gt;1,1,IF((J5-$K$860)/($J$860-$K$860)&lt;0,0,(J5-$K$860)/($J$860-$K$860)))</f>
        <v>6.4992003669068335E-2</v>
      </c>
      <c r="L5" s="136"/>
      <c r="M5" s="136">
        <f>(E5+G5+I5+K5)/J$2</f>
        <v>0.25741798290870205</v>
      </c>
      <c r="N5" s="24"/>
      <c r="O5" s="42" t="str">
        <f>IF(AND(M5&gt;$R$5,M5&lt;$S$5)," CAPACIDADE DE ADAPTAÇÃO RELATIVAMENTE BAIXA",IF(AND(M5&gt;$R$6,M5&lt;$S$6),"CAPACIDADE DE ADAPTAÇÃO MODERADA",IF(AND(M5&gt;$R$7,M5&lt;$S$7),"CAPACIDADE DE ADAPTAÇÃO ALTA",IF(AND(M5&gt;$R$8,M5&lt;$S$8),"CAPACIDADE DE ADAPTAÇÃO MUITO ALTA ","CAPACIDADE DE ADAPTAÇÃO EXTREMA"))))</f>
        <v>CAPACIDADE DE ADAPTAÇÃO MODERADA</v>
      </c>
      <c r="Q5" s="25"/>
      <c r="R5" s="26">
        <v>0</v>
      </c>
      <c r="S5" s="26">
        <v>0.2</v>
      </c>
    </row>
    <row r="6" spans="1:19" ht="15" customHeight="1">
      <c r="A6" s="146">
        <v>2</v>
      </c>
      <c r="B6" s="28">
        <v>3100203</v>
      </c>
      <c r="C6" s="17" t="s">
        <v>103</v>
      </c>
      <c r="D6" s="151">
        <v>23266.1</v>
      </c>
      <c r="E6" s="133">
        <f t="shared" ref="E6:E69" si="0">IF((D6-$E$860)/($D$860-$E$860)&gt;1,1,IF((D6-$E$860)/($D$860-$E$860)&lt;0,0,(D6-$E$860)/($D$860-$E$860)))</f>
        <v>0.42858948134742963</v>
      </c>
      <c r="F6" s="134">
        <v>0.61099999999999999</v>
      </c>
      <c r="G6" s="133">
        <f t="shared" ref="G6:G69" si="1">IF((F6-$G$860)/($F$860-$G$860)&gt;1,1,IF((F6-$G$860)/($F$860-$G$860)&lt;0,0,(F6-$G$860)/($F$860-$G$860)))</f>
        <v>0.45770676691729328</v>
      </c>
      <c r="H6" s="135">
        <v>0</v>
      </c>
      <c r="I6" s="133">
        <f t="shared" ref="I6:I69" si="2">H6</f>
        <v>0</v>
      </c>
      <c r="J6" s="152">
        <v>161.63171819184123</v>
      </c>
      <c r="K6" s="133">
        <f t="shared" ref="K6:K69" si="3">IF((J6-$K$860)/($J$860-$K$860)&gt;1,1,IF((J6-$K$860)/($J$860-$K$860)&lt;0,0,(J6-$K$860)/($J$860-$K$860)))</f>
        <v>0.37264289065576062</v>
      </c>
      <c r="L6" s="136"/>
      <c r="M6" s="136">
        <f t="shared" ref="M6:M69" si="4">(E6+G6+I6+K6)/J$2</f>
        <v>0.3147347847301209</v>
      </c>
      <c r="N6" s="24"/>
      <c r="O6" s="42" t="str">
        <f t="shared" ref="O6:O69" si="5">IF(AND(M6&gt;$R$5,M6&lt;$S$5)," CAPACIDADE DE ADAPTAÇÃO RELATIVAMENTE BAIXA",IF(AND(M6&gt;$R$6,M6&lt;$S$6),"CAPACIDADE DE ADAPTAÇÃO MODERADA",IF(AND(M6&gt;$R$7,M6&lt;$S$7),"CAPACIDADE DE ADAPTAÇÃO ALTA",IF(AND(M6&gt;$R$8,M6&lt;$S$8),"CAPACIDADE DE ADAPTAÇÃO MUITO ALTA ","CAPACIDADE DE ADAPTAÇÃO EXTREMA"))))</f>
        <v>CAPACIDADE DE ADAPTAÇÃO MODERADA</v>
      </c>
      <c r="Q6" s="27"/>
      <c r="R6" s="26">
        <f>S5+0.000001</f>
        <v>0.20000100000000001</v>
      </c>
      <c r="S6" s="26">
        <v>0.4</v>
      </c>
    </row>
    <row r="7" spans="1:19" ht="15" customHeight="1">
      <c r="A7" s="146">
        <v>3</v>
      </c>
      <c r="B7" s="28">
        <v>3100302</v>
      </c>
      <c r="C7" s="17" t="s">
        <v>104</v>
      </c>
      <c r="D7" s="151">
        <v>19553.86</v>
      </c>
      <c r="E7" s="133">
        <f t="shared" si="0"/>
        <v>0.36020556585505314</v>
      </c>
      <c r="F7" s="134">
        <v>0.61099999999999999</v>
      </c>
      <c r="G7" s="133">
        <f t="shared" si="1"/>
        <v>0.45770676691729328</v>
      </c>
      <c r="H7" s="135">
        <v>0.5</v>
      </c>
      <c r="I7" s="133">
        <f t="shared" si="2"/>
        <v>0.5</v>
      </c>
      <c r="J7" s="152">
        <v>167.62155381632797</v>
      </c>
      <c r="K7" s="133">
        <f t="shared" si="3"/>
        <v>0.38645249242595486</v>
      </c>
      <c r="L7" s="136"/>
      <c r="M7" s="136">
        <f t="shared" si="4"/>
        <v>0.42609120629957531</v>
      </c>
      <c r="N7" s="24"/>
      <c r="O7" s="42" t="str">
        <f t="shared" si="5"/>
        <v>CAPACIDADE DE ADAPTAÇÃO ALTA</v>
      </c>
      <c r="Q7" s="25"/>
      <c r="R7" s="26">
        <f>S6+0.000001</f>
        <v>0.400001</v>
      </c>
      <c r="S7" s="26">
        <v>0.6</v>
      </c>
    </row>
    <row r="8" spans="1:19" ht="15" customHeight="1">
      <c r="A8" s="146">
        <v>4</v>
      </c>
      <c r="B8" s="28">
        <v>3100401</v>
      </c>
      <c r="C8" s="17" t="s">
        <v>105</v>
      </c>
      <c r="D8" s="151">
        <v>16247.06</v>
      </c>
      <c r="E8" s="133">
        <f t="shared" si="0"/>
        <v>0.29929034169115454</v>
      </c>
      <c r="F8" s="134">
        <v>0.66</v>
      </c>
      <c r="G8" s="133">
        <f t="shared" si="1"/>
        <v>0.64191729323308289</v>
      </c>
      <c r="H8" s="135">
        <v>0.5</v>
      </c>
      <c r="I8" s="133">
        <f t="shared" si="2"/>
        <v>0.5</v>
      </c>
      <c r="J8" s="152">
        <v>195.05741110258379</v>
      </c>
      <c r="K8" s="133">
        <f t="shared" si="3"/>
        <v>0.44970602509356311</v>
      </c>
      <c r="L8" s="136"/>
      <c r="M8" s="136">
        <f t="shared" si="4"/>
        <v>0.47272841500445018</v>
      </c>
      <c r="N8" s="24"/>
      <c r="O8" s="42" t="str">
        <f t="shared" si="5"/>
        <v>CAPACIDADE DE ADAPTAÇÃO ALTA</v>
      </c>
      <c r="Q8" s="25"/>
      <c r="R8" s="26">
        <f>S7+0.000001</f>
        <v>0.60000100000000001</v>
      </c>
      <c r="S8" s="26">
        <v>0.8</v>
      </c>
    </row>
    <row r="9" spans="1:19" ht="15" customHeight="1">
      <c r="A9" s="146">
        <v>5</v>
      </c>
      <c r="B9" s="28">
        <v>3100500</v>
      </c>
      <c r="C9" s="17" t="s">
        <v>106</v>
      </c>
      <c r="D9" s="151">
        <v>17888.2</v>
      </c>
      <c r="E9" s="133">
        <f t="shared" si="0"/>
        <v>0.32952210986108937</v>
      </c>
      <c r="F9" s="134">
        <v>0.54900000000000004</v>
      </c>
      <c r="G9" s="133">
        <f t="shared" si="1"/>
        <v>0.22462406015037623</v>
      </c>
      <c r="H9" s="135">
        <v>0.5</v>
      </c>
      <c r="I9" s="133">
        <f t="shared" si="2"/>
        <v>0.5</v>
      </c>
      <c r="J9" s="152">
        <v>8.3061925528346183</v>
      </c>
      <c r="K9" s="133">
        <f t="shared" si="3"/>
        <v>1.9149976488883752E-2</v>
      </c>
      <c r="L9" s="136"/>
      <c r="M9" s="136">
        <f t="shared" si="4"/>
        <v>0.26832403662508736</v>
      </c>
      <c r="N9" s="24"/>
      <c r="O9" s="42" t="str">
        <f t="shared" si="5"/>
        <v>CAPACIDADE DE ADAPTAÇÃO MODERADA</v>
      </c>
      <c r="Q9" s="25"/>
      <c r="R9" s="26">
        <f>S8+0.000001</f>
        <v>0.80000100000000007</v>
      </c>
      <c r="S9" s="26">
        <v>1</v>
      </c>
    </row>
    <row r="10" spans="1:19">
      <c r="A10" s="146">
        <v>6</v>
      </c>
      <c r="B10" s="28">
        <v>3100609</v>
      </c>
      <c r="C10" s="17" t="s">
        <v>107</v>
      </c>
      <c r="D10" s="151">
        <v>14421.07</v>
      </c>
      <c r="E10" s="133">
        <f t="shared" si="0"/>
        <v>0.26565341470100179</v>
      </c>
      <c r="F10" s="134">
        <v>0.58799999999999997</v>
      </c>
      <c r="G10" s="133">
        <f t="shared" si="1"/>
        <v>0.37124060150375937</v>
      </c>
      <c r="H10" s="135">
        <v>0.25</v>
      </c>
      <c r="I10" s="133">
        <f t="shared" si="2"/>
        <v>0.25</v>
      </c>
      <c r="J10" s="152">
        <v>0.15453014536500118</v>
      </c>
      <c r="K10" s="133">
        <f t="shared" si="3"/>
        <v>3.5627017213243759E-4</v>
      </c>
      <c r="L10" s="136"/>
      <c r="M10" s="136">
        <f t="shared" si="4"/>
        <v>0.22181257159422341</v>
      </c>
      <c r="N10" s="24"/>
      <c r="O10" s="42" t="str">
        <f t="shared" si="5"/>
        <v>CAPACIDADE DE ADAPTAÇÃO MODERADA</v>
      </c>
    </row>
    <row r="11" spans="1:19">
      <c r="A11" s="146">
        <v>7</v>
      </c>
      <c r="B11" s="28">
        <v>3100708</v>
      </c>
      <c r="C11" s="17" t="s">
        <v>108</v>
      </c>
      <c r="D11" s="151">
        <v>115725.51</v>
      </c>
      <c r="E11" s="133">
        <f t="shared" si="0"/>
        <v>1</v>
      </c>
      <c r="F11" s="134">
        <v>0.63200000000000001</v>
      </c>
      <c r="G11" s="133">
        <f t="shared" si="1"/>
        <v>0.53665413533834605</v>
      </c>
      <c r="H11" s="135">
        <v>0</v>
      </c>
      <c r="I11" s="133">
        <f t="shared" si="2"/>
        <v>0</v>
      </c>
      <c r="J11" s="152">
        <v>112.70232922201139</v>
      </c>
      <c r="K11" s="133">
        <f t="shared" si="3"/>
        <v>0.25983589245200178</v>
      </c>
      <c r="L11" s="136"/>
      <c r="M11" s="136">
        <f t="shared" si="4"/>
        <v>0.44912250694758693</v>
      </c>
      <c r="N11" s="24"/>
      <c r="O11" s="42" t="str">
        <f t="shared" si="5"/>
        <v>CAPACIDADE DE ADAPTAÇÃO ALTA</v>
      </c>
    </row>
    <row r="12" spans="1:19">
      <c r="A12" s="146">
        <v>8</v>
      </c>
      <c r="B12" s="28">
        <v>3100807</v>
      </c>
      <c r="C12" s="17" t="s">
        <v>109</v>
      </c>
      <c r="D12" s="151">
        <v>20762.54</v>
      </c>
      <c r="E12" s="133">
        <f t="shared" si="0"/>
        <v>0.38247090187247812</v>
      </c>
      <c r="F12" s="134">
        <v>0.64400000000000002</v>
      </c>
      <c r="G12" s="133">
        <f t="shared" si="1"/>
        <v>0.58176691729323327</v>
      </c>
      <c r="H12" s="135">
        <v>0.25</v>
      </c>
      <c r="I12" s="133">
        <f t="shared" si="2"/>
        <v>0.25</v>
      </c>
      <c r="J12" s="152">
        <v>196.68067477622216</v>
      </c>
      <c r="K12" s="133">
        <f t="shared" si="3"/>
        <v>0.45344846917822684</v>
      </c>
      <c r="L12" s="136"/>
      <c r="M12" s="136">
        <f t="shared" si="4"/>
        <v>0.41692157208598457</v>
      </c>
      <c r="N12" s="24"/>
      <c r="O12" s="42" t="str">
        <f t="shared" si="5"/>
        <v>CAPACIDADE DE ADAPTAÇÃO ALTA</v>
      </c>
    </row>
    <row r="13" spans="1:19">
      <c r="A13" s="146">
        <v>9</v>
      </c>
      <c r="B13" s="28">
        <v>3100906</v>
      </c>
      <c r="C13" s="17" t="s">
        <v>110</v>
      </c>
      <c r="D13" s="151">
        <v>14913.12</v>
      </c>
      <c r="E13" s="133">
        <f t="shared" si="0"/>
        <v>0.27471756616158188</v>
      </c>
      <c r="F13" s="134">
        <v>0.63</v>
      </c>
      <c r="G13" s="133">
        <f t="shared" si="1"/>
        <v>0.52913533834586479</v>
      </c>
      <c r="H13" s="135">
        <v>0.25</v>
      </c>
      <c r="I13" s="133">
        <f t="shared" si="2"/>
        <v>0.25</v>
      </c>
      <c r="J13" s="152">
        <v>25.747872398091936</v>
      </c>
      <c r="K13" s="133">
        <f t="shared" si="3"/>
        <v>5.9361873436701296E-2</v>
      </c>
      <c r="L13" s="136"/>
      <c r="M13" s="136">
        <f t="shared" si="4"/>
        <v>0.27830369448603698</v>
      </c>
      <c r="N13" s="24"/>
      <c r="O13" s="42" t="str">
        <f t="shared" si="5"/>
        <v>CAPACIDADE DE ADAPTAÇÃO MODERADA</v>
      </c>
    </row>
    <row r="14" spans="1:19">
      <c r="A14" s="146">
        <v>10</v>
      </c>
      <c r="B14" s="28">
        <v>3101003</v>
      </c>
      <c r="C14" s="17" t="s">
        <v>111</v>
      </c>
      <c r="D14" s="151">
        <v>17329.28</v>
      </c>
      <c r="E14" s="133">
        <f t="shared" si="0"/>
        <v>0.31922613275643041</v>
      </c>
      <c r="F14" s="134">
        <v>0.64800000000000002</v>
      </c>
      <c r="G14" s="133">
        <f t="shared" si="1"/>
        <v>0.59680451127819567</v>
      </c>
      <c r="H14" s="135">
        <v>0.5</v>
      </c>
      <c r="I14" s="133">
        <f t="shared" si="2"/>
        <v>0.5</v>
      </c>
      <c r="J14" s="152">
        <v>10.587784426871837</v>
      </c>
      <c r="K14" s="133">
        <f t="shared" si="3"/>
        <v>2.4410200167436714E-2</v>
      </c>
      <c r="L14" s="136"/>
      <c r="M14" s="136">
        <f t="shared" si="4"/>
        <v>0.36011021105051572</v>
      </c>
      <c r="N14" s="24"/>
      <c r="O14" s="42" t="str">
        <f t="shared" si="5"/>
        <v>CAPACIDADE DE ADAPTAÇÃO MODERADA</v>
      </c>
    </row>
    <row r="15" spans="1:19">
      <c r="A15" s="146">
        <v>11</v>
      </c>
      <c r="B15" s="28">
        <v>3101102</v>
      </c>
      <c r="C15" s="17" t="s">
        <v>112</v>
      </c>
      <c r="D15" s="151">
        <v>25402.54</v>
      </c>
      <c r="E15" s="133">
        <f t="shared" si="0"/>
        <v>0.46794526987794843</v>
      </c>
      <c r="F15" s="134">
        <v>0.625</v>
      </c>
      <c r="G15" s="133">
        <f t="shared" si="1"/>
        <v>0.51033834586466176</v>
      </c>
      <c r="H15" s="135">
        <v>0.5</v>
      </c>
      <c r="I15" s="133">
        <f t="shared" si="2"/>
        <v>0.5</v>
      </c>
      <c r="J15" s="152">
        <v>143.21988721358187</v>
      </c>
      <c r="K15" s="133">
        <f t="shared" si="3"/>
        <v>0.33019430448246717</v>
      </c>
      <c r="L15" s="136"/>
      <c r="M15" s="136">
        <f t="shared" si="4"/>
        <v>0.45211948005626934</v>
      </c>
      <c r="N15" s="24"/>
      <c r="O15" s="42" t="str">
        <f t="shared" si="5"/>
        <v>CAPACIDADE DE ADAPTAÇÃO ALTA</v>
      </c>
    </row>
    <row r="16" spans="1:19">
      <c r="A16" s="146">
        <v>12</v>
      </c>
      <c r="B16" s="28">
        <v>3101201</v>
      </c>
      <c r="C16" s="17" t="s">
        <v>113</v>
      </c>
      <c r="D16" s="151">
        <v>21608.49</v>
      </c>
      <c r="E16" s="133">
        <f t="shared" si="0"/>
        <v>0.39805431601347546</v>
      </c>
      <c r="F16" s="134">
        <v>0.56399999999999995</v>
      </c>
      <c r="G16" s="133">
        <f t="shared" si="1"/>
        <v>0.28101503759398488</v>
      </c>
      <c r="H16" s="135">
        <v>0.25</v>
      </c>
      <c r="I16" s="133">
        <f t="shared" si="2"/>
        <v>0.25</v>
      </c>
      <c r="J16" s="152">
        <v>263.27413765442003</v>
      </c>
      <c r="K16" s="133">
        <f t="shared" si="3"/>
        <v>0.6069800951692037</v>
      </c>
      <c r="L16" s="136"/>
      <c r="M16" s="136">
        <f t="shared" si="4"/>
        <v>0.38401236219416601</v>
      </c>
      <c r="N16" s="24"/>
      <c r="O16" s="42" t="str">
        <f t="shared" si="5"/>
        <v>CAPACIDADE DE ADAPTAÇÃO MODERADA</v>
      </c>
    </row>
    <row r="17" spans="1:15">
      <c r="A17" s="146">
        <v>13</v>
      </c>
      <c r="B17" s="28">
        <v>3101300</v>
      </c>
      <c r="C17" s="17" t="s">
        <v>114</v>
      </c>
      <c r="D17" s="151">
        <v>17958.990000000002</v>
      </c>
      <c r="E17" s="133">
        <f t="shared" si="0"/>
        <v>0.33082614660917287</v>
      </c>
      <c r="F17" s="134">
        <v>0.64200000000000002</v>
      </c>
      <c r="G17" s="133">
        <f t="shared" si="1"/>
        <v>0.57424812030075201</v>
      </c>
      <c r="H17" s="135">
        <v>0.5</v>
      </c>
      <c r="I17" s="133">
        <f t="shared" si="2"/>
        <v>0.5</v>
      </c>
      <c r="J17" s="152">
        <v>355.54214623499456</v>
      </c>
      <c r="K17" s="133">
        <f t="shared" si="3"/>
        <v>0.81970453946241173</v>
      </c>
      <c r="L17" s="136"/>
      <c r="M17" s="136">
        <f t="shared" si="4"/>
        <v>0.55619470159308415</v>
      </c>
      <c r="N17" s="24"/>
      <c r="O17" s="42" t="str">
        <f t="shared" si="5"/>
        <v>CAPACIDADE DE ADAPTAÇÃO ALTA</v>
      </c>
    </row>
    <row r="18" spans="1:15">
      <c r="A18" s="146">
        <v>14</v>
      </c>
      <c r="B18" s="28">
        <v>3101409</v>
      </c>
      <c r="C18" s="17" t="s">
        <v>115</v>
      </c>
      <c r="D18" s="151">
        <v>51065.05</v>
      </c>
      <c r="E18" s="133">
        <f t="shared" si="0"/>
        <v>0.94067949912020343</v>
      </c>
      <c r="F18" s="134">
        <v>0.69899999999999995</v>
      </c>
      <c r="G18" s="133">
        <f t="shared" si="1"/>
        <v>0.78853383458646609</v>
      </c>
      <c r="H18" s="135">
        <v>0.25</v>
      </c>
      <c r="I18" s="133">
        <f t="shared" si="2"/>
        <v>0.25</v>
      </c>
      <c r="J18" s="152">
        <v>285.33339430894313</v>
      </c>
      <c r="K18" s="133">
        <f t="shared" si="3"/>
        <v>0.65783784300123627</v>
      </c>
      <c r="L18" s="136"/>
      <c r="M18" s="136">
        <f t="shared" si="4"/>
        <v>0.65926279417697642</v>
      </c>
      <c r="N18" s="24"/>
      <c r="O18" s="42" t="str">
        <f t="shared" si="5"/>
        <v xml:space="preserve">CAPACIDADE DE ADAPTAÇÃO MUITO ALTA </v>
      </c>
    </row>
    <row r="19" spans="1:15">
      <c r="A19" s="146">
        <v>15</v>
      </c>
      <c r="B19" s="28">
        <v>3101508</v>
      </c>
      <c r="C19" s="17" t="s">
        <v>116</v>
      </c>
      <c r="D19" s="151">
        <v>27422.83</v>
      </c>
      <c r="E19" s="133">
        <f t="shared" si="0"/>
        <v>0.5051614360283303</v>
      </c>
      <c r="F19" s="134">
        <v>0.57199999999999995</v>
      </c>
      <c r="G19" s="133">
        <f t="shared" si="1"/>
        <v>0.31109022556390969</v>
      </c>
      <c r="H19" s="135">
        <v>0.5</v>
      </c>
      <c r="I19" s="133">
        <f t="shared" si="2"/>
        <v>0.5</v>
      </c>
      <c r="J19" s="152">
        <v>127.52623596054302</v>
      </c>
      <c r="K19" s="133">
        <f t="shared" si="3"/>
        <v>0.29401249788350103</v>
      </c>
      <c r="L19" s="136"/>
      <c r="M19" s="136">
        <f t="shared" si="4"/>
        <v>0.40256603986893524</v>
      </c>
      <c r="N19" s="24"/>
      <c r="O19" s="42" t="str">
        <f t="shared" si="5"/>
        <v>CAPACIDADE DE ADAPTAÇÃO ALTA</v>
      </c>
    </row>
    <row r="20" spans="1:15">
      <c r="A20" s="146">
        <v>16</v>
      </c>
      <c r="B20" s="28">
        <v>3101607</v>
      </c>
      <c r="C20" s="17" t="s">
        <v>117</v>
      </c>
      <c r="D20" s="151">
        <v>43049.74</v>
      </c>
      <c r="E20" s="133">
        <f t="shared" si="0"/>
        <v>0.79302787053875368</v>
      </c>
      <c r="F20" s="134">
        <v>0.66600000000000004</v>
      </c>
      <c r="G20" s="133">
        <f t="shared" si="1"/>
        <v>0.66447368421052655</v>
      </c>
      <c r="H20" s="135">
        <v>0.5</v>
      </c>
      <c r="I20" s="133">
        <f t="shared" si="2"/>
        <v>0.5</v>
      </c>
      <c r="J20" s="152">
        <v>89.835217424338353</v>
      </c>
      <c r="K20" s="133">
        <f t="shared" si="3"/>
        <v>0.20711562976742523</v>
      </c>
      <c r="L20" s="136"/>
      <c r="M20" s="136">
        <f t="shared" si="4"/>
        <v>0.54115429612917632</v>
      </c>
      <c r="N20" s="24"/>
      <c r="O20" s="42" t="str">
        <f t="shared" si="5"/>
        <v>CAPACIDADE DE ADAPTAÇÃO ALTA</v>
      </c>
    </row>
    <row r="21" spans="1:15">
      <c r="A21" s="146">
        <v>17</v>
      </c>
      <c r="B21" s="28">
        <v>3101631</v>
      </c>
      <c r="C21" s="17" t="s">
        <v>118</v>
      </c>
      <c r="D21" s="151">
        <v>21364.59</v>
      </c>
      <c r="E21" s="133">
        <f t="shared" si="0"/>
        <v>0.39356138533318791</v>
      </c>
      <c r="F21" s="134">
        <v>0.67700000000000005</v>
      </c>
      <c r="G21" s="133">
        <f t="shared" si="1"/>
        <v>0.70582706766917325</v>
      </c>
      <c r="H21" s="135">
        <v>0</v>
      </c>
      <c r="I21" s="133">
        <f t="shared" si="2"/>
        <v>0</v>
      </c>
      <c r="J21" s="152">
        <v>88.234214399076606</v>
      </c>
      <c r="K21" s="133">
        <f t="shared" si="3"/>
        <v>0.2034245077404104</v>
      </c>
      <c r="L21" s="136"/>
      <c r="M21" s="136">
        <f t="shared" si="4"/>
        <v>0.32570324018569291</v>
      </c>
      <c r="N21" s="24"/>
      <c r="O21" s="42" t="str">
        <f t="shared" si="5"/>
        <v>CAPACIDADE DE ADAPTAÇÃO MODERADA</v>
      </c>
    </row>
    <row r="22" spans="1:15">
      <c r="A22" s="146">
        <v>18</v>
      </c>
      <c r="B22" s="28">
        <v>3101706</v>
      </c>
      <c r="C22" s="17" t="s">
        <v>119</v>
      </c>
      <c r="D22" s="151">
        <v>15924.96</v>
      </c>
      <c r="E22" s="133">
        <f t="shared" si="0"/>
        <v>0.2933568731707748</v>
      </c>
      <c r="F22" s="134">
        <v>0.59599999999999997</v>
      </c>
      <c r="G22" s="133">
        <f t="shared" si="1"/>
        <v>0.40131578947368424</v>
      </c>
      <c r="H22" s="135">
        <v>0.5</v>
      </c>
      <c r="I22" s="133">
        <f t="shared" si="2"/>
        <v>0.5</v>
      </c>
      <c r="J22" s="152">
        <v>44.685848528391631</v>
      </c>
      <c r="K22" s="133">
        <f t="shared" si="3"/>
        <v>0.10302349039723237</v>
      </c>
      <c r="L22" s="136"/>
      <c r="M22" s="136">
        <f t="shared" si="4"/>
        <v>0.32442403826042288</v>
      </c>
      <c r="N22" s="24"/>
      <c r="O22" s="42" t="str">
        <f t="shared" si="5"/>
        <v>CAPACIDADE DE ADAPTAÇÃO MODERADA</v>
      </c>
    </row>
    <row r="23" spans="1:15">
      <c r="A23" s="146">
        <v>19</v>
      </c>
      <c r="B23" s="28">
        <v>3101805</v>
      </c>
      <c r="C23" s="17" t="s">
        <v>120</v>
      </c>
      <c r="D23" s="151">
        <v>12700.99</v>
      </c>
      <c r="E23" s="133">
        <f t="shared" si="0"/>
        <v>0.23396747700297388</v>
      </c>
      <c r="F23" s="134">
        <v>0.56299999999999994</v>
      </c>
      <c r="G23" s="133">
        <f t="shared" si="1"/>
        <v>0.27725563909774426</v>
      </c>
      <c r="H23" s="135">
        <v>0.25</v>
      </c>
      <c r="I23" s="133">
        <f t="shared" si="2"/>
        <v>0.25</v>
      </c>
      <c r="J23" s="152">
        <v>12.838943937418515</v>
      </c>
      <c r="K23" s="133">
        <f t="shared" si="3"/>
        <v>2.9600261850389647E-2</v>
      </c>
      <c r="L23" s="136"/>
      <c r="M23" s="136">
        <f t="shared" si="4"/>
        <v>0.19770584448777695</v>
      </c>
      <c r="N23" s="24"/>
      <c r="O23" s="42" t="str">
        <f t="shared" si="5"/>
        <v xml:space="preserve"> CAPACIDADE DE ADAPTAÇÃO RELATIVAMENTE BAIXA</v>
      </c>
    </row>
    <row r="24" spans="1:15">
      <c r="A24" s="146">
        <v>20</v>
      </c>
      <c r="B24" s="28">
        <v>3101904</v>
      </c>
      <c r="C24" s="17" t="s">
        <v>121</v>
      </c>
      <c r="D24" s="151">
        <v>26133.79</v>
      </c>
      <c r="E24" s="133">
        <f t="shared" si="0"/>
        <v>0.48141577237881056</v>
      </c>
      <c r="F24" s="134">
        <v>0.61299999999999999</v>
      </c>
      <c r="G24" s="133">
        <f t="shared" si="1"/>
        <v>0.46522556390977449</v>
      </c>
      <c r="H24" s="135">
        <v>0.5</v>
      </c>
      <c r="I24" s="133">
        <f t="shared" si="2"/>
        <v>0.5</v>
      </c>
      <c r="J24" s="152">
        <v>12.153972677595629</v>
      </c>
      <c r="K24" s="133">
        <f t="shared" si="3"/>
        <v>2.8021056524034322E-2</v>
      </c>
      <c r="L24" s="136"/>
      <c r="M24" s="136">
        <f t="shared" si="4"/>
        <v>0.36866559820315487</v>
      </c>
      <c r="N24" s="24"/>
      <c r="O24" s="42" t="str">
        <f t="shared" si="5"/>
        <v>CAPACIDADE DE ADAPTAÇÃO MODERADA</v>
      </c>
    </row>
    <row r="25" spans="1:15">
      <c r="A25" s="146">
        <v>21</v>
      </c>
      <c r="B25" s="28">
        <v>3102001</v>
      </c>
      <c r="C25" s="17" t="s">
        <v>122</v>
      </c>
      <c r="D25" s="151">
        <v>20357.310000000001</v>
      </c>
      <c r="E25" s="133">
        <f t="shared" si="0"/>
        <v>0.37500607899600036</v>
      </c>
      <c r="F25" s="134">
        <v>0.66</v>
      </c>
      <c r="G25" s="133">
        <f t="shared" si="1"/>
        <v>0.64191729323308289</v>
      </c>
      <c r="H25" s="135">
        <v>0</v>
      </c>
      <c r="I25" s="133">
        <f t="shared" si="2"/>
        <v>0</v>
      </c>
      <c r="J25" s="152">
        <v>15.504245059288538</v>
      </c>
      <c r="K25" s="133">
        <f t="shared" si="3"/>
        <v>3.5745129489195837E-2</v>
      </c>
      <c r="L25" s="136"/>
      <c r="M25" s="136">
        <f t="shared" si="4"/>
        <v>0.26316712542956977</v>
      </c>
      <c r="N25" s="24"/>
      <c r="O25" s="42" t="str">
        <f t="shared" si="5"/>
        <v>CAPACIDADE DE ADAPTAÇÃO MODERADA</v>
      </c>
    </row>
    <row r="26" spans="1:15">
      <c r="A26" s="146">
        <v>22</v>
      </c>
      <c r="B26" s="28">
        <v>3102050</v>
      </c>
      <c r="C26" s="17" t="s">
        <v>123</v>
      </c>
      <c r="D26" s="151">
        <v>16354.23</v>
      </c>
      <c r="E26" s="133">
        <f t="shared" si="0"/>
        <v>0.30126454169528089</v>
      </c>
      <c r="F26" s="134">
        <v>0.63900000000000001</v>
      </c>
      <c r="G26" s="133">
        <f t="shared" si="1"/>
        <v>0.56296992481203023</v>
      </c>
      <c r="H26" s="135">
        <v>0.25</v>
      </c>
      <c r="I26" s="133">
        <f t="shared" si="2"/>
        <v>0.25</v>
      </c>
      <c r="J26" s="152">
        <v>57.945132010353753</v>
      </c>
      <c r="K26" s="133">
        <f t="shared" si="3"/>
        <v>0.13359284757549414</v>
      </c>
      <c r="L26" s="136"/>
      <c r="M26" s="136">
        <f t="shared" si="4"/>
        <v>0.31195682852070133</v>
      </c>
      <c r="N26" s="24"/>
      <c r="O26" s="42" t="str">
        <f t="shared" si="5"/>
        <v>CAPACIDADE DE ADAPTAÇÃO MODERADA</v>
      </c>
    </row>
    <row r="27" spans="1:15">
      <c r="A27" s="146">
        <v>23</v>
      </c>
      <c r="B27" s="28">
        <v>3102100</v>
      </c>
      <c r="C27" s="17" t="s">
        <v>125</v>
      </c>
      <c r="D27" s="151">
        <v>16798.64</v>
      </c>
      <c r="E27" s="133">
        <f t="shared" si="0"/>
        <v>0.30945110718780483</v>
      </c>
      <c r="F27" s="134">
        <v>0.628</v>
      </c>
      <c r="G27" s="133">
        <f t="shared" si="1"/>
        <v>0.52161654135338353</v>
      </c>
      <c r="H27" s="135">
        <v>0.5</v>
      </c>
      <c r="I27" s="133">
        <f t="shared" si="2"/>
        <v>0.5</v>
      </c>
      <c r="J27" s="152">
        <v>2.3873565329170874</v>
      </c>
      <c r="K27" s="133">
        <f t="shared" si="3"/>
        <v>5.5040647306380261E-3</v>
      </c>
      <c r="L27" s="136"/>
      <c r="M27" s="136">
        <f t="shared" si="4"/>
        <v>0.33414292831795661</v>
      </c>
      <c r="N27" s="24"/>
      <c r="O27" s="42" t="str">
        <f t="shared" si="5"/>
        <v>CAPACIDADE DE ADAPTAÇÃO MODERADA</v>
      </c>
    </row>
    <row r="28" spans="1:15">
      <c r="A28" s="146">
        <v>24</v>
      </c>
      <c r="B28" s="28">
        <v>3102209</v>
      </c>
      <c r="C28" s="17" t="s">
        <v>126</v>
      </c>
      <c r="D28" s="151">
        <v>14445.67</v>
      </c>
      <c r="E28" s="133">
        <f t="shared" si="0"/>
        <v>0.26610657622103079</v>
      </c>
      <c r="F28" s="134">
        <v>0.63700000000000001</v>
      </c>
      <c r="G28" s="133">
        <f t="shared" si="1"/>
        <v>0.55545112781954897</v>
      </c>
      <c r="H28" s="135">
        <v>0.5</v>
      </c>
      <c r="I28" s="133">
        <f t="shared" si="2"/>
        <v>0.5</v>
      </c>
      <c r="J28" s="152">
        <v>12.625449056603774</v>
      </c>
      <c r="K28" s="133">
        <f t="shared" si="3"/>
        <v>2.9108048128868816E-2</v>
      </c>
      <c r="L28" s="136"/>
      <c r="M28" s="136">
        <f t="shared" si="4"/>
        <v>0.33766643804236213</v>
      </c>
      <c r="N28" s="24"/>
      <c r="O28" s="42" t="str">
        <f t="shared" si="5"/>
        <v>CAPACIDADE DE ADAPTAÇÃO MODERADA</v>
      </c>
    </row>
    <row r="29" spans="1:15">
      <c r="A29" s="146">
        <v>25</v>
      </c>
      <c r="B29" s="28">
        <v>3102308</v>
      </c>
      <c r="C29" s="17" t="s">
        <v>127</v>
      </c>
      <c r="D29" s="151">
        <v>22478.720000000001</v>
      </c>
      <c r="E29" s="133">
        <f t="shared" si="0"/>
        <v>0.41408499689050143</v>
      </c>
      <c r="F29" s="134">
        <v>0.57399999999999995</v>
      </c>
      <c r="G29" s="133">
        <f t="shared" si="1"/>
        <v>0.31860902255639095</v>
      </c>
      <c r="H29" s="135">
        <v>0.5</v>
      </c>
      <c r="I29" s="133">
        <f t="shared" si="2"/>
        <v>0.5</v>
      </c>
      <c r="J29" s="152">
        <v>90.397973305000335</v>
      </c>
      <c r="K29" s="133">
        <f t="shared" si="3"/>
        <v>0.20841306680793548</v>
      </c>
      <c r="L29" s="136"/>
      <c r="M29" s="136">
        <f t="shared" si="4"/>
        <v>0.36027677156370697</v>
      </c>
      <c r="N29" s="24"/>
      <c r="O29" s="42" t="str">
        <f t="shared" si="5"/>
        <v>CAPACIDADE DE ADAPTAÇÃO MODERADA</v>
      </c>
    </row>
    <row r="30" spans="1:15">
      <c r="A30" s="146">
        <v>26</v>
      </c>
      <c r="B30" s="28">
        <v>3102407</v>
      </c>
      <c r="C30" s="17" t="s">
        <v>128</v>
      </c>
      <c r="D30" s="151">
        <v>17990.28</v>
      </c>
      <c r="E30" s="133">
        <f t="shared" si="0"/>
        <v>0.33140254595720969</v>
      </c>
      <c r="F30" s="134">
        <v>0.56699999999999995</v>
      </c>
      <c r="G30" s="133">
        <f t="shared" si="1"/>
        <v>0.29229323308270672</v>
      </c>
      <c r="H30" s="135">
        <v>0.5</v>
      </c>
      <c r="I30" s="133">
        <f t="shared" si="2"/>
        <v>0.5</v>
      </c>
      <c r="J30" s="152">
        <v>359.86220966578503</v>
      </c>
      <c r="K30" s="133">
        <f t="shared" si="3"/>
        <v>0.82966447147745881</v>
      </c>
      <c r="L30" s="136"/>
      <c r="M30" s="136">
        <f t="shared" si="4"/>
        <v>0.48834006262934382</v>
      </c>
      <c r="N30" s="24"/>
      <c r="O30" s="42" t="str">
        <f t="shared" si="5"/>
        <v>CAPACIDADE DE ADAPTAÇÃO ALTA</v>
      </c>
    </row>
    <row r="31" spans="1:15">
      <c r="A31" s="146">
        <v>27</v>
      </c>
      <c r="B31" s="28">
        <v>3102506</v>
      </c>
      <c r="C31" s="17" t="s">
        <v>975</v>
      </c>
      <c r="D31" s="151">
        <v>12045.13</v>
      </c>
      <c r="E31" s="133">
        <f t="shared" si="0"/>
        <v>0.22188574877020065</v>
      </c>
      <c r="F31" s="134">
        <v>0.57799999999999996</v>
      </c>
      <c r="G31" s="133">
        <f t="shared" si="1"/>
        <v>0.33364661654135336</v>
      </c>
      <c r="H31" s="135">
        <v>0.25</v>
      </c>
      <c r="I31" s="133">
        <f t="shared" si="2"/>
        <v>0.25</v>
      </c>
      <c r="J31" s="152">
        <v>108.82314027747192</v>
      </c>
      <c r="K31" s="133">
        <f t="shared" si="3"/>
        <v>0.25089239919545347</v>
      </c>
      <c r="L31" s="136"/>
      <c r="M31" s="136">
        <f t="shared" si="4"/>
        <v>0.26410619112675188</v>
      </c>
      <c r="N31" s="24"/>
      <c r="O31" s="42" t="str">
        <f t="shared" si="5"/>
        <v>CAPACIDADE DE ADAPTAÇÃO MODERADA</v>
      </c>
    </row>
    <row r="32" spans="1:15">
      <c r="A32" s="146">
        <v>28</v>
      </c>
      <c r="B32" s="28">
        <v>3102605</v>
      </c>
      <c r="C32" s="17" t="s">
        <v>129</v>
      </c>
      <c r="D32" s="151">
        <v>28386.06</v>
      </c>
      <c r="E32" s="133">
        <f t="shared" si="0"/>
        <v>0.52290528850546591</v>
      </c>
      <c r="F32" s="134">
        <v>0.63100000000000001</v>
      </c>
      <c r="G32" s="133">
        <f t="shared" si="1"/>
        <v>0.53289473684210542</v>
      </c>
      <c r="H32" s="135">
        <v>0.5</v>
      </c>
      <c r="I32" s="133">
        <f t="shared" si="2"/>
        <v>0.5</v>
      </c>
      <c r="J32" s="152">
        <v>49.846070081128396</v>
      </c>
      <c r="K32" s="133">
        <f t="shared" si="3"/>
        <v>0.11492041197517207</v>
      </c>
      <c r="L32" s="136"/>
      <c r="M32" s="136">
        <f t="shared" si="4"/>
        <v>0.41768010933068583</v>
      </c>
      <c r="N32" s="24"/>
      <c r="O32" s="42" t="str">
        <f t="shared" si="5"/>
        <v>CAPACIDADE DE ADAPTAÇÃO ALTA</v>
      </c>
    </row>
    <row r="33" spans="1:15">
      <c r="A33" s="146">
        <v>29</v>
      </c>
      <c r="B33" s="28">
        <v>3102704</v>
      </c>
      <c r="C33" s="17" t="s">
        <v>205</v>
      </c>
      <c r="D33" s="151">
        <v>13262.75</v>
      </c>
      <c r="E33" s="133">
        <f t="shared" si="0"/>
        <v>0.24431577031563617</v>
      </c>
      <c r="F33" s="134">
        <v>0.59399999999999997</v>
      </c>
      <c r="G33" s="133">
        <f t="shared" si="1"/>
        <v>0.39379699248120303</v>
      </c>
      <c r="H33" s="135">
        <v>0.5</v>
      </c>
      <c r="I33" s="133">
        <f t="shared" si="2"/>
        <v>0.5</v>
      </c>
      <c r="J33" s="152">
        <v>10.92391986827662</v>
      </c>
      <c r="K33" s="133">
        <f t="shared" si="3"/>
        <v>2.5185162433124311E-2</v>
      </c>
      <c r="L33" s="136"/>
      <c r="M33" s="136">
        <f t="shared" si="4"/>
        <v>0.29082448130749089</v>
      </c>
      <c r="N33" s="24"/>
      <c r="O33" s="42" t="str">
        <f t="shared" si="5"/>
        <v>CAPACIDADE DE ADAPTAÇÃO MODERADA</v>
      </c>
    </row>
    <row r="34" spans="1:15">
      <c r="A34" s="146">
        <v>30</v>
      </c>
      <c r="B34" s="28">
        <v>3102803</v>
      </c>
      <c r="C34" s="17" t="s">
        <v>130</v>
      </c>
      <c r="D34" s="151">
        <v>23950.85</v>
      </c>
      <c r="E34" s="133">
        <f t="shared" si="0"/>
        <v>0.44120339804823694</v>
      </c>
      <c r="F34" s="134">
        <v>0.621</v>
      </c>
      <c r="G34" s="133">
        <f t="shared" si="1"/>
        <v>0.49530075187969935</v>
      </c>
      <c r="H34" s="135">
        <v>0.5</v>
      </c>
      <c r="I34" s="133">
        <f t="shared" si="2"/>
        <v>0.5</v>
      </c>
      <c r="J34" s="152">
        <v>169.86930913054414</v>
      </c>
      <c r="K34" s="133">
        <f t="shared" si="3"/>
        <v>0.39163470571395692</v>
      </c>
      <c r="L34" s="136"/>
      <c r="M34" s="136">
        <f t="shared" si="4"/>
        <v>0.45703471391047329</v>
      </c>
      <c r="N34" s="24"/>
      <c r="O34" s="42" t="str">
        <f t="shared" si="5"/>
        <v>CAPACIDADE DE ADAPTAÇÃO ALTA</v>
      </c>
    </row>
    <row r="35" spans="1:15">
      <c r="A35" s="146">
        <v>31</v>
      </c>
      <c r="B35" s="28">
        <v>3102852</v>
      </c>
      <c r="C35" s="17" t="s">
        <v>131</v>
      </c>
      <c r="D35" s="151">
        <v>16818.810000000001</v>
      </c>
      <c r="E35" s="133">
        <f t="shared" si="0"/>
        <v>0.30982266279182863</v>
      </c>
      <c r="F35" s="134">
        <v>0.64500000000000002</v>
      </c>
      <c r="G35" s="133">
        <f t="shared" si="1"/>
        <v>0.58552631578947389</v>
      </c>
      <c r="H35" s="135">
        <v>0.5</v>
      </c>
      <c r="I35" s="133">
        <f t="shared" si="2"/>
        <v>0.5</v>
      </c>
      <c r="J35" s="152">
        <v>31.131154444156518</v>
      </c>
      <c r="K35" s="133">
        <f t="shared" si="3"/>
        <v>7.1773062312883301E-2</v>
      </c>
      <c r="L35" s="136"/>
      <c r="M35" s="136">
        <f t="shared" si="4"/>
        <v>0.36678051022354646</v>
      </c>
      <c r="N35" s="24"/>
      <c r="O35" s="42" t="str">
        <f t="shared" si="5"/>
        <v>CAPACIDADE DE ADAPTAÇÃO MODERADA</v>
      </c>
    </row>
    <row r="36" spans="1:15">
      <c r="A36" s="146">
        <v>32</v>
      </c>
      <c r="B36" s="28">
        <v>3102902</v>
      </c>
      <c r="C36" s="17" t="s">
        <v>132</v>
      </c>
      <c r="D36" s="151">
        <v>21088.32</v>
      </c>
      <c r="E36" s="133">
        <f t="shared" si="0"/>
        <v>0.38847216040886218</v>
      </c>
      <c r="F36" s="134">
        <v>0.56000000000000005</v>
      </c>
      <c r="G36" s="133">
        <f t="shared" si="1"/>
        <v>0.26597744360902287</v>
      </c>
      <c r="H36" s="135">
        <v>0.25</v>
      </c>
      <c r="I36" s="133">
        <f t="shared" si="2"/>
        <v>0.25</v>
      </c>
      <c r="J36" s="152">
        <v>57.827925191527719</v>
      </c>
      <c r="K36" s="133">
        <f t="shared" si="3"/>
        <v>0.13332262655538432</v>
      </c>
      <c r="L36" s="136"/>
      <c r="M36" s="136">
        <f t="shared" si="4"/>
        <v>0.25944305764331738</v>
      </c>
      <c r="N36" s="24"/>
      <c r="O36" s="42" t="str">
        <f t="shared" si="5"/>
        <v>CAPACIDADE DE ADAPTAÇÃO MODERADA</v>
      </c>
    </row>
    <row r="37" spans="1:15">
      <c r="A37" s="146">
        <v>33</v>
      </c>
      <c r="B37" s="28">
        <v>3103009</v>
      </c>
      <c r="C37" s="17" t="s">
        <v>133</v>
      </c>
      <c r="D37" s="151">
        <v>96894.13</v>
      </c>
      <c r="E37" s="133">
        <f t="shared" si="0"/>
        <v>1</v>
      </c>
      <c r="F37" s="134">
        <v>0.626</v>
      </c>
      <c r="G37" s="133">
        <f t="shared" si="1"/>
        <v>0.51409774436090239</v>
      </c>
      <c r="H37" s="135">
        <v>0.5</v>
      </c>
      <c r="I37" s="133">
        <f t="shared" si="2"/>
        <v>0.5</v>
      </c>
      <c r="J37" s="152">
        <v>15.182745417073436</v>
      </c>
      <c r="K37" s="133">
        <f t="shared" si="3"/>
        <v>3.5003910145863536E-2</v>
      </c>
      <c r="L37" s="136"/>
      <c r="M37" s="136">
        <f t="shared" si="4"/>
        <v>0.51227541362669149</v>
      </c>
      <c r="N37" s="24"/>
      <c r="O37" s="42" t="str">
        <f t="shared" si="5"/>
        <v>CAPACIDADE DE ADAPTAÇÃO ALTA</v>
      </c>
    </row>
    <row r="38" spans="1:15">
      <c r="A38" s="146">
        <v>34</v>
      </c>
      <c r="B38" s="28">
        <v>3103108</v>
      </c>
      <c r="C38" s="17" t="s">
        <v>134</v>
      </c>
      <c r="D38" s="151">
        <v>18117.22</v>
      </c>
      <c r="E38" s="133">
        <f t="shared" si="0"/>
        <v>0.3337409330853594</v>
      </c>
      <c r="F38" s="134">
        <v>0.69099999999999995</v>
      </c>
      <c r="G38" s="133">
        <f t="shared" si="1"/>
        <v>0.75845864661654128</v>
      </c>
      <c r="H38" s="135">
        <v>0.5</v>
      </c>
      <c r="I38" s="133">
        <f t="shared" si="2"/>
        <v>0.5</v>
      </c>
      <c r="J38" s="152">
        <v>36.40840702210663</v>
      </c>
      <c r="K38" s="133">
        <f t="shared" si="3"/>
        <v>8.3939799617709893E-2</v>
      </c>
      <c r="L38" s="136"/>
      <c r="M38" s="136">
        <f t="shared" si="4"/>
        <v>0.41903484482990261</v>
      </c>
      <c r="N38" s="24"/>
      <c r="O38" s="42" t="str">
        <f t="shared" si="5"/>
        <v>CAPACIDADE DE ADAPTAÇÃO ALTA</v>
      </c>
    </row>
    <row r="39" spans="1:15">
      <c r="A39" s="146">
        <v>35</v>
      </c>
      <c r="B39" s="28">
        <v>3103207</v>
      </c>
      <c r="C39" s="17" t="s">
        <v>135</v>
      </c>
      <c r="D39" s="151">
        <v>25422.799999999999</v>
      </c>
      <c r="E39" s="133">
        <f t="shared" si="0"/>
        <v>0.46831848338997234</v>
      </c>
      <c r="F39" s="134">
        <v>0.66400000000000003</v>
      </c>
      <c r="G39" s="133">
        <f t="shared" si="1"/>
        <v>0.6569548872180454</v>
      </c>
      <c r="H39" s="135">
        <v>0.25</v>
      </c>
      <c r="I39" s="133">
        <f t="shared" si="2"/>
        <v>0.25</v>
      </c>
      <c r="J39" s="152">
        <v>84.181150848234751</v>
      </c>
      <c r="K39" s="133">
        <f t="shared" si="3"/>
        <v>0.19408014554162109</v>
      </c>
      <c r="L39" s="136"/>
      <c r="M39" s="136">
        <f t="shared" si="4"/>
        <v>0.3923383790374097</v>
      </c>
      <c r="N39" s="24"/>
      <c r="O39" s="42" t="str">
        <f t="shared" si="5"/>
        <v>CAPACIDADE DE ADAPTAÇÃO MODERADA</v>
      </c>
    </row>
    <row r="40" spans="1:15">
      <c r="A40" s="146">
        <v>36</v>
      </c>
      <c r="B40" s="28">
        <v>3103306</v>
      </c>
      <c r="C40" s="17" t="s">
        <v>136</v>
      </c>
      <c r="D40" s="151">
        <v>15253.67</v>
      </c>
      <c r="E40" s="133">
        <f t="shared" si="0"/>
        <v>0.28099090582198338</v>
      </c>
      <c r="F40" s="134">
        <v>0.53500000000000003</v>
      </c>
      <c r="G40" s="133">
        <f t="shared" si="1"/>
        <v>0.17199248120300778</v>
      </c>
      <c r="H40" s="135">
        <v>0.25</v>
      </c>
      <c r="I40" s="133">
        <f t="shared" si="2"/>
        <v>0.25</v>
      </c>
      <c r="J40" s="152">
        <v>796.32683260126885</v>
      </c>
      <c r="K40" s="133">
        <f t="shared" si="3"/>
        <v>1</v>
      </c>
      <c r="L40" s="136"/>
      <c r="M40" s="136">
        <f t="shared" si="4"/>
        <v>0.42574584675624783</v>
      </c>
      <c r="N40" s="24"/>
      <c r="O40" s="42" t="str">
        <f t="shared" si="5"/>
        <v>CAPACIDADE DE ADAPTAÇÃO ALTA</v>
      </c>
    </row>
    <row r="41" spans="1:15">
      <c r="A41" s="146">
        <v>37</v>
      </c>
      <c r="B41" s="28">
        <v>3103405</v>
      </c>
      <c r="C41" s="17" t="s">
        <v>137</v>
      </c>
      <c r="D41" s="151">
        <v>14163.67</v>
      </c>
      <c r="E41" s="133">
        <f t="shared" si="0"/>
        <v>0.26091179782069834</v>
      </c>
      <c r="F41" s="134">
        <v>0.63400000000000001</v>
      </c>
      <c r="G41" s="133">
        <f t="shared" si="1"/>
        <v>0.5441729323308272</v>
      </c>
      <c r="H41" s="135">
        <v>0.5</v>
      </c>
      <c r="I41" s="133">
        <f t="shared" si="2"/>
        <v>0.5</v>
      </c>
      <c r="J41" s="152">
        <v>14.209068431641251</v>
      </c>
      <c r="K41" s="133">
        <f t="shared" si="3"/>
        <v>3.2759092046573221E-2</v>
      </c>
      <c r="L41" s="136"/>
      <c r="M41" s="136">
        <f t="shared" si="4"/>
        <v>0.33446095554952471</v>
      </c>
      <c r="N41" s="24"/>
      <c r="O41" s="42" t="str">
        <f t="shared" si="5"/>
        <v>CAPACIDADE DE ADAPTAÇÃO MODERADA</v>
      </c>
    </row>
    <row r="42" spans="1:15">
      <c r="A42" s="146">
        <v>38</v>
      </c>
      <c r="B42" s="28">
        <v>3103504</v>
      </c>
      <c r="C42" s="17" t="s">
        <v>138</v>
      </c>
      <c r="D42" s="151">
        <v>49322.18</v>
      </c>
      <c r="E42" s="133">
        <f t="shared" si="0"/>
        <v>0.90857374227414867</v>
      </c>
      <c r="F42" s="134">
        <v>0.69699999999999995</v>
      </c>
      <c r="G42" s="133">
        <f t="shared" si="1"/>
        <v>0.78101503759398483</v>
      </c>
      <c r="H42" s="135">
        <v>0.5</v>
      </c>
      <c r="I42" s="133">
        <f t="shared" si="2"/>
        <v>0.5</v>
      </c>
      <c r="J42" s="152">
        <v>316.00394370501158</v>
      </c>
      <c r="K42" s="133">
        <f t="shared" si="3"/>
        <v>0.72854897762758442</v>
      </c>
      <c r="L42" s="136"/>
      <c r="M42" s="136">
        <f t="shared" si="4"/>
        <v>0.72953443937392937</v>
      </c>
      <c r="N42" s="24"/>
      <c r="O42" s="42" t="str">
        <f t="shared" si="5"/>
        <v xml:space="preserve">CAPACIDADE DE ADAPTAÇÃO MUITO ALTA </v>
      </c>
    </row>
    <row r="43" spans="1:15">
      <c r="A43" s="146">
        <v>39</v>
      </c>
      <c r="B43" s="28">
        <v>3103603</v>
      </c>
      <c r="C43" s="17" t="s">
        <v>139</v>
      </c>
      <c r="D43" s="151">
        <v>31861.03</v>
      </c>
      <c r="E43" s="133">
        <f t="shared" si="0"/>
        <v>0.5869184058735627</v>
      </c>
      <c r="F43" s="134">
        <v>0.66800000000000004</v>
      </c>
      <c r="G43" s="133">
        <f t="shared" si="1"/>
        <v>0.67199248120300781</v>
      </c>
      <c r="H43" s="135">
        <v>0.5</v>
      </c>
      <c r="I43" s="133">
        <f t="shared" si="2"/>
        <v>0.5</v>
      </c>
      <c r="J43" s="152">
        <v>46.130051457975988</v>
      </c>
      <c r="K43" s="133">
        <f t="shared" si="3"/>
        <v>0.10635310886812602</v>
      </c>
      <c r="L43" s="136"/>
      <c r="M43" s="136">
        <f t="shared" si="4"/>
        <v>0.46631599898617415</v>
      </c>
      <c r="N43" s="24"/>
      <c r="O43" s="42" t="str">
        <f t="shared" si="5"/>
        <v>CAPACIDADE DE ADAPTAÇÃO ALTA</v>
      </c>
    </row>
    <row r="44" spans="1:15">
      <c r="A44" s="146">
        <v>40</v>
      </c>
      <c r="B44" s="28">
        <v>3103702</v>
      </c>
      <c r="C44" s="17" t="s">
        <v>140</v>
      </c>
      <c r="D44" s="151">
        <v>14443.79</v>
      </c>
      <c r="E44" s="133">
        <f t="shared" si="0"/>
        <v>0.26607194436502857</v>
      </c>
      <c r="F44" s="134">
        <v>0.53</v>
      </c>
      <c r="G44" s="133">
        <f t="shared" si="1"/>
        <v>0.15319548872180475</v>
      </c>
      <c r="H44" s="135">
        <v>0.75</v>
      </c>
      <c r="I44" s="133">
        <f t="shared" si="2"/>
        <v>0.75</v>
      </c>
      <c r="J44" s="152">
        <v>216.99923707753479</v>
      </c>
      <c r="K44" s="133">
        <f t="shared" si="3"/>
        <v>0.50029303579320017</v>
      </c>
      <c r="L44" s="136"/>
      <c r="M44" s="136">
        <f t="shared" si="4"/>
        <v>0.41739011722000841</v>
      </c>
      <c r="N44" s="24"/>
      <c r="O44" s="42" t="str">
        <f t="shared" si="5"/>
        <v>CAPACIDADE DE ADAPTAÇÃO ALTA</v>
      </c>
    </row>
    <row r="45" spans="1:15">
      <c r="A45" s="146">
        <v>41</v>
      </c>
      <c r="B45" s="28">
        <v>3103751</v>
      </c>
      <c r="C45" s="17" t="s">
        <v>141</v>
      </c>
      <c r="D45" s="151">
        <v>185156.76</v>
      </c>
      <c r="E45" s="133">
        <f t="shared" si="0"/>
        <v>1</v>
      </c>
      <c r="F45" s="134">
        <v>0.63500000000000001</v>
      </c>
      <c r="G45" s="133">
        <f t="shared" si="1"/>
        <v>0.54793233082706783</v>
      </c>
      <c r="H45" s="135">
        <v>0.25</v>
      </c>
      <c r="I45" s="133">
        <f t="shared" si="2"/>
        <v>0.25</v>
      </c>
      <c r="J45" s="152">
        <v>620.63875103196142</v>
      </c>
      <c r="K45" s="133">
        <f t="shared" si="3"/>
        <v>1</v>
      </c>
      <c r="L45" s="136"/>
      <c r="M45" s="136">
        <f t="shared" si="4"/>
        <v>0.69948308270676696</v>
      </c>
      <c r="N45" s="24"/>
      <c r="O45" s="42" t="str">
        <f t="shared" si="5"/>
        <v xml:space="preserve">CAPACIDADE DE ADAPTAÇÃO MUITO ALTA </v>
      </c>
    </row>
    <row r="46" spans="1:15">
      <c r="A46" s="146">
        <v>42</v>
      </c>
      <c r="B46" s="28">
        <v>3103801</v>
      </c>
      <c r="C46" s="17" t="s">
        <v>142</v>
      </c>
      <c r="D46" s="151">
        <v>60936.37</v>
      </c>
      <c r="E46" s="133">
        <f t="shared" si="0"/>
        <v>1</v>
      </c>
      <c r="F46" s="134">
        <v>0.69499999999999995</v>
      </c>
      <c r="G46" s="133">
        <f t="shared" si="1"/>
        <v>0.77349624060150368</v>
      </c>
      <c r="H46" s="135">
        <v>0</v>
      </c>
      <c r="I46" s="133">
        <f t="shared" si="2"/>
        <v>0</v>
      </c>
      <c r="J46" s="152">
        <v>269.08303686811098</v>
      </c>
      <c r="K46" s="133">
        <f t="shared" si="3"/>
        <v>0.62037254696476374</v>
      </c>
      <c r="L46" s="136"/>
      <c r="M46" s="136">
        <f t="shared" si="4"/>
        <v>0.59846719689156691</v>
      </c>
      <c r="N46" s="24"/>
      <c r="O46" s="42" t="str">
        <f t="shared" si="5"/>
        <v>CAPACIDADE DE ADAPTAÇÃO ALTA</v>
      </c>
    </row>
    <row r="47" spans="1:15">
      <c r="A47" s="146">
        <v>43</v>
      </c>
      <c r="B47" s="28">
        <v>3103900</v>
      </c>
      <c r="C47" s="17" t="s">
        <v>143</v>
      </c>
      <c r="D47" s="151">
        <v>49809.64</v>
      </c>
      <c r="E47" s="133">
        <f t="shared" si="0"/>
        <v>0.91755334042672332</v>
      </c>
      <c r="F47" s="134">
        <v>0.70499999999999996</v>
      </c>
      <c r="G47" s="133">
        <f t="shared" si="1"/>
        <v>0.81109022556390975</v>
      </c>
      <c r="H47" s="135">
        <v>0</v>
      </c>
      <c r="I47" s="133">
        <f t="shared" si="2"/>
        <v>0</v>
      </c>
      <c r="J47" s="152">
        <v>4.2686368083487336</v>
      </c>
      <c r="K47" s="133">
        <f t="shared" si="3"/>
        <v>9.8413676301743695E-3</v>
      </c>
      <c r="L47" s="136"/>
      <c r="M47" s="136">
        <f t="shared" si="4"/>
        <v>0.43462123340520181</v>
      </c>
      <c r="N47" s="24"/>
      <c r="O47" s="42" t="str">
        <f t="shared" si="5"/>
        <v>CAPACIDADE DE ADAPTAÇÃO ALTA</v>
      </c>
    </row>
    <row r="48" spans="1:15">
      <c r="A48" s="146">
        <v>44</v>
      </c>
      <c r="B48" s="28">
        <v>3104007</v>
      </c>
      <c r="C48" s="17" t="s">
        <v>144</v>
      </c>
      <c r="D48" s="151">
        <v>82570.25</v>
      </c>
      <c r="E48" s="133">
        <f t="shared" si="0"/>
        <v>1</v>
      </c>
      <c r="F48" s="134">
        <v>0.67700000000000005</v>
      </c>
      <c r="G48" s="133">
        <f t="shared" si="1"/>
        <v>0.70582706766917325</v>
      </c>
      <c r="H48" s="135">
        <v>0.25</v>
      </c>
      <c r="I48" s="133">
        <f t="shared" si="2"/>
        <v>0.25</v>
      </c>
      <c r="J48" s="152">
        <v>12.56996920074133</v>
      </c>
      <c r="K48" s="133">
        <f t="shared" si="3"/>
        <v>2.8980138990161226E-2</v>
      </c>
      <c r="L48" s="136"/>
      <c r="M48" s="136">
        <f t="shared" si="4"/>
        <v>0.49620180166483357</v>
      </c>
      <c r="N48" s="24"/>
      <c r="O48" s="42" t="str">
        <f t="shared" si="5"/>
        <v>CAPACIDADE DE ADAPTAÇÃO ALTA</v>
      </c>
    </row>
    <row r="49" spans="1:15">
      <c r="A49" s="146">
        <v>45</v>
      </c>
      <c r="B49" s="28">
        <v>3104106</v>
      </c>
      <c r="C49" s="17" t="s">
        <v>145</v>
      </c>
      <c r="D49" s="151">
        <v>31547.24</v>
      </c>
      <c r="E49" s="133">
        <f t="shared" si="0"/>
        <v>0.58113801752519278</v>
      </c>
      <c r="F49" s="134">
        <v>0.57899999999999996</v>
      </c>
      <c r="G49" s="133">
        <f t="shared" si="1"/>
        <v>0.33740601503759393</v>
      </c>
      <c r="H49" s="135">
        <v>0.25</v>
      </c>
      <c r="I49" s="133">
        <f t="shared" si="2"/>
        <v>0.25</v>
      </c>
      <c r="J49" s="152">
        <v>70.976039010569906</v>
      </c>
      <c r="K49" s="133">
        <f t="shared" si="3"/>
        <v>0.16363568141249807</v>
      </c>
      <c r="L49" s="136"/>
      <c r="M49" s="136">
        <f t="shared" si="4"/>
        <v>0.33304492849382117</v>
      </c>
      <c r="N49" s="24"/>
      <c r="O49" s="42" t="str">
        <f t="shared" si="5"/>
        <v>CAPACIDADE DE ADAPTAÇÃO MODERADA</v>
      </c>
    </row>
    <row r="50" spans="1:15">
      <c r="A50" s="146">
        <v>46</v>
      </c>
      <c r="B50" s="28">
        <v>3104205</v>
      </c>
      <c r="C50" s="17" t="s">
        <v>146</v>
      </c>
      <c r="D50" s="151">
        <v>57713.61</v>
      </c>
      <c r="E50" s="133">
        <f t="shared" si="0"/>
        <v>1</v>
      </c>
      <c r="F50" s="134">
        <v>0.68200000000000005</v>
      </c>
      <c r="G50" s="133">
        <f t="shared" si="1"/>
        <v>0.72462406015037628</v>
      </c>
      <c r="H50" s="135">
        <v>0.25</v>
      </c>
      <c r="I50" s="133">
        <f t="shared" si="2"/>
        <v>0.25</v>
      </c>
      <c r="J50" s="152">
        <v>71.878784769171332</v>
      </c>
      <c r="K50" s="133">
        <f t="shared" si="3"/>
        <v>0.16571696714512379</v>
      </c>
      <c r="L50" s="136"/>
      <c r="M50" s="136">
        <f t="shared" si="4"/>
        <v>0.53508525682387498</v>
      </c>
      <c r="N50" s="24"/>
      <c r="O50" s="42" t="str">
        <f t="shared" si="5"/>
        <v>CAPACIDADE DE ADAPTAÇÃO ALTA</v>
      </c>
    </row>
    <row r="51" spans="1:15">
      <c r="A51" s="146">
        <v>47</v>
      </c>
      <c r="B51" s="28">
        <v>3104304</v>
      </c>
      <c r="C51" s="17" t="s">
        <v>147</v>
      </c>
      <c r="D51" s="151">
        <v>20234.71</v>
      </c>
      <c r="E51" s="133">
        <f t="shared" si="0"/>
        <v>0.3727476398758558</v>
      </c>
      <c r="F51" s="134">
        <v>0.68600000000000005</v>
      </c>
      <c r="G51" s="133">
        <f t="shared" si="1"/>
        <v>0.73966165413533869</v>
      </c>
      <c r="H51" s="135">
        <v>0.25</v>
      </c>
      <c r="I51" s="133">
        <f t="shared" si="2"/>
        <v>0.25</v>
      </c>
      <c r="J51" s="152">
        <v>0</v>
      </c>
      <c r="K51" s="133">
        <f t="shared" si="3"/>
        <v>0</v>
      </c>
      <c r="L51" s="136"/>
      <c r="M51" s="136">
        <f t="shared" si="4"/>
        <v>0.34060232350279862</v>
      </c>
      <c r="N51" s="24"/>
      <c r="O51" s="42" t="str">
        <f t="shared" si="5"/>
        <v>CAPACIDADE DE ADAPTAÇÃO MODERADA</v>
      </c>
    </row>
    <row r="52" spans="1:15">
      <c r="A52" s="146">
        <v>48</v>
      </c>
      <c r="B52" s="28">
        <v>3104403</v>
      </c>
      <c r="C52" s="17" t="s">
        <v>148</v>
      </c>
      <c r="D52" s="151">
        <v>14954.09</v>
      </c>
      <c r="E52" s="133">
        <f t="shared" si="0"/>
        <v>0.27547228272563018</v>
      </c>
      <c r="F52" s="134">
        <v>0.61499999999999999</v>
      </c>
      <c r="G52" s="133">
        <f t="shared" si="1"/>
        <v>0.47274436090225574</v>
      </c>
      <c r="H52" s="135">
        <v>0.5</v>
      </c>
      <c r="I52" s="133">
        <f t="shared" si="2"/>
        <v>0.5</v>
      </c>
      <c r="J52" s="152">
        <v>626.71249255952387</v>
      </c>
      <c r="K52" s="133">
        <f t="shared" si="3"/>
        <v>1</v>
      </c>
      <c r="L52" s="136"/>
      <c r="M52" s="136">
        <f t="shared" si="4"/>
        <v>0.56205416090697147</v>
      </c>
      <c r="N52" s="24"/>
      <c r="O52" s="42" t="str">
        <f t="shared" si="5"/>
        <v>CAPACIDADE DE ADAPTAÇÃO ALTA</v>
      </c>
    </row>
    <row r="53" spans="1:15">
      <c r="A53" s="146">
        <v>49</v>
      </c>
      <c r="B53" s="28">
        <v>3104452</v>
      </c>
      <c r="C53" s="17" t="s">
        <v>149</v>
      </c>
      <c r="D53" s="151">
        <v>12645.43</v>
      </c>
      <c r="E53" s="133">
        <f t="shared" si="0"/>
        <v>0.23294399513090838</v>
      </c>
      <c r="F53" s="134">
        <v>0.67900000000000005</v>
      </c>
      <c r="G53" s="133">
        <f t="shared" si="1"/>
        <v>0.71334586466165439</v>
      </c>
      <c r="H53" s="135">
        <v>0.25</v>
      </c>
      <c r="I53" s="133">
        <f t="shared" si="2"/>
        <v>0.25</v>
      </c>
      <c r="J53" s="152">
        <v>29.648400084763718</v>
      </c>
      <c r="K53" s="133">
        <f t="shared" si="3"/>
        <v>6.835456329055184E-2</v>
      </c>
      <c r="L53" s="136"/>
      <c r="M53" s="136">
        <f t="shared" si="4"/>
        <v>0.31616110577077861</v>
      </c>
      <c r="N53" s="24"/>
      <c r="O53" s="42" t="str">
        <f t="shared" si="5"/>
        <v>CAPACIDADE DE ADAPTAÇÃO MODERADA</v>
      </c>
    </row>
    <row r="54" spans="1:15">
      <c r="A54" s="146">
        <v>50</v>
      </c>
      <c r="B54" s="28">
        <v>3104502</v>
      </c>
      <c r="C54" s="17" t="s">
        <v>150</v>
      </c>
      <c r="D54" s="151">
        <v>17849.84</v>
      </c>
      <c r="E54" s="133">
        <f t="shared" si="0"/>
        <v>0.32881547262904415</v>
      </c>
      <c r="F54" s="134">
        <v>0.63100000000000001</v>
      </c>
      <c r="G54" s="133">
        <f t="shared" si="1"/>
        <v>0.53289473684210542</v>
      </c>
      <c r="H54" s="135">
        <v>0.5</v>
      </c>
      <c r="I54" s="133">
        <f t="shared" si="2"/>
        <v>0.5</v>
      </c>
      <c r="J54" s="152">
        <v>42.719110699397866</v>
      </c>
      <c r="K54" s="133">
        <f t="shared" si="3"/>
        <v>9.8489164598081977E-2</v>
      </c>
      <c r="L54" s="136"/>
      <c r="M54" s="136">
        <f t="shared" si="4"/>
        <v>0.36504984351730785</v>
      </c>
      <c r="N54" s="24"/>
      <c r="O54" s="42" t="str">
        <f t="shared" si="5"/>
        <v>CAPACIDADE DE ADAPTAÇÃO MODERADA</v>
      </c>
    </row>
    <row r="55" spans="1:15">
      <c r="A55" s="146">
        <v>51</v>
      </c>
      <c r="B55" s="28">
        <v>3104601</v>
      </c>
      <c r="C55" s="17" t="s">
        <v>151</v>
      </c>
      <c r="D55" s="151">
        <v>20339.560000000001</v>
      </c>
      <c r="E55" s="133">
        <f t="shared" si="0"/>
        <v>0.37467910269597943</v>
      </c>
      <c r="F55" s="134">
        <v>0.59899999999999998</v>
      </c>
      <c r="G55" s="133">
        <f t="shared" si="1"/>
        <v>0.41259398496240607</v>
      </c>
      <c r="H55" s="135">
        <v>0.75</v>
      </c>
      <c r="I55" s="133">
        <f t="shared" si="2"/>
        <v>0.75</v>
      </c>
      <c r="J55" s="152">
        <v>94.704888244447588</v>
      </c>
      <c r="K55" s="133">
        <f t="shared" si="3"/>
        <v>0.21834268489774131</v>
      </c>
      <c r="L55" s="136"/>
      <c r="M55" s="136">
        <f t="shared" si="4"/>
        <v>0.43890394313903169</v>
      </c>
      <c r="N55" s="24"/>
      <c r="O55" s="42" t="str">
        <f t="shared" si="5"/>
        <v>CAPACIDADE DE ADAPTAÇÃO ALTA</v>
      </c>
    </row>
    <row r="56" spans="1:15">
      <c r="A56" s="146">
        <v>52</v>
      </c>
      <c r="B56" s="28">
        <v>3104700</v>
      </c>
      <c r="C56" s="17" t="s">
        <v>152</v>
      </c>
      <c r="D56" s="151">
        <v>15926.39</v>
      </c>
      <c r="E56" s="133">
        <f t="shared" si="0"/>
        <v>0.29338321548677648</v>
      </c>
      <c r="F56" s="134">
        <v>0.56200000000000006</v>
      </c>
      <c r="G56" s="133">
        <f t="shared" si="1"/>
        <v>0.27349624060150407</v>
      </c>
      <c r="H56" s="135">
        <v>0.25</v>
      </c>
      <c r="I56" s="133">
        <f t="shared" si="2"/>
        <v>0.25</v>
      </c>
      <c r="J56" s="152">
        <v>12.482507280139778</v>
      </c>
      <c r="K56" s="133">
        <f t="shared" si="3"/>
        <v>2.8778495010378848E-2</v>
      </c>
      <c r="L56" s="136"/>
      <c r="M56" s="136">
        <f t="shared" si="4"/>
        <v>0.21141448777466487</v>
      </c>
      <c r="N56" s="24"/>
      <c r="O56" s="42" t="str">
        <f t="shared" si="5"/>
        <v>CAPACIDADE DE ADAPTAÇÃO MODERADA</v>
      </c>
    </row>
    <row r="57" spans="1:15">
      <c r="A57" s="146">
        <v>53</v>
      </c>
      <c r="B57" s="28">
        <v>3104809</v>
      </c>
      <c r="C57" s="17" t="s">
        <v>153</v>
      </c>
      <c r="D57" s="151">
        <v>18423.57</v>
      </c>
      <c r="E57" s="133">
        <f t="shared" si="0"/>
        <v>0.33938426770572055</v>
      </c>
      <c r="F57" s="134">
        <v>0.68799999999999994</v>
      </c>
      <c r="G57" s="133">
        <f t="shared" si="1"/>
        <v>0.74718045112781939</v>
      </c>
      <c r="H57" s="135">
        <v>0.5</v>
      </c>
      <c r="I57" s="133">
        <f t="shared" si="2"/>
        <v>0.5</v>
      </c>
      <c r="J57" s="152">
        <v>3.3134156015866023</v>
      </c>
      <c r="K57" s="133">
        <f t="shared" si="3"/>
        <v>7.6390994387229936E-3</v>
      </c>
      <c r="L57" s="136"/>
      <c r="M57" s="136">
        <f t="shared" si="4"/>
        <v>0.39855095456806572</v>
      </c>
      <c r="N57" s="24"/>
      <c r="O57" s="42" t="str">
        <f t="shared" si="5"/>
        <v>CAPACIDADE DE ADAPTAÇÃO MODERADA</v>
      </c>
    </row>
    <row r="58" spans="1:15">
      <c r="A58" s="146">
        <v>54</v>
      </c>
      <c r="B58" s="28">
        <v>3104908</v>
      </c>
      <c r="C58" s="17" t="s">
        <v>154</v>
      </c>
      <c r="D58" s="151">
        <v>19795.439999999999</v>
      </c>
      <c r="E58" s="133">
        <f t="shared" si="0"/>
        <v>0.36465575935133793</v>
      </c>
      <c r="F58" s="134">
        <v>0.57099999999999995</v>
      </c>
      <c r="G58" s="133">
        <f t="shared" si="1"/>
        <v>0.30733082706766912</v>
      </c>
      <c r="H58" s="135">
        <v>0.5</v>
      </c>
      <c r="I58" s="133">
        <f t="shared" si="2"/>
        <v>0.5</v>
      </c>
      <c r="J58" s="152">
        <v>2.1779374931939453</v>
      </c>
      <c r="K58" s="133">
        <f t="shared" si="3"/>
        <v>5.0212478850721011E-3</v>
      </c>
      <c r="L58" s="136"/>
      <c r="M58" s="136">
        <f t="shared" si="4"/>
        <v>0.29425195857601982</v>
      </c>
      <c r="N58" s="24"/>
      <c r="O58" s="42" t="str">
        <f t="shared" si="5"/>
        <v>CAPACIDADE DE ADAPTAÇÃO MODERADA</v>
      </c>
    </row>
    <row r="59" spans="1:15">
      <c r="A59" s="146">
        <v>55</v>
      </c>
      <c r="B59" s="28">
        <v>3105004</v>
      </c>
      <c r="C59" s="17" t="s">
        <v>155</v>
      </c>
      <c r="D59" s="151">
        <v>25871.06</v>
      </c>
      <c r="E59" s="133">
        <f t="shared" si="0"/>
        <v>0.47657597050250083</v>
      </c>
      <c r="F59" s="134">
        <v>0.66400000000000003</v>
      </c>
      <c r="G59" s="133">
        <f t="shared" si="1"/>
        <v>0.6569548872180454</v>
      </c>
      <c r="H59" s="135">
        <v>0.25</v>
      </c>
      <c r="I59" s="133">
        <f t="shared" si="2"/>
        <v>0.25</v>
      </c>
      <c r="J59" s="152">
        <v>132.36787640149495</v>
      </c>
      <c r="K59" s="133">
        <f t="shared" si="3"/>
        <v>0.30517492880742864</v>
      </c>
      <c r="L59" s="136"/>
      <c r="M59" s="136">
        <f t="shared" si="4"/>
        <v>0.42217644663199372</v>
      </c>
      <c r="N59" s="24"/>
      <c r="O59" s="42" t="str">
        <f t="shared" si="5"/>
        <v>CAPACIDADE DE ADAPTAÇÃO ALTA</v>
      </c>
    </row>
    <row r="60" spans="1:15">
      <c r="A60" s="146">
        <v>56</v>
      </c>
      <c r="B60" s="28">
        <v>3105103</v>
      </c>
      <c r="C60" s="17" t="s">
        <v>156</v>
      </c>
      <c r="D60" s="151">
        <v>32549.38</v>
      </c>
      <c r="E60" s="133">
        <f t="shared" si="0"/>
        <v>0.59959863889437426</v>
      </c>
      <c r="F60" s="134">
        <v>0.60799999999999998</v>
      </c>
      <c r="G60" s="133">
        <f t="shared" si="1"/>
        <v>0.44642857142857151</v>
      </c>
      <c r="H60" s="135">
        <v>0.5</v>
      </c>
      <c r="I60" s="133">
        <f t="shared" si="2"/>
        <v>0.5</v>
      </c>
      <c r="J60" s="152">
        <v>32.380110422152384</v>
      </c>
      <c r="K60" s="133">
        <f t="shared" si="3"/>
        <v>7.4652537771962249E-2</v>
      </c>
      <c r="L60" s="136"/>
      <c r="M60" s="136">
        <f t="shared" si="4"/>
        <v>0.405169937023727</v>
      </c>
      <c r="N60" s="24"/>
      <c r="O60" s="42" t="str">
        <f t="shared" si="5"/>
        <v>CAPACIDADE DE ADAPTAÇÃO ALTA</v>
      </c>
    </row>
    <row r="61" spans="1:15">
      <c r="A61" s="146">
        <v>57</v>
      </c>
      <c r="B61" s="28">
        <v>3105202</v>
      </c>
      <c r="C61" s="17" t="s">
        <v>157</v>
      </c>
      <c r="D61" s="151">
        <v>12476.94</v>
      </c>
      <c r="E61" s="133">
        <f t="shared" si="0"/>
        <v>0.22984020714270975</v>
      </c>
      <c r="F61" s="134">
        <v>0.54700000000000004</v>
      </c>
      <c r="G61" s="133">
        <f t="shared" si="1"/>
        <v>0.21710526315789502</v>
      </c>
      <c r="H61" s="135">
        <v>0.25</v>
      </c>
      <c r="I61" s="133">
        <f t="shared" si="2"/>
        <v>0.25</v>
      </c>
      <c r="J61" s="152">
        <v>23.528042607044927</v>
      </c>
      <c r="K61" s="133">
        <f t="shared" si="3"/>
        <v>5.4244042608981462E-2</v>
      </c>
      <c r="L61" s="136"/>
      <c r="M61" s="136">
        <f t="shared" si="4"/>
        <v>0.18779737822739656</v>
      </c>
      <c r="N61" s="24"/>
      <c r="O61" s="42" t="str">
        <f t="shared" si="5"/>
        <v xml:space="preserve"> CAPACIDADE DE ADAPTAÇÃO RELATIVAMENTE BAIXA</v>
      </c>
    </row>
    <row r="62" spans="1:15">
      <c r="A62" s="146">
        <v>58</v>
      </c>
      <c r="B62" s="28">
        <v>3105301</v>
      </c>
      <c r="C62" s="17" t="s">
        <v>158</v>
      </c>
      <c r="D62" s="151">
        <v>14907.61</v>
      </c>
      <c r="E62" s="133">
        <f t="shared" si="0"/>
        <v>0.27461606534957539</v>
      </c>
      <c r="F62" s="134">
        <v>0.65400000000000003</v>
      </c>
      <c r="G62" s="133">
        <f t="shared" si="1"/>
        <v>0.61936090225563933</v>
      </c>
      <c r="H62" s="135">
        <v>0</v>
      </c>
      <c r="I62" s="133">
        <f t="shared" si="2"/>
        <v>0</v>
      </c>
      <c r="J62" s="152">
        <v>147.62213696786134</v>
      </c>
      <c r="K62" s="133">
        <f t="shared" si="3"/>
        <v>0.34034371755667725</v>
      </c>
      <c r="L62" s="136"/>
      <c r="M62" s="136">
        <f t="shared" si="4"/>
        <v>0.30858017129047299</v>
      </c>
      <c r="N62" s="24"/>
      <c r="O62" s="42" t="str">
        <f t="shared" si="5"/>
        <v>CAPACIDADE DE ADAPTAÇÃO MODERADA</v>
      </c>
    </row>
    <row r="63" spans="1:15">
      <c r="A63" s="146">
        <v>59</v>
      </c>
      <c r="B63" s="28">
        <v>3105400</v>
      </c>
      <c r="C63" s="17" t="s">
        <v>159</v>
      </c>
      <c r="D63" s="151">
        <v>73393.52</v>
      </c>
      <c r="E63" s="133">
        <f t="shared" si="0"/>
        <v>1</v>
      </c>
      <c r="F63" s="134">
        <v>0.625</v>
      </c>
      <c r="G63" s="133">
        <f t="shared" si="1"/>
        <v>0.51033834586466176</v>
      </c>
      <c r="H63" s="135">
        <v>0.5</v>
      </c>
      <c r="I63" s="133">
        <f t="shared" si="2"/>
        <v>0.5</v>
      </c>
      <c r="J63" s="152">
        <v>234.94593508350121</v>
      </c>
      <c r="K63" s="133">
        <f t="shared" si="3"/>
        <v>0.54166925512368846</v>
      </c>
      <c r="L63" s="136"/>
      <c r="M63" s="136">
        <f t="shared" si="4"/>
        <v>0.63800190024708758</v>
      </c>
      <c r="N63" s="24"/>
      <c r="O63" s="42" t="str">
        <f t="shared" si="5"/>
        <v xml:space="preserve">CAPACIDADE DE ADAPTAÇÃO MUITO ALTA </v>
      </c>
    </row>
    <row r="64" spans="1:15">
      <c r="A64" s="146">
        <v>60</v>
      </c>
      <c r="B64" s="28">
        <v>3105509</v>
      </c>
      <c r="C64" s="17" t="s">
        <v>976</v>
      </c>
      <c r="D64" s="151">
        <v>11883.74</v>
      </c>
      <c r="E64" s="133">
        <f t="shared" si="0"/>
        <v>0.21891275130201038</v>
      </c>
      <c r="F64" s="134">
        <v>0.58299999999999996</v>
      </c>
      <c r="G64" s="133">
        <f t="shared" si="1"/>
        <v>0.35244360902255639</v>
      </c>
      <c r="H64" s="135">
        <v>0.25</v>
      </c>
      <c r="I64" s="133">
        <f t="shared" si="2"/>
        <v>0.25</v>
      </c>
      <c r="J64" s="152">
        <v>108.64775382755842</v>
      </c>
      <c r="K64" s="133">
        <f t="shared" si="3"/>
        <v>0.25048804468874675</v>
      </c>
      <c r="L64" s="136"/>
      <c r="M64" s="136">
        <f t="shared" si="4"/>
        <v>0.26796110125332839</v>
      </c>
      <c r="N64" s="24"/>
      <c r="O64" s="42" t="str">
        <f t="shared" si="5"/>
        <v>CAPACIDADE DE ADAPTAÇÃO MODERADA</v>
      </c>
    </row>
    <row r="65" spans="1:15">
      <c r="A65" s="146">
        <v>61</v>
      </c>
      <c r="B65" s="28">
        <v>3105608</v>
      </c>
      <c r="C65" s="17" t="s">
        <v>160</v>
      </c>
      <c r="D65" s="151">
        <v>25335.18</v>
      </c>
      <c r="E65" s="133">
        <f t="shared" si="0"/>
        <v>0.46670441784586902</v>
      </c>
      <c r="F65" s="134">
        <v>0.64600000000000002</v>
      </c>
      <c r="G65" s="133">
        <f t="shared" si="1"/>
        <v>0.58928571428571441</v>
      </c>
      <c r="H65" s="135">
        <v>0.75</v>
      </c>
      <c r="I65" s="133">
        <f t="shared" si="2"/>
        <v>0.75</v>
      </c>
      <c r="J65" s="152">
        <v>219.67744168787954</v>
      </c>
      <c r="K65" s="133">
        <f t="shared" si="3"/>
        <v>0.50646765250167258</v>
      </c>
      <c r="L65" s="136"/>
      <c r="M65" s="136">
        <f t="shared" si="4"/>
        <v>0.57811444615831398</v>
      </c>
      <c r="N65" s="24"/>
      <c r="O65" s="42" t="str">
        <f t="shared" si="5"/>
        <v>CAPACIDADE DE ADAPTAÇÃO ALTA</v>
      </c>
    </row>
    <row r="66" spans="1:15">
      <c r="A66" s="146">
        <v>62</v>
      </c>
      <c r="B66" s="28">
        <v>3105707</v>
      </c>
      <c r="C66" s="17" t="s">
        <v>161</v>
      </c>
      <c r="D66" s="151">
        <v>16702.849999999999</v>
      </c>
      <c r="E66" s="133">
        <f t="shared" si="0"/>
        <v>0.3076865404396919</v>
      </c>
      <c r="F66" s="134">
        <v>0.54100000000000004</v>
      </c>
      <c r="G66" s="133">
        <f t="shared" si="1"/>
        <v>0.19454887218045139</v>
      </c>
      <c r="H66" s="135">
        <v>0.5</v>
      </c>
      <c r="I66" s="133">
        <f t="shared" si="2"/>
        <v>0.5</v>
      </c>
      <c r="J66" s="152">
        <v>112.54148252735617</v>
      </c>
      <c r="K66" s="133">
        <f t="shared" si="3"/>
        <v>0.25946505943779352</v>
      </c>
      <c r="L66" s="136"/>
      <c r="M66" s="136">
        <f t="shared" si="4"/>
        <v>0.31542511801448414</v>
      </c>
      <c r="N66" s="24"/>
      <c r="O66" s="42" t="str">
        <f t="shared" si="5"/>
        <v>CAPACIDADE DE ADAPTAÇÃO MODERADA</v>
      </c>
    </row>
    <row r="67" spans="1:15">
      <c r="A67" s="146">
        <v>63</v>
      </c>
      <c r="B67" s="28">
        <v>3105905</v>
      </c>
      <c r="C67" s="17" t="s">
        <v>162</v>
      </c>
      <c r="D67" s="151">
        <v>29022.49</v>
      </c>
      <c r="E67" s="133">
        <f t="shared" si="0"/>
        <v>0.53462909282221627</v>
      </c>
      <c r="F67" s="134">
        <v>0.64800000000000002</v>
      </c>
      <c r="G67" s="133">
        <f t="shared" si="1"/>
        <v>0.59680451127819567</v>
      </c>
      <c r="H67" s="135">
        <v>0.5</v>
      </c>
      <c r="I67" s="133">
        <f t="shared" si="2"/>
        <v>0.5</v>
      </c>
      <c r="J67" s="152">
        <v>160.03373057768925</v>
      </c>
      <c r="K67" s="133">
        <f t="shared" si="3"/>
        <v>0.3689587206770506</v>
      </c>
      <c r="L67" s="136"/>
      <c r="M67" s="136">
        <f t="shared" si="4"/>
        <v>0.50009808119436561</v>
      </c>
      <c r="N67" s="24"/>
      <c r="O67" s="42" t="str">
        <f t="shared" si="5"/>
        <v>CAPACIDADE DE ADAPTAÇÃO ALTA</v>
      </c>
    </row>
    <row r="68" spans="1:15">
      <c r="A68" s="146">
        <v>64</v>
      </c>
      <c r="B68" s="28">
        <v>3106002</v>
      </c>
      <c r="C68" s="17" t="s">
        <v>163</v>
      </c>
      <c r="D68" s="151">
        <v>55337.41</v>
      </c>
      <c r="E68" s="133">
        <f t="shared" si="0"/>
        <v>1</v>
      </c>
      <c r="F68" s="134">
        <v>0.61099999999999999</v>
      </c>
      <c r="G68" s="133">
        <f t="shared" si="1"/>
        <v>0.45770676691729328</v>
      </c>
      <c r="H68" s="135">
        <v>0.25</v>
      </c>
      <c r="I68" s="133">
        <f t="shared" si="2"/>
        <v>0.25</v>
      </c>
      <c r="J68" s="152">
        <v>11.179736402085178</v>
      </c>
      <c r="K68" s="133">
        <f t="shared" si="3"/>
        <v>2.5774948978131602E-2</v>
      </c>
      <c r="L68" s="136"/>
      <c r="M68" s="136">
        <f t="shared" si="4"/>
        <v>0.43337042897385619</v>
      </c>
      <c r="N68" s="24"/>
      <c r="O68" s="42" t="str">
        <f t="shared" si="5"/>
        <v>CAPACIDADE DE ADAPTAÇÃO ALTA</v>
      </c>
    </row>
    <row r="69" spans="1:15">
      <c r="A69" s="146">
        <v>65</v>
      </c>
      <c r="B69" s="28">
        <v>3106101</v>
      </c>
      <c r="C69" s="17" t="s">
        <v>164</v>
      </c>
      <c r="D69" s="151">
        <v>17992.57</v>
      </c>
      <c r="E69" s="133">
        <f t="shared" si="0"/>
        <v>0.33144473050521239</v>
      </c>
      <c r="F69" s="134">
        <v>0.54700000000000004</v>
      </c>
      <c r="G69" s="133">
        <f t="shared" si="1"/>
        <v>0.21710526315789502</v>
      </c>
      <c r="H69" s="135">
        <v>0.25</v>
      </c>
      <c r="I69" s="133">
        <f t="shared" si="2"/>
        <v>0.25</v>
      </c>
      <c r="J69" s="152">
        <v>226.92165536374844</v>
      </c>
      <c r="K69" s="133">
        <f t="shared" si="3"/>
        <v>0.52316923035348839</v>
      </c>
      <c r="L69" s="136"/>
      <c r="M69" s="136">
        <f t="shared" si="4"/>
        <v>0.33042980600414895</v>
      </c>
      <c r="N69" s="24"/>
      <c r="O69" s="42" t="str">
        <f t="shared" si="5"/>
        <v>CAPACIDADE DE ADAPTAÇÃO MODERADA</v>
      </c>
    </row>
    <row r="70" spans="1:15">
      <c r="A70" s="146">
        <v>66</v>
      </c>
      <c r="B70" s="28">
        <v>3106200</v>
      </c>
      <c r="C70" s="17" t="s">
        <v>165</v>
      </c>
      <c r="D70" s="151">
        <v>41818.32</v>
      </c>
      <c r="E70" s="133">
        <f t="shared" ref="E70:E133" si="6">IF((D70-$E$860)/($D$860-$E$860)&gt;1,1,IF((D70-$E$860)/($D$860-$E$860)&lt;0,0,(D70-$E$860)/($D$860-$E$860)))</f>
        <v>0.77034363643330195</v>
      </c>
      <c r="F70" s="134">
        <v>0.627</v>
      </c>
      <c r="G70" s="133">
        <f t="shared" ref="G70:G131" si="7">IF((F70-$G$860)/($F$860-$G$860)&gt;1,1,IF((F70-$G$860)/($F$860-$G$860)&lt;0,0,(F70-$G$860)/($F$860-$G$860)))</f>
        <v>0.51785714285714302</v>
      </c>
      <c r="H70" s="135">
        <v>1</v>
      </c>
      <c r="I70" s="133">
        <f t="shared" ref="I70:I133" si="8">H70</f>
        <v>1</v>
      </c>
      <c r="J70" s="152">
        <v>302.94974765931346</v>
      </c>
      <c r="K70" s="133">
        <f t="shared" ref="K70:K133" si="9">IF((J70-$K$860)/($J$860-$K$860)&gt;1,1,IF((J70-$K$860)/($J$860-$K$860)&lt;0,0,(J70-$K$860)/($J$860-$K$860)))</f>
        <v>0.69845245075726925</v>
      </c>
      <c r="L70" s="136"/>
      <c r="M70" s="136">
        <f t="shared" ref="M70:M133" si="10">(E70+G70+I70+K70)/J$2</f>
        <v>0.74666330751192855</v>
      </c>
      <c r="N70" s="24"/>
      <c r="O70" s="42" t="str">
        <f t="shared" ref="O70:O133" si="11">IF(AND(M70&gt;$R$5,M70&lt;$S$5)," CAPACIDADE DE ADAPTAÇÃO RELATIVAMENTE BAIXA",IF(AND(M70&gt;$R$6,M70&lt;$S$6),"CAPACIDADE DE ADAPTAÇÃO MODERADA",IF(AND(M70&gt;$R$7,M70&lt;$S$7),"CAPACIDADE DE ADAPTAÇÃO ALTA",IF(AND(M70&gt;$R$8,M70&lt;$S$8),"CAPACIDADE DE ADAPTAÇÃO MUITO ALTA ","CAPACIDADE DE ADAPTAÇÃO EXTREMA"))))</f>
        <v xml:space="preserve">CAPACIDADE DE ADAPTAÇÃO MUITO ALTA </v>
      </c>
    </row>
    <row r="71" spans="1:15">
      <c r="A71" s="146">
        <v>67</v>
      </c>
      <c r="B71" s="28">
        <v>3106309</v>
      </c>
      <c r="C71" s="17" t="s">
        <v>166</v>
      </c>
      <c r="D71" s="151">
        <v>77527.64</v>
      </c>
      <c r="E71" s="133">
        <f t="shared" si="6"/>
        <v>1</v>
      </c>
      <c r="F71" s="134">
        <v>0.63200000000000001</v>
      </c>
      <c r="G71" s="133">
        <f t="shared" si="7"/>
        <v>0.53665413533834605</v>
      </c>
      <c r="H71" s="135">
        <v>0.25</v>
      </c>
      <c r="I71" s="133">
        <f t="shared" si="8"/>
        <v>0.25</v>
      </c>
      <c r="J71" s="152">
        <v>37.781959210966235</v>
      </c>
      <c r="K71" s="133">
        <f t="shared" si="9"/>
        <v>8.7106532384329874E-2</v>
      </c>
      <c r="L71" s="136"/>
      <c r="M71" s="136">
        <f t="shared" si="10"/>
        <v>0.46844016693066898</v>
      </c>
      <c r="N71" s="24"/>
      <c r="O71" s="42" t="str">
        <f t="shared" si="11"/>
        <v>CAPACIDADE DE ADAPTAÇÃO ALTA</v>
      </c>
    </row>
    <row r="72" spans="1:15">
      <c r="A72" s="146">
        <v>68</v>
      </c>
      <c r="B72" s="28">
        <v>3106408</v>
      </c>
      <c r="C72" s="17" t="s">
        <v>167</v>
      </c>
      <c r="D72" s="151">
        <v>36243.160000000003</v>
      </c>
      <c r="E72" s="133">
        <f t="shared" si="6"/>
        <v>0.66764249903472916</v>
      </c>
      <c r="F72" s="134">
        <v>0.55200000000000005</v>
      </c>
      <c r="G72" s="133">
        <f t="shared" si="7"/>
        <v>0.23590225563909806</v>
      </c>
      <c r="H72" s="135">
        <v>0.5</v>
      </c>
      <c r="I72" s="133">
        <f t="shared" si="8"/>
        <v>0.5</v>
      </c>
      <c r="J72" s="152">
        <v>451.03303581778141</v>
      </c>
      <c r="K72" s="133">
        <f t="shared" si="9"/>
        <v>1</v>
      </c>
      <c r="L72" s="136"/>
      <c r="M72" s="136">
        <f t="shared" si="10"/>
        <v>0.60088618866845678</v>
      </c>
      <c r="N72" s="24"/>
      <c r="O72" s="42" t="str">
        <f t="shared" si="11"/>
        <v xml:space="preserve">CAPACIDADE DE ADAPTAÇÃO MUITO ALTA </v>
      </c>
    </row>
    <row r="73" spans="1:15">
      <c r="A73" s="146">
        <v>69</v>
      </c>
      <c r="B73" s="28">
        <v>3106507</v>
      </c>
      <c r="C73" s="17" t="s">
        <v>168</v>
      </c>
      <c r="D73" s="151">
        <v>9551.5</v>
      </c>
      <c r="E73" s="133">
        <f t="shared" si="6"/>
        <v>0.17595009181126078</v>
      </c>
      <c r="F73" s="134">
        <v>0.624</v>
      </c>
      <c r="G73" s="133">
        <f t="shared" si="7"/>
        <v>0.50657894736842113</v>
      </c>
      <c r="H73" s="135">
        <v>0.25</v>
      </c>
      <c r="I73" s="133">
        <f t="shared" si="8"/>
        <v>0.25</v>
      </c>
      <c r="J73" s="152">
        <v>120.28389680439651</v>
      </c>
      <c r="K73" s="133">
        <f t="shared" si="9"/>
        <v>0.27731524174808947</v>
      </c>
      <c r="L73" s="136"/>
      <c r="M73" s="136">
        <f t="shared" si="10"/>
        <v>0.30246107023194285</v>
      </c>
      <c r="N73" s="24"/>
      <c r="O73" s="42" t="str">
        <f t="shared" si="11"/>
        <v>CAPACIDADE DE ADAPTAÇÃO MODERADA</v>
      </c>
    </row>
    <row r="74" spans="1:15">
      <c r="A74" s="146">
        <v>70</v>
      </c>
      <c r="B74" s="28">
        <v>3106606</v>
      </c>
      <c r="C74" s="17" t="s">
        <v>170</v>
      </c>
      <c r="D74" s="151">
        <v>11671.08</v>
      </c>
      <c r="E74" s="133">
        <f t="shared" si="6"/>
        <v>0.21499529890975969</v>
      </c>
      <c r="F74" s="134">
        <v>0.55700000000000005</v>
      </c>
      <c r="G74" s="133">
        <f t="shared" si="7"/>
        <v>0.25469924812030109</v>
      </c>
      <c r="H74" s="135">
        <v>0.5</v>
      </c>
      <c r="I74" s="133">
        <f t="shared" si="8"/>
        <v>0.5</v>
      </c>
      <c r="J74" s="152">
        <v>7.695760503257695</v>
      </c>
      <c r="K74" s="133">
        <f t="shared" si="9"/>
        <v>1.7742621756483539E-2</v>
      </c>
      <c r="L74" s="136"/>
      <c r="M74" s="136">
        <f t="shared" si="10"/>
        <v>0.24685929219663608</v>
      </c>
      <c r="N74" s="24"/>
      <c r="O74" s="42" t="str">
        <f t="shared" si="11"/>
        <v>CAPACIDADE DE ADAPTAÇÃO MODERADA</v>
      </c>
    </row>
    <row r="75" spans="1:15">
      <c r="A75" s="146">
        <v>71</v>
      </c>
      <c r="B75" s="28">
        <v>3106655</v>
      </c>
      <c r="C75" s="17" t="s">
        <v>169</v>
      </c>
      <c r="D75" s="151">
        <v>12734.93</v>
      </c>
      <c r="E75" s="133">
        <f t="shared" si="6"/>
        <v>0.23459269253101392</v>
      </c>
      <c r="F75" s="134">
        <v>0.67</v>
      </c>
      <c r="G75" s="133">
        <f t="shared" si="7"/>
        <v>0.67951127819548895</v>
      </c>
      <c r="H75" s="135">
        <v>0.5</v>
      </c>
      <c r="I75" s="133">
        <f t="shared" si="8"/>
        <v>0.5</v>
      </c>
      <c r="J75" s="152">
        <v>25.224332301832895</v>
      </c>
      <c r="K75" s="133">
        <f t="shared" si="9"/>
        <v>5.8154848621110297E-2</v>
      </c>
      <c r="L75" s="136"/>
      <c r="M75" s="136">
        <f t="shared" si="10"/>
        <v>0.36806470483690329</v>
      </c>
      <c r="N75" s="24"/>
      <c r="O75" s="42" t="str">
        <f t="shared" si="11"/>
        <v>CAPACIDADE DE ADAPTAÇÃO MODERADA</v>
      </c>
    </row>
    <row r="76" spans="1:15">
      <c r="A76" s="146">
        <v>72</v>
      </c>
      <c r="B76" s="28">
        <v>3106705</v>
      </c>
      <c r="C76" s="17" t="s">
        <v>171</v>
      </c>
      <c r="D76" s="151">
        <v>73624.78</v>
      </c>
      <c r="E76" s="133">
        <f t="shared" si="6"/>
        <v>1</v>
      </c>
      <c r="F76" s="134">
        <v>0.65100000000000002</v>
      </c>
      <c r="G76" s="133">
        <f t="shared" si="7"/>
        <v>0.60808270676691745</v>
      </c>
      <c r="H76" s="135">
        <v>0.75</v>
      </c>
      <c r="I76" s="133">
        <f t="shared" si="8"/>
        <v>0.75</v>
      </c>
      <c r="J76" s="152">
        <v>161.7250887953264</v>
      </c>
      <c r="K76" s="133">
        <f t="shared" si="9"/>
        <v>0.37285815713918491</v>
      </c>
      <c r="L76" s="136"/>
      <c r="M76" s="136">
        <f t="shared" si="10"/>
        <v>0.68273521597652564</v>
      </c>
      <c r="N76" s="24"/>
      <c r="O76" s="42" t="str">
        <f t="shared" si="11"/>
        <v xml:space="preserve">CAPACIDADE DE ADAPTAÇÃO MUITO ALTA </v>
      </c>
    </row>
    <row r="77" spans="1:15">
      <c r="A77" s="146">
        <v>73</v>
      </c>
      <c r="B77" s="28">
        <v>3106804</v>
      </c>
      <c r="C77" s="17" t="s">
        <v>172</v>
      </c>
      <c r="D77" s="151">
        <v>12668.63</v>
      </c>
      <c r="E77" s="133">
        <f t="shared" si="6"/>
        <v>0.23337136697093572</v>
      </c>
      <c r="F77" s="134">
        <v>0.56699999999999995</v>
      </c>
      <c r="G77" s="133">
        <f t="shared" si="7"/>
        <v>0.29229323308270672</v>
      </c>
      <c r="H77" s="135">
        <v>0.25</v>
      </c>
      <c r="I77" s="133">
        <f t="shared" si="8"/>
        <v>0.25</v>
      </c>
      <c r="J77" s="152">
        <v>63.965992264207088</v>
      </c>
      <c r="K77" s="133">
        <f t="shared" si="9"/>
        <v>0.1474739768137994</v>
      </c>
      <c r="L77" s="136"/>
      <c r="M77" s="136">
        <f t="shared" si="10"/>
        <v>0.23078464421686046</v>
      </c>
      <c r="N77" s="24"/>
      <c r="O77" s="42" t="str">
        <f t="shared" si="11"/>
        <v>CAPACIDADE DE ADAPTAÇÃO MODERADA</v>
      </c>
    </row>
    <row r="78" spans="1:15">
      <c r="A78" s="146">
        <v>74</v>
      </c>
      <c r="B78" s="28">
        <v>3106903</v>
      </c>
      <c r="C78" s="17" t="s">
        <v>173</v>
      </c>
      <c r="D78" s="151">
        <v>18998.7</v>
      </c>
      <c r="E78" s="133">
        <f t="shared" si="6"/>
        <v>0.34997885246239863</v>
      </c>
      <c r="F78" s="134">
        <v>0.61199999999999999</v>
      </c>
      <c r="G78" s="133">
        <f t="shared" si="7"/>
        <v>0.46146616541353391</v>
      </c>
      <c r="H78" s="135">
        <v>0.5</v>
      </c>
      <c r="I78" s="133">
        <f t="shared" si="8"/>
        <v>0.5</v>
      </c>
      <c r="J78" s="152">
        <v>180.94971455143801</v>
      </c>
      <c r="K78" s="133">
        <f t="shared" si="9"/>
        <v>0.41718064652230052</v>
      </c>
      <c r="L78" s="136"/>
      <c r="M78" s="136">
        <f t="shared" si="10"/>
        <v>0.43215641609955824</v>
      </c>
      <c r="N78" s="24"/>
      <c r="O78" s="42" t="str">
        <f t="shared" si="11"/>
        <v>CAPACIDADE DE ADAPTAÇÃO ALTA</v>
      </c>
    </row>
    <row r="79" spans="1:15">
      <c r="A79" s="146">
        <v>75</v>
      </c>
      <c r="B79" s="28">
        <v>3107000</v>
      </c>
      <c r="C79" s="17" t="s">
        <v>174</v>
      </c>
      <c r="D79" s="151">
        <v>25978.67</v>
      </c>
      <c r="E79" s="133">
        <f t="shared" si="6"/>
        <v>0.47855827583462762</v>
      </c>
      <c r="F79" s="134">
        <v>0.56899999999999995</v>
      </c>
      <c r="G79" s="133">
        <f t="shared" si="7"/>
        <v>0.29981203007518792</v>
      </c>
      <c r="H79" s="135">
        <v>0</v>
      </c>
      <c r="I79" s="133">
        <f t="shared" si="8"/>
        <v>0</v>
      </c>
      <c r="J79" s="152">
        <v>24.956957616449852</v>
      </c>
      <c r="K79" s="133">
        <f t="shared" si="9"/>
        <v>5.7538414688687117E-2</v>
      </c>
      <c r="L79" s="136"/>
      <c r="M79" s="136">
        <f t="shared" si="10"/>
        <v>0.20897718014962566</v>
      </c>
      <c r="N79" s="24"/>
      <c r="O79" s="42" t="str">
        <f t="shared" si="11"/>
        <v>CAPACIDADE DE ADAPTAÇÃO MODERADA</v>
      </c>
    </row>
    <row r="80" spans="1:15">
      <c r="A80" s="146">
        <v>76</v>
      </c>
      <c r="B80" s="28">
        <v>3107109</v>
      </c>
      <c r="C80" s="17" t="s">
        <v>175</v>
      </c>
      <c r="D80" s="151">
        <v>26261.54</v>
      </c>
      <c r="E80" s="133">
        <f t="shared" si="6"/>
        <v>0.48376908067896118</v>
      </c>
      <c r="F80" s="134">
        <v>0.67600000000000005</v>
      </c>
      <c r="G80" s="133">
        <f t="shared" si="7"/>
        <v>0.70206766917293262</v>
      </c>
      <c r="H80" s="135">
        <v>0.5</v>
      </c>
      <c r="I80" s="133">
        <f t="shared" si="8"/>
        <v>0.5</v>
      </c>
      <c r="J80" s="152">
        <v>266.03296125276046</v>
      </c>
      <c r="K80" s="133">
        <f t="shared" si="9"/>
        <v>0.61334057943550779</v>
      </c>
      <c r="L80" s="136"/>
      <c r="M80" s="136">
        <f t="shared" si="10"/>
        <v>0.5747943323218504</v>
      </c>
      <c r="N80" s="24"/>
      <c r="O80" s="42" t="str">
        <f t="shared" si="11"/>
        <v>CAPACIDADE DE ADAPTAÇÃO ALTA</v>
      </c>
    </row>
    <row r="81" spans="1:15">
      <c r="A81" s="146">
        <v>77</v>
      </c>
      <c r="B81" s="28">
        <v>3107208</v>
      </c>
      <c r="C81" s="17" t="s">
        <v>176</v>
      </c>
      <c r="D81" s="151">
        <v>15766.67</v>
      </c>
      <c r="E81" s="133">
        <f t="shared" si="6"/>
        <v>0.29044098142258817</v>
      </c>
      <c r="F81" s="134">
        <v>0.51400000000000001</v>
      </c>
      <c r="G81" s="133">
        <f t="shared" si="7"/>
        <v>9.3045112781955069E-2</v>
      </c>
      <c r="H81" s="135">
        <v>0.25</v>
      </c>
      <c r="I81" s="133">
        <f t="shared" si="8"/>
        <v>0.25</v>
      </c>
      <c r="J81" s="152">
        <v>192.93757292445775</v>
      </c>
      <c r="K81" s="133">
        <f t="shared" si="9"/>
        <v>0.44481872552602564</v>
      </c>
      <c r="L81" s="136"/>
      <c r="M81" s="136">
        <f t="shared" si="10"/>
        <v>0.26957620493264223</v>
      </c>
      <c r="N81" s="24"/>
      <c r="O81" s="42" t="str">
        <f t="shared" si="11"/>
        <v>CAPACIDADE DE ADAPTAÇÃO MODERADA</v>
      </c>
    </row>
    <row r="82" spans="1:15">
      <c r="A82" s="146">
        <v>78</v>
      </c>
      <c r="B82" s="28">
        <v>3107307</v>
      </c>
      <c r="C82" s="17" t="s">
        <v>177</v>
      </c>
      <c r="D82" s="151">
        <v>24252.97</v>
      </c>
      <c r="E82" s="133">
        <f t="shared" si="6"/>
        <v>0.44676881099259319</v>
      </c>
      <c r="F82" s="134">
        <v>0.67800000000000005</v>
      </c>
      <c r="G82" s="133">
        <f t="shared" si="7"/>
        <v>0.70958646616541377</v>
      </c>
      <c r="H82" s="135">
        <v>0.5</v>
      </c>
      <c r="I82" s="133">
        <f t="shared" si="8"/>
        <v>0.5</v>
      </c>
      <c r="J82" s="152">
        <v>219.89548238674217</v>
      </c>
      <c r="K82" s="133">
        <f t="shared" si="9"/>
        <v>0.50697034663382512</v>
      </c>
      <c r="L82" s="136"/>
      <c r="M82" s="136">
        <f t="shared" si="10"/>
        <v>0.54083140594795798</v>
      </c>
      <c r="N82" s="24"/>
      <c r="O82" s="42" t="str">
        <f t="shared" si="11"/>
        <v>CAPACIDADE DE ADAPTAÇÃO ALTA</v>
      </c>
    </row>
    <row r="83" spans="1:15">
      <c r="A83" s="146">
        <v>79</v>
      </c>
      <c r="B83" s="28">
        <v>3107406</v>
      </c>
      <c r="C83" s="17" t="s">
        <v>178</v>
      </c>
      <c r="D83" s="151">
        <v>35269</v>
      </c>
      <c r="E83" s="133">
        <f t="shared" si="6"/>
        <v>0.64969730284158056</v>
      </c>
      <c r="F83" s="134">
        <v>0.68200000000000005</v>
      </c>
      <c r="G83" s="133">
        <f t="shared" si="7"/>
        <v>0.72462406015037628</v>
      </c>
      <c r="H83" s="135">
        <v>0.5</v>
      </c>
      <c r="I83" s="133">
        <f t="shared" si="8"/>
        <v>0.5</v>
      </c>
      <c r="J83" s="152">
        <v>116.78686761891876</v>
      </c>
      <c r="K83" s="133">
        <f t="shared" si="9"/>
        <v>0.26925282009618767</v>
      </c>
      <c r="L83" s="136"/>
      <c r="M83" s="136">
        <f t="shared" si="10"/>
        <v>0.53589354577203618</v>
      </c>
      <c r="N83" s="24"/>
      <c r="O83" s="42" t="str">
        <f t="shared" si="11"/>
        <v>CAPACIDADE DE ADAPTAÇÃO ALTA</v>
      </c>
    </row>
    <row r="84" spans="1:15">
      <c r="A84" s="146">
        <v>80</v>
      </c>
      <c r="B84" s="28">
        <v>3107505</v>
      </c>
      <c r="C84" s="17" t="s">
        <v>179</v>
      </c>
      <c r="D84" s="151">
        <v>19828.349999999999</v>
      </c>
      <c r="E84" s="133">
        <f t="shared" si="6"/>
        <v>0.36526200104337669</v>
      </c>
      <c r="F84" s="134">
        <v>0.68200000000000005</v>
      </c>
      <c r="G84" s="133">
        <f t="shared" si="7"/>
        <v>0.72462406015037628</v>
      </c>
      <c r="H84" s="135">
        <v>0.25</v>
      </c>
      <c r="I84" s="133">
        <f t="shared" si="8"/>
        <v>0.25</v>
      </c>
      <c r="J84" s="152">
        <v>108.91437711926875</v>
      </c>
      <c r="K84" s="133">
        <f t="shared" si="9"/>
        <v>0.25110274627857437</v>
      </c>
      <c r="L84" s="136"/>
      <c r="M84" s="136">
        <f t="shared" si="10"/>
        <v>0.39774720186808188</v>
      </c>
      <c r="N84" s="24"/>
      <c r="O84" s="42" t="str">
        <f t="shared" si="11"/>
        <v>CAPACIDADE DE ADAPTAÇÃO MODERADA</v>
      </c>
    </row>
    <row r="85" spans="1:15">
      <c r="A85" s="146">
        <v>81</v>
      </c>
      <c r="B85" s="28">
        <v>3107604</v>
      </c>
      <c r="C85" s="17" t="s">
        <v>180</v>
      </c>
      <c r="D85" s="151">
        <v>45924.06</v>
      </c>
      <c r="E85" s="133">
        <f t="shared" si="6"/>
        <v>0.84597629412614239</v>
      </c>
      <c r="F85" s="134">
        <v>0.73</v>
      </c>
      <c r="G85" s="133">
        <f t="shared" si="7"/>
        <v>0.90507518796992481</v>
      </c>
      <c r="H85" s="135">
        <v>0</v>
      </c>
      <c r="I85" s="133">
        <f t="shared" si="8"/>
        <v>0</v>
      </c>
      <c r="J85" s="152">
        <v>0</v>
      </c>
      <c r="K85" s="133">
        <f t="shared" si="9"/>
        <v>0</v>
      </c>
      <c r="L85" s="136"/>
      <c r="M85" s="136">
        <f t="shared" si="10"/>
        <v>0.4377628705240168</v>
      </c>
      <c r="N85" s="24"/>
      <c r="O85" s="42" t="str">
        <f t="shared" si="11"/>
        <v>CAPACIDADE DE ADAPTAÇÃO ALTA</v>
      </c>
    </row>
    <row r="86" spans="1:15">
      <c r="A86" s="146">
        <v>82</v>
      </c>
      <c r="B86" s="28">
        <v>3107703</v>
      </c>
      <c r="C86" s="17" t="s">
        <v>181</v>
      </c>
      <c r="D86" s="151">
        <v>25935.64</v>
      </c>
      <c r="E86" s="133">
        <f t="shared" si="6"/>
        <v>0.47776561159857694</v>
      </c>
      <c r="F86" s="134">
        <v>0.65200000000000002</v>
      </c>
      <c r="G86" s="133">
        <f t="shared" si="7"/>
        <v>0.61184210526315808</v>
      </c>
      <c r="H86" s="135">
        <v>0.5</v>
      </c>
      <c r="I86" s="133">
        <f t="shared" si="8"/>
        <v>0.5</v>
      </c>
      <c r="J86" s="152">
        <v>183.20319836618717</v>
      </c>
      <c r="K86" s="133">
        <f t="shared" si="9"/>
        <v>0.42237606690246005</v>
      </c>
      <c r="L86" s="136"/>
      <c r="M86" s="136">
        <f t="shared" si="10"/>
        <v>0.50299594594104879</v>
      </c>
      <c r="N86" s="24"/>
      <c r="O86" s="42" t="str">
        <f t="shared" si="11"/>
        <v>CAPACIDADE DE ADAPTAÇÃO ALTA</v>
      </c>
    </row>
    <row r="87" spans="1:15">
      <c r="A87" s="146">
        <v>83</v>
      </c>
      <c r="B87" s="28">
        <v>3107802</v>
      </c>
      <c r="C87" s="17" t="s">
        <v>182</v>
      </c>
      <c r="D87" s="151">
        <v>11568.99</v>
      </c>
      <c r="E87" s="133">
        <f t="shared" si="6"/>
        <v>0.21311467860163932</v>
      </c>
      <c r="F87" s="134">
        <v>0.64300000000000002</v>
      </c>
      <c r="G87" s="133">
        <f t="shared" si="7"/>
        <v>0.57800751879699264</v>
      </c>
      <c r="H87" s="135">
        <v>0.25</v>
      </c>
      <c r="I87" s="133">
        <f t="shared" si="8"/>
        <v>0.25</v>
      </c>
      <c r="J87" s="152">
        <v>37.040054347826086</v>
      </c>
      <c r="K87" s="133">
        <f t="shared" si="9"/>
        <v>8.5396066295836195E-2</v>
      </c>
      <c r="L87" s="136"/>
      <c r="M87" s="136">
        <f t="shared" si="10"/>
        <v>0.28162956592361704</v>
      </c>
      <c r="N87" s="24"/>
      <c r="O87" s="42" t="str">
        <f t="shared" si="11"/>
        <v>CAPACIDADE DE ADAPTAÇÃO MODERADA</v>
      </c>
    </row>
    <row r="88" spans="1:15">
      <c r="A88" s="146">
        <v>84</v>
      </c>
      <c r="B88" s="28">
        <v>3107901</v>
      </c>
      <c r="C88" s="17" t="s">
        <v>183</v>
      </c>
      <c r="D88" s="151">
        <v>15221.01</v>
      </c>
      <c r="E88" s="133">
        <f t="shared" si="6"/>
        <v>0.28038926942994491</v>
      </c>
      <c r="F88" s="134">
        <v>0.64900000000000002</v>
      </c>
      <c r="G88" s="133">
        <f t="shared" si="7"/>
        <v>0.6005639097744363</v>
      </c>
      <c r="H88" s="135">
        <v>0.5</v>
      </c>
      <c r="I88" s="133">
        <f t="shared" si="8"/>
        <v>0.5</v>
      </c>
      <c r="J88" s="152">
        <v>0</v>
      </c>
      <c r="K88" s="133">
        <f t="shared" si="9"/>
        <v>0</v>
      </c>
      <c r="L88" s="136"/>
      <c r="M88" s="136">
        <f t="shared" si="10"/>
        <v>0.3452382948010953</v>
      </c>
      <c r="N88" s="24"/>
      <c r="O88" s="42" t="str">
        <f t="shared" si="11"/>
        <v>CAPACIDADE DE ADAPTAÇÃO MODERADA</v>
      </c>
    </row>
    <row r="89" spans="1:15">
      <c r="A89" s="146">
        <v>85</v>
      </c>
      <c r="B89" s="28">
        <v>3108008</v>
      </c>
      <c r="C89" s="17" t="s">
        <v>184</v>
      </c>
      <c r="D89" s="151">
        <v>25271.279999999999</v>
      </c>
      <c r="E89" s="133">
        <f t="shared" si="6"/>
        <v>0.46552730316579366</v>
      </c>
      <c r="F89" s="134">
        <v>0.61799999999999999</v>
      </c>
      <c r="G89" s="133">
        <f t="shared" si="7"/>
        <v>0.48402255639097752</v>
      </c>
      <c r="H89" s="135">
        <v>0</v>
      </c>
      <c r="I89" s="133">
        <f t="shared" si="8"/>
        <v>0</v>
      </c>
      <c r="J89" s="152">
        <v>10.04136027053816</v>
      </c>
      <c r="K89" s="133">
        <f t="shared" si="9"/>
        <v>2.3150416014807478E-2</v>
      </c>
      <c r="L89" s="136"/>
      <c r="M89" s="136">
        <f t="shared" si="10"/>
        <v>0.24317506889289467</v>
      </c>
      <c r="N89" s="24"/>
      <c r="O89" s="42" t="str">
        <f t="shared" si="11"/>
        <v>CAPACIDADE DE ADAPTAÇÃO MODERADA</v>
      </c>
    </row>
    <row r="90" spans="1:15">
      <c r="A90" s="146">
        <v>86</v>
      </c>
      <c r="B90" s="28">
        <v>3108107</v>
      </c>
      <c r="C90" s="17" t="s">
        <v>185</v>
      </c>
      <c r="D90" s="151">
        <v>19772.689999999999</v>
      </c>
      <c r="E90" s="133">
        <f t="shared" si="6"/>
        <v>0.36423667705131108</v>
      </c>
      <c r="F90" s="134">
        <v>0.57099999999999995</v>
      </c>
      <c r="G90" s="133">
        <f t="shared" si="7"/>
        <v>0.30733082706766912</v>
      </c>
      <c r="H90" s="135">
        <v>0.5</v>
      </c>
      <c r="I90" s="133">
        <f t="shared" si="8"/>
        <v>0.5</v>
      </c>
      <c r="J90" s="152">
        <v>148.24284503631961</v>
      </c>
      <c r="K90" s="133">
        <f t="shared" si="9"/>
        <v>0.34177476371191956</v>
      </c>
      <c r="L90" s="136"/>
      <c r="M90" s="136">
        <f t="shared" si="10"/>
        <v>0.37833556695772491</v>
      </c>
      <c r="N90" s="24"/>
      <c r="O90" s="42" t="str">
        <f t="shared" si="11"/>
        <v>CAPACIDADE DE ADAPTAÇÃO MODERADA</v>
      </c>
    </row>
    <row r="91" spans="1:15">
      <c r="A91" s="146">
        <v>87</v>
      </c>
      <c r="B91" s="28">
        <v>3108206</v>
      </c>
      <c r="C91" s="17" t="s">
        <v>186</v>
      </c>
      <c r="D91" s="151">
        <v>84995.13</v>
      </c>
      <c r="E91" s="133">
        <f t="shared" si="6"/>
        <v>1</v>
      </c>
      <c r="F91" s="134">
        <v>0.69799999999999995</v>
      </c>
      <c r="G91" s="133">
        <f t="shared" si="7"/>
        <v>0.78477443609022546</v>
      </c>
      <c r="H91" s="135">
        <v>0.25</v>
      </c>
      <c r="I91" s="133">
        <f t="shared" si="8"/>
        <v>0.25</v>
      </c>
      <c r="J91" s="152">
        <v>91.174884225759769</v>
      </c>
      <c r="K91" s="133">
        <f t="shared" si="9"/>
        <v>0.21020423957113163</v>
      </c>
      <c r="L91" s="136"/>
      <c r="M91" s="136">
        <f t="shared" si="10"/>
        <v>0.5612446689153392</v>
      </c>
      <c r="N91" s="24"/>
      <c r="O91" s="42" t="str">
        <f t="shared" si="11"/>
        <v>CAPACIDADE DE ADAPTAÇÃO ALTA</v>
      </c>
    </row>
    <row r="92" spans="1:15">
      <c r="A92" s="146">
        <v>88</v>
      </c>
      <c r="B92" s="28">
        <v>3108255</v>
      </c>
      <c r="C92" s="17" t="s">
        <v>187</v>
      </c>
      <c r="D92" s="151">
        <v>8784.49</v>
      </c>
      <c r="E92" s="133">
        <f t="shared" si="6"/>
        <v>0.16182084719835652</v>
      </c>
      <c r="F92" s="134">
        <v>0.57499999999999996</v>
      </c>
      <c r="G92" s="133">
        <f t="shared" si="7"/>
        <v>0.32236842105263153</v>
      </c>
      <c r="H92" s="135">
        <v>0.5</v>
      </c>
      <c r="I92" s="133">
        <f t="shared" si="8"/>
        <v>0.5</v>
      </c>
      <c r="J92" s="152">
        <v>44.000235201881615</v>
      </c>
      <c r="K92" s="133">
        <f t="shared" si="9"/>
        <v>0.10144280478229901</v>
      </c>
      <c r="L92" s="136"/>
      <c r="M92" s="136">
        <f t="shared" si="10"/>
        <v>0.27140801825832178</v>
      </c>
      <c r="N92" s="24"/>
      <c r="O92" s="42" t="str">
        <f t="shared" si="11"/>
        <v>CAPACIDADE DE ADAPTAÇÃO MODERADA</v>
      </c>
    </row>
    <row r="93" spans="1:15">
      <c r="A93" s="146">
        <v>89</v>
      </c>
      <c r="B93" s="28">
        <v>3108305</v>
      </c>
      <c r="C93" s="17" t="s">
        <v>188</v>
      </c>
      <c r="D93" s="151">
        <v>18923.96</v>
      </c>
      <c r="E93" s="133">
        <f t="shared" si="6"/>
        <v>0.34860205197431049</v>
      </c>
      <c r="F93" s="134">
        <v>0.60099999999999998</v>
      </c>
      <c r="G93" s="133">
        <f t="shared" si="7"/>
        <v>0.42011278195488727</v>
      </c>
      <c r="H93" s="135">
        <v>0</v>
      </c>
      <c r="I93" s="133">
        <f t="shared" si="8"/>
        <v>0</v>
      </c>
      <c r="J93" s="152">
        <v>6.6829964376005515</v>
      </c>
      <c r="K93" s="133">
        <f t="shared" si="9"/>
        <v>1.5407688160524223E-2</v>
      </c>
      <c r="L93" s="136"/>
      <c r="M93" s="136">
        <f t="shared" si="10"/>
        <v>0.1960306305224305</v>
      </c>
      <c r="N93" s="24"/>
      <c r="O93" s="42" t="str">
        <f t="shared" si="11"/>
        <v xml:space="preserve"> CAPACIDADE DE ADAPTAÇÃO RELATIVAMENTE BAIXA</v>
      </c>
    </row>
    <row r="94" spans="1:15">
      <c r="A94" s="146">
        <v>90</v>
      </c>
      <c r="B94" s="28">
        <v>3108404</v>
      </c>
      <c r="C94" s="17" t="s">
        <v>189</v>
      </c>
      <c r="D94" s="151">
        <v>21834.65</v>
      </c>
      <c r="E94" s="133">
        <f t="shared" si="6"/>
        <v>0.40222045460574207</v>
      </c>
      <c r="F94" s="134">
        <v>0.59699999999999998</v>
      </c>
      <c r="G94" s="133">
        <f t="shared" si="7"/>
        <v>0.40507518796992481</v>
      </c>
      <c r="H94" s="135">
        <v>0</v>
      </c>
      <c r="I94" s="133">
        <f t="shared" si="8"/>
        <v>0</v>
      </c>
      <c r="J94" s="152">
        <v>26.584131373077959</v>
      </c>
      <c r="K94" s="133">
        <f t="shared" si="9"/>
        <v>6.1289873493012924E-2</v>
      </c>
      <c r="L94" s="136"/>
      <c r="M94" s="136">
        <f t="shared" si="10"/>
        <v>0.21714637901716996</v>
      </c>
      <c r="N94" s="24"/>
      <c r="O94" s="42" t="str">
        <f t="shared" si="11"/>
        <v>CAPACIDADE DE ADAPTAÇÃO MODERADA</v>
      </c>
    </row>
    <row r="95" spans="1:15">
      <c r="A95" s="146">
        <v>91</v>
      </c>
      <c r="B95" s="28">
        <v>3108503</v>
      </c>
      <c r="C95" s="17" t="s">
        <v>190</v>
      </c>
      <c r="D95" s="151">
        <v>12103.05</v>
      </c>
      <c r="E95" s="133">
        <f t="shared" si="6"/>
        <v>0.22295270467426895</v>
      </c>
      <c r="F95" s="134">
        <v>0.65400000000000003</v>
      </c>
      <c r="G95" s="133">
        <f t="shared" si="7"/>
        <v>0.61936090225563933</v>
      </c>
      <c r="H95" s="135">
        <v>0.5</v>
      </c>
      <c r="I95" s="133">
        <f t="shared" si="8"/>
        <v>0.5</v>
      </c>
      <c r="J95" s="152">
        <v>53.330808290155439</v>
      </c>
      <c r="K95" s="133">
        <f t="shared" si="9"/>
        <v>0.12295449670753349</v>
      </c>
      <c r="L95" s="136"/>
      <c r="M95" s="136">
        <f t="shared" si="10"/>
        <v>0.36631702590936049</v>
      </c>
      <c r="N95" s="24"/>
      <c r="O95" s="42" t="str">
        <f t="shared" si="11"/>
        <v>CAPACIDADE DE ADAPTAÇÃO MODERADA</v>
      </c>
    </row>
    <row r="96" spans="1:15">
      <c r="A96" s="146">
        <v>92</v>
      </c>
      <c r="B96" s="28">
        <v>3108552</v>
      </c>
      <c r="C96" s="17" t="s">
        <v>192</v>
      </c>
      <c r="D96" s="151">
        <v>24489.37</v>
      </c>
      <c r="E96" s="133">
        <f t="shared" si="6"/>
        <v>0.45112358267287184</v>
      </c>
      <c r="F96" s="134">
        <v>0.64</v>
      </c>
      <c r="G96" s="133">
        <f t="shared" si="7"/>
        <v>0.56672932330827086</v>
      </c>
      <c r="H96" s="135">
        <v>0.5</v>
      </c>
      <c r="I96" s="133">
        <f t="shared" si="8"/>
        <v>0.5</v>
      </c>
      <c r="J96" s="152">
        <v>8.4581717709720383</v>
      </c>
      <c r="K96" s="133">
        <f t="shared" si="9"/>
        <v>1.950036548307307E-2</v>
      </c>
      <c r="L96" s="136"/>
      <c r="M96" s="136">
        <f t="shared" si="10"/>
        <v>0.38433831786605394</v>
      </c>
      <c r="N96" s="24"/>
      <c r="O96" s="42" t="str">
        <f t="shared" si="11"/>
        <v>CAPACIDADE DE ADAPTAÇÃO MODERADA</v>
      </c>
    </row>
    <row r="97" spans="1:15">
      <c r="A97" s="146">
        <v>93</v>
      </c>
      <c r="B97" s="28">
        <v>3108602</v>
      </c>
      <c r="C97" s="17" t="s">
        <v>193</v>
      </c>
      <c r="D97" s="151">
        <v>11627.4</v>
      </c>
      <c r="E97" s="133">
        <f t="shared" si="6"/>
        <v>0.21419066089370817</v>
      </c>
      <c r="F97" s="134">
        <v>0.7</v>
      </c>
      <c r="G97" s="133">
        <f t="shared" si="7"/>
        <v>0.79229323308270672</v>
      </c>
      <c r="H97" s="135">
        <v>0.25</v>
      </c>
      <c r="I97" s="133">
        <f t="shared" si="8"/>
        <v>0.25</v>
      </c>
      <c r="J97" s="152">
        <v>7.8284262295081968</v>
      </c>
      <c r="K97" s="133">
        <f t="shared" si="9"/>
        <v>1.8048483379894953E-2</v>
      </c>
      <c r="L97" s="136"/>
      <c r="M97" s="136">
        <f t="shared" si="10"/>
        <v>0.31863309433907749</v>
      </c>
      <c r="N97" s="24"/>
      <c r="O97" s="42" t="str">
        <f t="shared" si="11"/>
        <v>CAPACIDADE DE ADAPTAÇÃO MODERADA</v>
      </c>
    </row>
    <row r="98" spans="1:15">
      <c r="A98" s="146">
        <v>94</v>
      </c>
      <c r="B98" s="28">
        <v>3108701</v>
      </c>
      <c r="C98" s="17" t="s">
        <v>191</v>
      </c>
      <c r="D98" s="151">
        <v>11758.46</v>
      </c>
      <c r="E98" s="133">
        <f t="shared" si="6"/>
        <v>0.21660494336586267</v>
      </c>
      <c r="F98" s="134">
        <v>0.63900000000000001</v>
      </c>
      <c r="G98" s="133">
        <f t="shared" si="7"/>
        <v>0.56296992481203023</v>
      </c>
      <c r="H98" s="135">
        <v>0.5</v>
      </c>
      <c r="I98" s="133">
        <f t="shared" si="8"/>
        <v>0.5</v>
      </c>
      <c r="J98" s="152">
        <v>109.12639671361502</v>
      </c>
      <c r="K98" s="133">
        <f t="shared" si="9"/>
        <v>0.25159155871833994</v>
      </c>
      <c r="L98" s="136"/>
      <c r="M98" s="136">
        <f t="shared" si="10"/>
        <v>0.38279160672405821</v>
      </c>
      <c r="N98" s="24"/>
      <c r="O98" s="42" t="str">
        <f t="shared" si="11"/>
        <v>CAPACIDADE DE ADAPTAÇÃO MODERADA</v>
      </c>
    </row>
    <row r="99" spans="1:15">
      <c r="A99" s="146">
        <v>95</v>
      </c>
      <c r="B99" s="28">
        <v>3108800</v>
      </c>
      <c r="C99" s="17" t="s">
        <v>194</v>
      </c>
      <c r="D99" s="151">
        <v>44982.9</v>
      </c>
      <c r="E99" s="133">
        <f t="shared" si="6"/>
        <v>0.82863899753303283</v>
      </c>
      <c r="F99" s="134">
        <v>0.59499999999999997</v>
      </c>
      <c r="G99" s="133">
        <f t="shared" si="7"/>
        <v>0.39755639097744361</v>
      </c>
      <c r="H99" s="135">
        <v>0.5</v>
      </c>
      <c r="I99" s="133">
        <f t="shared" si="8"/>
        <v>0.5</v>
      </c>
      <c r="J99" s="152">
        <v>4.6784935825264578</v>
      </c>
      <c r="K99" s="133">
        <f t="shared" si="9"/>
        <v>1.0786294868423215E-2</v>
      </c>
      <c r="L99" s="136"/>
      <c r="M99" s="136">
        <f t="shared" si="10"/>
        <v>0.43424542084472489</v>
      </c>
      <c r="N99" s="24"/>
      <c r="O99" s="42" t="str">
        <f t="shared" si="11"/>
        <v>CAPACIDADE DE ADAPTAÇÃO ALTA</v>
      </c>
    </row>
    <row r="100" spans="1:15">
      <c r="A100" s="146">
        <v>96</v>
      </c>
      <c r="B100" s="28">
        <v>3108909</v>
      </c>
      <c r="C100" s="17" t="s">
        <v>977</v>
      </c>
      <c r="D100" s="151">
        <v>13786.69</v>
      </c>
      <c r="E100" s="133">
        <f t="shared" si="6"/>
        <v>0.25396737384425389</v>
      </c>
      <c r="F100" s="134">
        <v>0.63300000000000001</v>
      </c>
      <c r="G100" s="133">
        <f t="shared" si="7"/>
        <v>0.54041353383458657</v>
      </c>
      <c r="H100" s="135">
        <v>0.25</v>
      </c>
      <c r="I100" s="133">
        <f t="shared" si="8"/>
        <v>0.25</v>
      </c>
      <c r="J100" s="152">
        <v>5.3821458655061072</v>
      </c>
      <c r="K100" s="133">
        <f t="shared" si="9"/>
        <v>1.240856940512549E-2</v>
      </c>
      <c r="L100" s="136"/>
      <c r="M100" s="136">
        <f t="shared" si="10"/>
        <v>0.26419736927099147</v>
      </c>
      <c r="N100" s="24"/>
      <c r="O100" s="42" t="str">
        <f t="shared" si="11"/>
        <v>CAPACIDADE DE ADAPTAÇÃO MODERADA</v>
      </c>
    </row>
    <row r="101" spans="1:15">
      <c r="A101" s="146">
        <v>97</v>
      </c>
      <c r="B101" s="28">
        <v>3109006</v>
      </c>
      <c r="C101" s="17" t="s">
        <v>195</v>
      </c>
      <c r="D101" s="151">
        <v>112233.99</v>
      </c>
      <c r="E101" s="133">
        <f t="shared" si="6"/>
        <v>1</v>
      </c>
      <c r="F101" s="134">
        <v>0.57499999999999996</v>
      </c>
      <c r="G101" s="133">
        <f t="shared" si="7"/>
        <v>0.32236842105263153</v>
      </c>
      <c r="H101" s="135">
        <v>0.75</v>
      </c>
      <c r="I101" s="133">
        <f t="shared" si="8"/>
        <v>0.75</v>
      </c>
      <c r="J101" s="152">
        <v>218.01900398303994</v>
      </c>
      <c r="K101" s="133">
        <f t="shared" si="9"/>
        <v>0.502644114478211</v>
      </c>
      <c r="L101" s="136"/>
      <c r="M101" s="136">
        <f t="shared" si="10"/>
        <v>0.6437531338827106</v>
      </c>
      <c r="N101" s="24"/>
      <c r="O101" s="42" t="str">
        <f t="shared" si="11"/>
        <v xml:space="preserve">CAPACIDADE DE ADAPTAÇÃO MUITO ALTA </v>
      </c>
    </row>
    <row r="102" spans="1:15">
      <c r="A102" s="146">
        <v>98</v>
      </c>
      <c r="B102" s="28">
        <v>3109105</v>
      </c>
      <c r="C102" s="17" t="s">
        <v>196</v>
      </c>
      <c r="D102" s="151">
        <v>21921.18</v>
      </c>
      <c r="E102" s="133">
        <f t="shared" si="6"/>
        <v>0.40381444104184411</v>
      </c>
      <c r="F102" s="134">
        <v>0.65500000000000003</v>
      </c>
      <c r="G102" s="133">
        <f t="shared" si="7"/>
        <v>0.62312030075187985</v>
      </c>
      <c r="H102" s="135">
        <v>0.5</v>
      </c>
      <c r="I102" s="133">
        <f t="shared" si="8"/>
        <v>0.5</v>
      </c>
      <c r="J102" s="152">
        <v>62.98811291357346</v>
      </c>
      <c r="K102" s="133">
        <f t="shared" si="9"/>
        <v>0.14521947013646402</v>
      </c>
      <c r="L102" s="136"/>
      <c r="M102" s="136">
        <f t="shared" si="10"/>
        <v>0.418038552982547</v>
      </c>
      <c r="N102" s="24"/>
      <c r="O102" s="42" t="str">
        <f t="shared" si="11"/>
        <v>CAPACIDADE DE ADAPTAÇÃO ALTA</v>
      </c>
    </row>
    <row r="103" spans="1:15">
      <c r="A103" s="146">
        <v>99</v>
      </c>
      <c r="B103" s="28">
        <v>3109204</v>
      </c>
      <c r="C103" s="17" t="s">
        <v>197</v>
      </c>
      <c r="D103" s="151">
        <v>17474.86</v>
      </c>
      <c r="E103" s="133">
        <f t="shared" si="6"/>
        <v>0.32190789105260209</v>
      </c>
      <c r="F103" s="134">
        <v>0.61499999999999999</v>
      </c>
      <c r="G103" s="133">
        <f t="shared" si="7"/>
        <v>0.47274436090225574</v>
      </c>
      <c r="H103" s="135">
        <v>0.5</v>
      </c>
      <c r="I103" s="133">
        <f t="shared" si="8"/>
        <v>0.5</v>
      </c>
      <c r="J103" s="152">
        <v>94.430966120218585</v>
      </c>
      <c r="K103" s="133">
        <f t="shared" si="9"/>
        <v>0.21771115580599393</v>
      </c>
      <c r="L103" s="136"/>
      <c r="M103" s="136">
        <f t="shared" si="10"/>
        <v>0.37809085194021291</v>
      </c>
      <c r="N103" s="24"/>
      <c r="O103" s="42" t="str">
        <f t="shared" si="11"/>
        <v>CAPACIDADE DE ADAPTAÇÃO MODERADA</v>
      </c>
    </row>
    <row r="104" spans="1:15">
      <c r="A104" s="146">
        <v>100</v>
      </c>
      <c r="B104" s="28">
        <v>3109253</v>
      </c>
      <c r="C104" s="17" t="s">
        <v>198</v>
      </c>
      <c r="D104" s="151">
        <v>11937.36</v>
      </c>
      <c r="E104" s="133">
        <f t="shared" si="6"/>
        <v>0.21990049604607362</v>
      </c>
      <c r="F104" s="134">
        <v>0.63700000000000001</v>
      </c>
      <c r="G104" s="133">
        <f t="shared" si="7"/>
        <v>0.55545112781954897</v>
      </c>
      <c r="H104" s="135">
        <v>0.25</v>
      </c>
      <c r="I104" s="133">
        <f t="shared" si="8"/>
        <v>0.25</v>
      </c>
      <c r="J104" s="152">
        <v>239.52315515961394</v>
      </c>
      <c r="K104" s="133">
        <f t="shared" si="9"/>
        <v>0.5522220633188335</v>
      </c>
      <c r="L104" s="136"/>
      <c r="M104" s="136">
        <f t="shared" si="10"/>
        <v>0.39439342179611403</v>
      </c>
      <c r="N104" s="24"/>
      <c r="O104" s="42" t="str">
        <f t="shared" si="11"/>
        <v>CAPACIDADE DE ADAPTAÇÃO MODERADA</v>
      </c>
    </row>
    <row r="105" spans="1:15">
      <c r="A105" s="146">
        <v>101</v>
      </c>
      <c r="B105" s="28">
        <v>3109303</v>
      </c>
      <c r="C105" s="17" t="s">
        <v>199</v>
      </c>
      <c r="D105" s="151">
        <v>46229.61</v>
      </c>
      <c r="E105" s="133">
        <f t="shared" si="6"/>
        <v>0.85160489178650267</v>
      </c>
      <c r="F105" s="134">
        <v>0.63200000000000001</v>
      </c>
      <c r="G105" s="133">
        <f t="shared" si="7"/>
        <v>0.53665413533834605</v>
      </c>
      <c r="H105" s="135">
        <v>0.25</v>
      </c>
      <c r="I105" s="133">
        <f t="shared" si="8"/>
        <v>0.25</v>
      </c>
      <c r="J105" s="152">
        <v>47.39792634207241</v>
      </c>
      <c r="K105" s="133">
        <f t="shared" si="9"/>
        <v>0.10927620197809815</v>
      </c>
      <c r="L105" s="136"/>
      <c r="M105" s="136">
        <f t="shared" si="10"/>
        <v>0.43688380727573672</v>
      </c>
      <c r="N105" s="24"/>
      <c r="O105" s="42" t="str">
        <f t="shared" si="11"/>
        <v>CAPACIDADE DE ADAPTAÇÃO ALTA</v>
      </c>
    </row>
    <row r="106" spans="1:15">
      <c r="A106" s="146">
        <v>102</v>
      </c>
      <c r="B106" s="28">
        <v>3109402</v>
      </c>
      <c r="C106" s="17" t="s">
        <v>200</v>
      </c>
      <c r="D106" s="151">
        <v>26118.73</v>
      </c>
      <c r="E106" s="133">
        <f t="shared" si="6"/>
        <v>0.48113834910679282</v>
      </c>
      <c r="F106" s="134">
        <v>0.59699999999999998</v>
      </c>
      <c r="G106" s="133">
        <f t="shared" si="7"/>
        <v>0.40507518796992481</v>
      </c>
      <c r="H106" s="135">
        <v>0.5</v>
      </c>
      <c r="I106" s="133">
        <f t="shared" si="8"/>
        <v>0.5</v>
      </c>
      <c r="J106" s="152">
        <v>214.43500501882056</v>
      </c>
      <c r="K106" s="133">
        <f t="shared" si="9"/>
        <v>0.49438118348252125</v>
      </c>
      <c r="L106" s="136"/>
      <c r="M106" s="136">
        <f t="shared" si="10"/>
        <v>0.4701486801398097</v>
      </c>
      <c r="N106" s="24"/>
      <c r="O106" s="42" t="str">
        <f t="shared" si="11"/>
        <v>CAPACIDADE DE ADAPTAÇÃO ALTA</v>
      </c>
    </row>
    <row r="107" spans="1:15">
      <c r="A107" s="146">
        <v>103</v>
      </c>
      <c r="B107" s="28">
        <v>3109451</v>
      </c>
      <c r="C107" s="17" t="s">
        <v>201</v>
      </c>
      <c r="D107" s="151">
        <v>67955.62</v>
      </c>
      <c r="E107" s="133">
        <f t="shared" si="6"/>
        <v>1</v>
      </c>
      <c r="F107" s="134">
        <v>0.64900000000000002</v>
      </c>
      <c r="G107" s="133">
        <f t="shared" si="7"/>
        <v>0.6005639097744363</v>
      </c>
      <c r="H107" s="135">
        <v>0.25</v>
      </c>
      <c r="I107" s="133">
        <f t="shared" si="8"/>
        <v>0.25</v>
      </c>
      <c r="J107" s="152">
        <v>264.34512750867663</v>
      </c>
      <c r="K107" s="133">
        <f t="shared" si="9"/>
        <v>0.60944926866817917</v>
      </c>
      <c r="L107" s="136"/>
      <c r="M107" s="136">
        <f t="shared" si="10"/>
        <v>0.61500329461065384</v>
      </c>
      <c r="N107" s="24"/>
      <c r="O107" s="42" t="str">
        <f t="shared" si="11"/>
        <v xml:space="preserve">CAPACIDADE DE ADAPTAÇÃO MUITO ALTA </v>
      </c>
    </row>
    <row r="108" spans="1:15">
      <c r="A108" s="146">
        <v>104</v>
      </c>
      <c r="B108" s="28">
        <v>3109501</v>
      </c>
      <c r="C108" s="17" t="s">
        <v>202</v>
      </c>
      <c r="D108" s="151">
        <v>20665.25</v>
      </c>
      <c r="E108" s="133">
        <f t="shared" si="6"/>
        <v>0.38067870332436338</v>
      </c>
      <c r="F108" s="134">
        <v>0.57299999999999995</v>
      </c>
      <c r="G108" s="133">
        <f t="shared" si="7"/>
        <v>0.31484962406015032</v>
      </c>
      <c r="H108" s="135">
        <v>0.5</v>
      </c>
      <c r="I108" s="133">
        <f t="shared" si="8"/>
        <v>0.5</v>
      </c>
      <c r="J108" s="152">
        <v>9.3434110429447852</v>
      </c>
      <c r="K108" s="133">
        <f t="shared" si="9"/>
        <v>2.1541289906325145E-2</v>
      </c>
      <c r="L108" s="136"/>
      <c r="M108" s="136">
        <f t="shared" si="10"/>
        <v>0.30426740432270971</v>
      </c>
      <c r="N108" s="24"/>
      <c r="O108" s="42" t="str">
        <f t="shared" si="11"/>
        <v>CAPACIDADE DE ADAPTAÇÃO MODERADA</v>
      </c>
    </row>
    <row r="109" spans="1:15">
      <c r="A109" s="146">
        <v>105</v>
      </c>
      <c r="B109" s="28">
        <v>3109600</v>
      </c>
      <c r="C109" s="17" t="s">
        <v>203</v>
      </c>
      <c r="D109" s="151">
        <v>14487.2</v>
      </c>
      <c r="E109" s="133">
        <f t="shared" si="6"/>
        <v>0.26687160865707976</v>
      </c>
      <c r="F109" s="134">
        <v>0.63400000000000001</v>
      </c>
      <c r="G109" s="133">
        <f t="shared" si="7"/>
        <v>0.5441729323308272</v>
      </c>
      <c r="H109" s="135">
        <v>0.25</v>
      </c>
      <c r="I109" s="133">
        <f t="shared" si="8"/>
        <v>0.25</v>
      </c>
      <c r="J109" s="152">
        <v>344.07381803411857</v>
      </c>
      <c r="K109" s="133">
        <f t="shared" si="9"/>
        <v>0.79326424037030485</v>
      </c>
      <c r="L109" s="136"/>
      <c r="M109" s="136">
        <f t="shared" si="10"/>
        <v>0.46357719533955299</v>
      </c>
      <c r="N109" s="24"/>
      <c r="O109" s="42" t="str">
        <f t="shared" si="11"/>
        <v>CAPACIDADE DE ADAPTAÇÃO ALTA</v>
      </c>
    </row>
    <row r="110" spans="1:15">
      <c r="A110" s="146">
        <v>106</v>
      </c>
      <c r="B110" s="28">
        <v>3109709</v>
      </c>
      <c r="C110" s="17" t="s">
        <v>204</v>
      </c>
      <c r="D110" s="151">
        <v>46258.02</v>
      </c>
      <c r="E110" s="133">
        <f t="shared" si="6"/>
        <v>0.8521282380785361</v>
      </c>
      <c r="F110" s="134">
        <v>0.68899999999999995</v>
      </c>
      <c r="G110" s="133">
        <f t="shared" si="7"/>
        <v>0.75093984962406002</v>
      </c>
      <c r="H110" s="135">
        <v>0.5</v>
      </c>
      <c r="I110" s="133">
        <f t="shared" si="8"/>
        <v>0.5</v>
      </c>
      <c r="J110" s="152">
        <v>49.366290499032232</v>
      </c>
      <c r="K110" s="133">
        <f t="shared" si="9"/>
        <v>0.11381427728607767</v>
      </c>
      <c r="L110" s="136"/>
      <c r="M110" s="136">
        <f t="shared" si="10"/>
        <v>0.55422059124716849</v>
      </c>
      <c r="N110" s="24"/>
      <c r="O110" s="42" t="str">
        <f t="shared" si="11"/>
        <v>CAPACIDADE DE ADAPTAÇÃO ALTA</v>
      </c>
    </row>
    <row r="111" spans="1:15">
      <c r="A111" s="146">
        <v>107</v>
      </c>
      <c r="B111" s="28">
        <v>3109808</v>
      </c>
      <c r="C111" s="17" t="s">
        <v>206</v>
      </c>
      <c r="D111" s="151">
        <v>99124.77</v>
      </c>
      <c r="E111" s="133">
        <f t="shared" si="6"/>
        <v>1</v>
      </c>
      <c r="F111" s="134">
        <v>0.60699999999999998</v>
      </c>
      <c r="G111" s="133">
        <f t="shared" si="7"/>
        <v>0.44266917293233088</v>
      </c>
      <c r="H111" s="135">
        <v>0.25</v>
      </c>
      <c r="I111" s="133">
        <f t="shared" si="8"/>
        <v>0.25</v>
      </c>
      <c r="J111" s="152">
        <v>875.72167602591799</v>
      </c>
      <c r="K111" s="133">
        <f t="shared" si="9"/>
        <v>1</v>
      </c>
      <c r="L111" s="136"/>
      <c r="M111" s="136">
        <f t="shared" si="10"/>
        <v>0.67316729323308278</v>
      </c>
      <c r="N111" s="24"/>
      <c r="O111" s="42" t="str">
        <f t="shared" si="11"/>
        <v xml:space="preserve">CAPACIDADE DE ADAPTAÇÃO MUITO ALTA </v>
      </c>
    </row>
    <row r="112" spans="1:15">
      <c r="A112" s="146">
        <v>108</v>
      </c>
      <c r="B112" s="28">
        <v>3109907</v>
      </c>
      <c r="C112" s="17" t="s">
        <v>207</v>
      </c>
      <c r="D112" s="151">
        <v>26561.99</v>
      </c>
      <c r="E112" s="133">
        <f t="shared" si="6"/>
        <v>0.48930373021931539</v>
      </c>
      <c r="F112" s="134">
        <v>0.64</v>
      </c>
      <c r="G112" s="133">
        <f t="shared" si="7"/>
        <v>0.56672932330827086</v>
      </c>
      <c r="H112" s="135">
        <v>0.25</v>
      </c>
      <c r="I112" s="133">
        <f t="shared" si="8"/>
        <v>0.25</v>
      </c>
      <c r="J112" s="152">
        <v>43.771637953651073</v>
      </c>
      <c r="K112" s="133">
        <f t="shared" si="9"/>
        <v>0.10091577246259383</v>
      </c>
      <c r="L112" s="136"/>
      <c r="M112" s="136">
        <f t="shared" si="10"/>
        <v>0.35173720649754497</v>
      </c>
      <c r="N112" s="24"/>
      <c r="O112" s="42" t="str">
        <f t="shared" si="11"/>
        <v>CAPACIDADE DE ADAPTAÇÃO MODERADA</v>
      </c>
    </row>
    <row r="113" spans="1:15">
      <c r="A113" s="146">
        <v>109</v>
      </c>
      <c r="B113" s="28">
        <v>3110004</v>
      </c>
      <c r="C113" s="17" t="s">
        <v>208</v>
      </c>
      <c r="D113" s="151">
        <v>23695.84</v>
      </c>
      <c r="E113" s="133">
        <f t="shared" si="6"/>
        <v>0.43650580783593634</v>
      </c>
      <c r="F113" s="134">
        <v>0.59699999999999998</v>
      </c>
      <c r="G113" s="133">
        <f t="shared" si="7"/>
        <v>0.40507518796992481</v>
      </c>
      <c r="H113" s="135">
        <v>0.75</v>
      </c>
      <c r="I113" s="133">
        <f t="shared" si="8"/>
        <v>0.75</v>
      </c>
      <c r="J113" s="152">
        <v>273.12948628017335</v>
      </c>
      <c r="K113" s="133">
        <f t="shared" si="9"/>
        <v>0.62970166022713414</v>
      </c>
      <c r="L113" s="136"/>
      <c r="M113" s="136">
        <f t="shared" si="10"/>
        <v>0.55532066400824887</v>
      </c>
      <c r="N113" s="24"/>
      <c r="O113" s="42" t="str">
        <f t="shared" si="11"/>
        <v>CAPACIDADE DE ADAPTAÇÃO ALTA</v>
      </c>
    </row>
    <row r="114" spans="1:15">
      <c r="A114" s="146">
        <v>110</v>
      </c>
      <c r="B114" s="28">
        <v>3110103</v>
      </c>
      <c r="C114" s="17" t="s">
        <v>209</v>
      </c>
      <c r="D114" s="151">
        <v>15876.73</v>
      </c>
      <c r="E114" s="133">
        <f t="shared" si="6"/>
        <v>0.29246841869471796</v>
      </c>
      <c r="F114" s="134">
        <v>0.51600000000000001</v>
      </c>
      <c r="G114" s="133">
        <f t="shared" si="7"/>
        <v>0.10056390977443627</v>
      </c>
      <c r="H114" s="135">
        <v>0.5</v>
      </c>
      <c r="I114" s="133">
        <f t="shared" si="8"/>
        <v>0.5</v>
      </c>
      <c r="J114" s="152">
        <v>58.063093891402723</v>
      </c>
      <c r="K114" s="133">
        <f t="shared" si="9"/>
        <v>0.13386480939606393</v>
      </c>
      <c r="L114" s="136"/>
      <c r="M114" s="136">
        <f t="shared" si="10"/>
        <v>0.25672428446630458</v>
      </c>
      <c r="N114" s="24"/>
      <c r="O114" s="42" t="str">
        <f t="shared" si="11"/>
        <v>CAPACIDADE DE ADAPTAÇÃO MODERADA</v>
      </c>
    </row>
    <row r="115" spans="1:15">
      <c r="A115" s="146">
        <v>111</v>
      </c>
      <c r="B115" s="28">
        <v>3110202</v>
      </c>
      <c r="C115" s="17" t="s">
        <v>210</v>
      </c>
      <c r="D115" s="151">
        <v>24569.91</v>
      </c>
      <c r="E115" s="133">
        <f t="shared" si="6"/>
        <v>0.45260722612096682</v>
      </c>
      <c r="F115" s="134">
        <v>0.63200000000000001</v>
      </c>
      <c r="G115" s="133">
        <f t="shared" si="7"/>
        <v>0.53665413533834605</v>
      </c>
      <c r="H115" s="135">
        <v>0.25</v>
      </c>
      <c r="I115" s="133">
        <f t="shared" si="8"/>
        <v>0.25</v>
      </c>
      <c r="J115" s="152">
        <v>195.56262230919765</v>
      </c>
      <c r="K115" s="133">
        <f t="shared" si="9"/>
        <v>0.45087079254471912</v>
      </c>
      <c r="L115" s="136"/>
      <c r="M115" s="136">
        <f t="shared" si="10"/>
        <v>0.42253303850100798</v>
      </c>
      <c r="N115" s="24"/>
      <c r="O115" s="42" t="str">
        <f t="shared" si="11"/>
        <v>CAPACIDADE DE ADAPTAÇÃO ALTA</v>
      </c>
    </row>
    <row r="116" spans="1:15">
      <c r="A116" s="146">
        <v>112</v>
      </c>
      <c r="B116" s="28">
        <v>3110301</v>
      </c>
      <c r="C116" s="17" t="s">
        <v>211</v>
      </c>
      <c r="D116" s="151">
        <v>23127.61</v>
      </c>
      <c r="E116" s="133">
        <f t="shared" si="6"/>
        <v>0.42603832935926644</v>
      </c>
      <c r="F116" s="134">
        <v>0.54200000000000004</v>
      </c>
      <c r="G116" s="133">
        <f t="shared" si="7"/>
        <v>0.19830827067669199</v>
      </c>
      <c r="H116" s="135">
        <v>0.25</v>
      </c>
      <c r="I116" s="133">
        <f t="shared" si="8"/>
        <v>0.25</v>
      </c>
      <c r="J116" s="152">
        <v>93.704543152563829</v>
      </c>
      <c r="K116" s="133">
        <f t="shared" si="9"/>
        <v>0.21603638331991348</v>
      </c>
      <c r="L116" s="136"/>
      <c r="M116" s="136">
        <f t="shared" si="10"/>
        <v>0.27259574583896795</v>
      </c>
      <c r="N116" s="24"/>
      <c r="O116" s="42" t="str">
        <f t="shared" si="11"/>
        <v>CAPACIDADE DE ADAPTAÇÃO MODERADA</v>
      </c>
    </row>
    <row r="117" spans="1:15">
      <c r="A117" s="146">
        <v>113</v>
      </c>
      <c r="B117" s="28">
        <v>3110400</v>
      </c>
      <c r="C117" s="17" t="s">
        <v>212</v>
      </c>
      <c r="D117" s="151">
        <v>24964.43</v>
      </c>
      <c r="E117" s="133">
        <f t="shared" si="6"/>
        <v>0.45987475794543192</v>
      </c>
      <c r="F117" s="134">
        <v>0.66100000000000003</v>
      </c>
      <c r="G117" s="133">
        <f t="shared" si="7"/>
        <v>0.64567669172932352</v>
      </c>
      <c r="H117" s="135">
        <v>0</v>
      </c>
      <c r="I117" s="133">
        <f t="shared" si="8"/>
        <v>0</v>
      </c>
      <c r="J117" s="152">
        <v>57.888439041578579</v>
      </c>
      <c r="K117" s="133">
        <f t="shared" si="9"/>
        <v>0.13346214159772829</v>
      </c>
      <c r="L117" s="136"/>
      <c r="M117" s="136">
        <f t="shared" si="10"/>
        <v>0.30975339781812095</v>
      </c>
      <c r="N117" s="24"/>
      <c r="O117" s="42" t="str">
        <f t="shared" si="11"/>
        <v>CAPACIDADE DE ADAPTAÇÃO MODERADA</v>
      </c>
    </row>
    <row r="118" spans="1:15">
      <c r="A118" s="146">
        <v>114</v>
      </c>
      <c r="B118" s="28">
        <v>3110509</v>
      </c>
      <c r="C118" s="17" t="s">
        <v>213</v>
      </c>
      <c r="D118" s="151">
        <v>45365.42</v>
      </c>
      <c r="E118" s="133">
        <f t="shared" si="6"/>
        <v>0.8356854749574838</v>
      </c>
      <c r="F118" s="134">
        <v>0.64500000000000002</v>
      </c>
      <c r="G118" s="133">
        <f t="shared" si="7"/>
        <v>0.58552631578947389</v>
      </c>
      <c r="H118" s="135">
        <v>0.5</v>
      </c>
      <c r="I118" s="133">
        <f t="shared" si="8"/>
        <v>0.5</v>
      </c>
      <c r="J118" s="152">
        <v>131.5873613825344</v>
      </c>
      <c r="K118" s="133">
        <f t="shared" si="9"/>
        <v>0.30337544677432621</v>
      </c>
      <c r="L118" s="136"/>
      <c r="M118" s="136">
        <f t="shared" si="10"/>
        <v>0.55614680938032102</v>
      </c>
      <c r="N118" s="24"/>
      <c r="O118" s="42" t="str">
        <f t="shared" si="11"/>
        <v>CAPACIDADE DE ADAPTAÇÃO ALTA</v>
      </c>
    </row>
    <row r="119" spans="1:15">
      <c r="A119" s="146">
        <v>115</v>
      </c>
      <c r="B119" s="28">
        <v>3110608</v>
      </c>
      <c r="C119" s="17" t="s">
        <v>214</v>
      </c>
      <c r="D119" s="151">
        <v>62049.99</v>
      </c>
      <c r="E119" s="133">
        <f t="shared" si="6"/>
        <v>1</v>
      </c>
      <c r="F119" s="134">
        <v>0.65500000000000003</v>
      </c>
      <c r="G119" s="133">
        <f t="shared" si="7"/>
        <v>0.62312030075187985</v>
      </c>
      <c r="H119" s="135">
        <v>0.5</v>
      </c>
      <c r="I119" s="133">
        <f t="shared" si="8"/>
        <v>0.5</v>
      </c>
      <c r="J119" s="152">
        <v>300.31490757042252</v>
      </c>
      <c r="K119" s="133">
        <f t="shared" si="9"/>
        <v>0.69237781121174002</v>
      </c>
      <c r="L119" s="136"/>
      <c r="M119" s="136">
        <f t="shared" si="10"/>
        <v>0.703874527990905</v>
      </c>
      <c r="N119" s="24"/>
      <c r="O119" s="42" t="str">
        <f t="shared" si="11"/>
        <v xml:space="preserve">CAPACIDADE DE ADAPTAÇÃO MUITO ALTA </v>
      </c>
    </row>
    <row r="120" spans="1:15">
      <c r="A120" s="146">
        <v>116</v>
      </c>
      <c r="B120" s="28">
        <v>3110707</v>
      </c>
      <c r="C120" s="17" t="s">
        <v>215</v>
      </c>
      <c r="D120" s="151">
        <v>28950.98</v>
      </c>
      <c r="E120" s="133">
        <f t="shared" si="6"/>
        <v>0.53331179281013186</v>
      </c>
      <c r="F120" s="134">
        <v>0.58899999999999997</v>
      </c>
      <c r="G120" s="133">
        <f t="shared" si="7"/>
        <v>0.375</v>
      </c>
      <c r="H120" s="135">
        <v>0.25</v>
      </c>
      <c r="I120" s="133">
        <f t="shared" si="8"/>
        <v>0.25</v>
      </c>
      <c r="J120" s="152">
        <v>0</v>
      </c>
      <c r="K120" s="133">
        <f t="shared" si="9"/>
        <v>0</v>
      </c>
      <c r="L120" s="136"/>
      <c r="M120" s="136">
        <f t="shared" si="10"/>
        <v>0.28957794820253296</v>
      </c>
      <c r="N120" s="24"/>
      <c r="O120" s="42" t="str">
        <f t="shared" si="11"/>
        <v>CAPACIDADE DE ADAPTAÇÃO MODERADA</v>
      </c>
    </row>
    <row r="121" spans="1:15">
      <c r="A121" s="146">
        <v>117</v>
      </c>
      <c r="B121" s="28">
        <v>3110806</v>
      </c>
      <c r="C121" s="17" t="s">
        <v>216</v>
      </c>
      <c r="D121" s="151">
        <v>14298.98</v>
      </c>
      <c r="E121" s="133">
        <f t="shared" si="6"/>
        <v>0.26340437039285786</v>
      </c>
      <c r="F121" s="134">
        <v>0.60199999999999998</v>
      </c>
      <c r="G121" s="133">
        <f t="shared" si="7"/>
        <v>0.42387218045112784</v>
      </c>
      <c r="H121" s="135">
        <v>0.5</v>
      </c>
      <c r="I121" s="133">
        <f t="shared" si="8"/>
        <v>0.5</v>
      </c>
      <c r="J121" s="152">
        <v>24.809527882312693</v>
      </c>
      <c r="K121" s="133">
        <f t="shared" si="9"/>
        <v>5.719851455700458E-2</v>
      </c>
      <c r="L121" s="136"/>
      <c r="M121" s="136">
        <f t="shared" si="10"/>
        <v>0.3111187663502476</v>
      </c>
      <c r="N121" s="24"/>
      <c r="O121" s="42" t="str">
        <f t="shared" si="11"/>
        <v>CAPACIDADE DE ADAPTAÇÃO MODERADA</v>
      </c>
    </row>
    <row r="122" spans="1:15">
      <c r="A122" s="146">
        <v>118</v>
      </c>
      <c r="B122" s="28">
        <v>3110905</v>
      </c>
      <c r="C122" s="17" t="s">
        <v>217</v>
      </c>
      <c r="D122" s="151">
        <v>26097.7</v>
      </c>
      <c r="E122" s="133">
        <f t="shared" si="6"/>
        <v>0.480750951270768</v>
      </c>
      <c r="F122" s="134">
        <v>0.623</v>
      </c>
      <c r="G122" s="133">
        <f t="shared" si="7"/>
        <v>0.50281954887218061</v>
      </c>
      <c r="H122" s="135">
        <v>0.25</v>
      </c>
      <c r="I122" s="133">
        <f t="shared" si="8"/>
        <v>0.25</v>
      </c>
      <c r="J122" s="152">
        <v>56.293518042045811</v>
      </c>
      <c r="K122" s="133">
        <f t="shared" si="9"/>
        <v>0.12978504171731964</v>
      </c>
      <c r="L122" s="136"/>
      <c r="M122" s="136">
        <f t="shared" si="10"/>
        <v>0.34083888546506708</v>
      </c>
      <c r="N122" s="24"/>
      <c r="O122" s="42" t="str">
        <f t="shared" si="11"/>
        <v>CAPACIDADE DE ADAPTAÇÃO MODERADA</v>
      </c>
    </row>
    <row r="123" spans="1:15">
      <c r="A123" s="146">
        <v>119</v>
      </c>
      <c r="B123" s="28">
        <v>3111002</v>
      </c>
      <c r="C123" s="17" t="s">
        <v>218</v>
      </c>
      <c r="D123" s="151">
        <v>23104.32</v>
      </c>
      <c r="E123" s="133">
        <f t="shared" si="6"/>
        <v>0.42560929961123894</v>
      </c>
      <c r="F123" s="134">
        <v>0.59499999999999997</v>
      </c>
      <c r="G123" s="133">
        <f t="shared" si="7"/>
        <v>0.39755639097744361</v>
      </c>
      <c r="H123" s="135">
        <v>0.5</v>
      </c>
      <c r="I123" s="133">
        <f t="shared" si="8"/>
        <v>0.5</v>
      </c>
      <c r="J123" s="152">
        <v>43.577809721685348</v>
      </c>
      <c r="K123" s="133">
        <f t="shared" si="9"/>
        <v>0.1004689003173341</v>
      </c>
      <c r="L123" s="136"/>
      <c r="M123" s="136">
        <f t="shared" si="10"/>
        <v>0.35590864772650416</v>
      </c>
      <c r="N123" s="24"/>
      <c r="O123" s="42" t="str">
        <f t="shared" si="11"/>
        <v>CAPACIDADE DE ADAPTAÇÃO MODERADA</v>
      </c>
    </row>
    <row r="124" spans="1:15">
      <c r="A124" s="146">
        <v>120</v>
      </c>
      <c r="B124" s="28">
        <v>3111101</v>
      </c>
      <c r="C124" s="17" t="s">
        <v>219</v>
      </c>
      <c r="D124" s="151">
        <v>27169.11</v>
      </c>
      <c r="E124" s="133">
        <f t="shared" si="6"/>
        <v>0.50048760916403112</v>
      </c>
      <c r="F124" s="134">
        <v>0.58599999999999997</v>
      </c>
      <c r="G124" s="133">
        <f t="shared" si="7"/>
        <v>0.36372180451127817</v>
      </c>
      <c r="H124" s="135">
        <v>0</v>
      </c>
      <c r="I124" s="133">
        <f t="shared" si="8"/>
        <v>0</v>
      </c>
      <c r="J124" s="152">
        <v>2.0549275442784967</v>
      </c>
      <c r="K124" s="133">
        <f t="shared" si="9"/>
        <v>4.7376477139171799E-3</v>
      </c>
      <c r="L124" s="136"/>
      <c r="M124" s="136">
        <f t="shared" si="10"/>
        <v>0.21723676534730663</v>
      </c>
      <c r="N124" s="24"/>
      <c r="O124" s="42" t="str">
        <f t="shared" si="11"/>
        <v>CAPACIDADE DE ADAPTAÇÃO MODERADA</v>
      </c>
    </row>
    <row r="125" spans="1:15">
      <c r="A125" s="146">
        <v>121</v>
      </c>
      <c r="B125" s="28">
        <v>3111150</v>
      </c>
      <c r="C125" s="17" t="s">
        <v>220</v>
      </c>
      <c r="D125" s="151">
        <v>10616.58</v>
      </c>
      <c r="E125" s="133">
        <f t="shared" si="6"/>
        <v>0.19557014350851645</v>
      </c>
      <c r="F125" s="134">
        <v>0.60899999999999999</v>
      </c>
      <c r="G125" s="133">
        <f t="shared" si="7"/>
        <v>0.45018796992481208</v>
      </c>
      <c r="H125" s="135">
        <v>0.5</v>
      </c>
      <c r="I125" s="133">
        <f t="shared" si="8"/>
        <v>0.5</v>
      </c>
      <c r="J125" s="152">
        <v>287.40061120086165</v>
      </c>
      <c r="K125" s="133">
        <f t="shared" si="9"/>
        <v>0.66260382387946104</v>
      </c>
      <c r="L125" s="136"/>
      <c r="M125" s="136">
        <f t="shared" si="10"/>
        <v>0.45209048432819743</v>
      </c>
      <c r="N125" s="24"/>
      <c r="O125" s="42" t="str">
        <f t="shared" si="11"/>
        <v>CAPACIDADE DE ADAPTAÇÃO ALTA</v>
      </c>
    </row>
    <row r="126" spans="1:15">
      <c r="A126" s="146">
        <v>122</v>
      </c>
      <c r="B126" s="28">
        <v>3111200</v>
      </c>
      <c r="C126" s="17" t="s">
        <v>221</v>
      </c>
      <c r="D126" s="151">
        <v>22905.64</v>
      </c>
      <c r="E126" s="133">
        <f t="shared" si="6"/>
        <v>0.42194937559500473</v>
      </c>
      <c r="F126" s="134">
        <v>0.629</v>
      </c>
      <c r="G126" s="133">
        <f t="shared" si="7"/>
        <v>0.52537593984962416</v>
      </c>
      <c r="H126" s="135">
        <v>0.5</v>
      </c>
      <c r="I126" s="133">
        <f t="shared" si="8"/>
        <v>0.5</v>
      </c>
      <c r="J126" s="152">
        <v>343.14052298333871</v>
      </c>
      <c r="K126" s="133">
        <f t="shared" si="9"/>
        <v>0.79111252306229152</v>
      </c>
      <c r="L126" s="136"/>
      <c r="M126" s="136">
        <f t="shared" si="10"/>
        <v>0.55960945962673003</v>
      </c>
      <c r="N126" s="24"/>
      <c r="O126" s="42" t="str">
        <f t="shared" si="11"/>
        <v>CAPACIDADE DE ADAPTAÇÃO ALTA</v>
      </c>
    </row>
    <row r="127" spans="1:15">
      <c r="A127" s="146">
        <v>123</v>
      </c>
      <c r="B127" s="28">
        <v>3111309</v>
      </c>
      <c r="C127" s="17" t="s">
        <v>222</v>
      </c>
      <c r="D127" s="151">
        <v>19843.07</v>
      </c>
      <c r="E127" s="133">
        <f t="shared" si="6"/>
        <v>0.36553316110739409</v>
      </c>
      <c r="F127" s="134">
        <v>0.60699999999999998</v>
      </c>
      <c r="G127" s="133">
        <f t="shared" si="7"/>
        <v>0.44266917293233088</v>
      </c>
      <c r="H127" s="135">
        <v>0.25</v>
      </c>
      <c r="I127" s="133">
        <f t="shared" si="8"/>
        <v>0.25</v>
      </c>
      <c r="J127" s="152">
        <v>290.54742990243477</v>
      </c>
      <c r="K127" s="133">
        <f t="shared" si="9"/>
        <v>0.66985883317121409</v>
      </c>
      <c r="L127" s="136"/>
      <c r="M127" s="136">
        <f t="shared" si="10"/>
        <v>0.43201529180273474</v>
      </c>
      <c r="N127" s="24"/>
      <c r="O127" s="42" t="str">
        <f t="shared" si="11"/>
        <v>CAPACIDADE DE ADAPTAÇÃO ALTA</v>
      </c>
    </row>
    <row r="128" spans="1:15">
      <c r="A128" s="146">
        <v>124</v>
      </c>
      <c r="B128" s="28">
        <v>3111408</v>
      </c>
      <c r="C128" s="17" t="s">
        <v>223</v>
      </c>
      <c r="D128" s="151">
        <v>84803.44</v>
      </c>
      <c r="E128" s="133">
        <f t="shared" si="6"/>
        <v>1</v>
      </c>
      <c r="F128" s="134">
        <v>0.6</v>
      </c>
      <c r="G128" s="133">
        <f t="shared" si="7"/>
        <v>0.41635338345864664</v>
      </c>
      <c r="H128" s="135">
        <v>0</v>
      </c>
      <c r="I128" s="133">
        <f t="shared" si="8"/>
        <v>0</v>
      </c>
      <c r="J128" s="152">
        <v>15.213758563666429</v>
      </c>
      <c r="K128" s="133">
        <f t="shared" si="9"/>
        <v>3.5075411140371472E-2</v>
      </c>
      <c r="L128" s="136"/>
      <c r="M128" s="136">
        <f t="shared" si="10"/>
        <v>0.36285719864975452</v>
      </c>
      <c r="N128" s="24"/>
      <c r="O128" s="42" t="str">
        <f t="shared" si="11"/>
        <v>CAPACIDADE DE ADAPTAÇÃO MODERADA</v>
      </c>
    </row>
    <row r="129" spans="1:15">
      <c r="A129" s="146">
        <v>125</v>
      </c>
      <c r="B129" s="28">
        <v>3111507</v>
      </c>
      <c r="C129" s="17" t="s">
        <v>224</v>
      </c>
      <c r="D129" s="151">
        <v>27730.44</v>
      </c>
      <c r="E129" s="133">
        <f t="shared" si="6"/>
        <v>0.51082798136069296</v>
      </c>
      <c r="F129" s="134">
        <v>0.60399999999999998</v>
      </c>
      <c r="G129" s="133">
        <f t="shared" si="7"/>
        <v>0.43139097744360905</v>
      </c>
      <c r="H129" s="135">
        <v>0.25</v>
      </c>
      <c r="I129" s="133">
        <f t="shared" si="8"/>
        <v>0.25</v>
      </c>
      <c r="J129" s="152">
        <v>26.588935973495651</v>
      </c>
      <c r="K129" s="133">
        <f t="shared" si="9"/>
        <v>6.1300950527942231E-2</v>
      </c>
      <c r="L129" s="136"/>
      <c r="M129" s="136">
        <f t="shared" si="10"/>
        <v>0.31337997733306105</v>
      </c>
      <c r="N129" s="24"/>
      <c r="O129" s="42" t="str">
        <f t="shared" si="11"/>
        <v>CAPACIDADE DE ADAPTAÇÃO MODERADA</v>
      </c>
    </row>
    <row r="130" spans="1:15">
      <c r="A130" s="146">
        <v>126</v>
      </c>
      <c r="B130" s="28">
        <v>3111606</v>
      </c>
      <c r="C130" s="17" t="s">
        <v>225</v>
      </c>
      <c r="D130" s="151">
        <v>24372.14</v>
      </c>
      <c r="E130" s="133">
        <f t="shared" si="6"/>
        <v>0.44896406539673361</v>
      </c>
      <c r="F130" s="134">
        <v>0.629</v>
      </c>
      <c r="G130" s="133">
        <f t="shared" si="7"/>
        <v>0.52537593984962416</v>
      </c>
      <c r="H130" s="135">
        <v>0.25</v>
      </c>
      <c r="I130" s="133">
        <f t="shared" si="8"/>
        <v>0.25</v>
      </c>
      <c r="J130" s="152">
        <v>4.7838927408542427</v>
      </c>
      <c r="K130" s="133">
        <f t="shared" si="9"/>
        <v>1.1029293256804715E-2</v>
      </c>
      <c r="L130" s="136"/>
      <c r="M130" s="136">
        <f t="shared" si="10"/>
        <v>0.30884232462579064</v>
      </c>
      <c r="N130" s="24"/>
      <c r="O130" s="42" t="str">
        <f t="shared" si="11"/>
        <v>CAPACIDADE DE ADAPTAÇÃO MODERADA</v>
      </c>
    </row>
    <row r="131" spans="1:15">
      <c r="A131" s="146">
        <v>127</v>
      </c>
      <c r="B131" s="28">
        <v>3111705</v>
      </c>
      <c r="C131" s="17" t="s">
        <v>227</v>
      </c>
      <c r="D131" s="151">
        <v>17088.060000000001</v>
      </c>
      <c r="E131" s="133">
        <f t="shared" si="6"/>
        <v>0.31478257089214606</v>
      </c>
      <c r="F131" s="134">
        <v>0.65600000000000003</v>
      </c>
      <c r="G131" s="133">
        <f t="shared" si="7"/>
        <v>0.62687969924812048</v>
      </c>
      <c r="H131" s="135">
        <v>0</v>
      </c>
      <c r="I131" s="133">
        <f t="shared" si="8"/>
        <v>0</v>
      </c>
      <c r="J131" s="152">
        <v>175.53532767762462</v>
      </c>
      <c r="K131" s="133">
        <f t="shared" si="9"/>
        <v>0.40469774528015884</v>
      </c>
      <c r="L131" s="136"/>
      <c r="M131" s="136">
        <f t="shared" si="10"/>
        <v>0.33659000385510635</v>
      </c>
      <c r="N131" s="24"/>
      <c r="O131" s="42" t="str">
        <f t="shared" si="11"/>
        <v>CAPACIDADE DE ADAPTAÇÃO MODERADA</v>
      </c>
    </row>
    <row r="132" spans="1:15">
      <c r="A132" s="146">
        <v>128</v>
      </c>
      <c r="B132" s="28">
        <v>3111804</v>
      </c>
      <c r="C132" s="17" t="s">
        <v>228</v>
      </c>
      <c r="D132" s="151">
        <v>55343.4</v>
      </c>
      <c r="E132" s="133">
        <f t="shared" si="6"/>
        <v>1</v>
      </c>
      <c r="F132" s="134">
        <v>0.58899999999999997</v>
      </c>
      <c r="G132" s="133"/>
      <c r="H132" s="135">
        <v>0.75</v>
      </c>
      <c r="I132" s="133">
        <f t="shared" si="8"/>
        <v>0.75</v>
      </c>
      <c r="J132" s="152">
        <v>282.40428638763194</v>
      </c>
      <c r="K132" s="133">
        <f t="shared" si="9"/>
        <v>0.65108476721233344</v>
      </c>
      <c r="L132" s="136"/>
      <c r="M132" s="136">
        <f t="shared" si="10"/>
        <v>0.60027119180308341</v>
      </c>
      <c r="N132" s="24"/>
      <c r="O132" s="42" t="str">
        <f t="shared" si="11"/>
        <v xml:space="preserve">CAPACIDADE DE ADAPTAÇÃO MUITO ALTA </v>
      </c>
    </row>
    <row r="133" spans="1:15">
      <c r="A133" s="146">
        <v>129</v>
      </c>
      <c r="B133" s="28">
        <v>3111903</v>
      </c>
      <c r="C133" s="17" t="s">
        <v>226</v>
      </c>
      <c r="D133" s="151">
        <v>14348.74</v>
      </c>
      <c r="E133" s="133">
        <f t="shared" si="6"/>
        <v>0.26432100930491653</v>
      </c>
      <c r="F133" s="134">
        <v>0.58199999999999996</v>
      </c>
      <c r="G133" s="133">
        <f t="shared" ref="G133" si="12">IF((F133-$F$860)/($G$860-$F$860)&gt;1,1,IF((F133-$F$860)/($G$860-$F$860)&lt;0,0,(F133-$F$860)/($G$860-$F$860)))</f>
        <v>0.65131578947368418</v>
      </c>
      <c r="H133" s="135">
        <v>0.25</v>
      </c>
      <c r="I133" s="133">
        <f t="shared" si="8"/>
        <v>0.25</v>
      </c>
      <c r="J133" s="152">
        <v>57.795367981790591</v>
      </c>
      <c r="K133" s="133">
        <f t="shared" si="9"/>
        <v>0.13324756571408503</v>
      </c>
      <c r="L133" s="136"/>
      <c r="M133" s="136">
        <f t="shared" si="10"/>
        <v>0.32472109112317143</v>
      </c>
      <c r="N133" s="24"/>
      <c r="O133" s="42" t="str">
        <f t="shared" si="11"/>
        <v>CAPACIDADE DE ADAPTAÇÃO MODERADA</v>
      </c>
    </row>
    <row r="134" spans="1:15">
      <c r="A134" s="146">
        <v>130</v>
      </c>
      <c r="B134" s="28">
        <v>3112000</v>
      </c>
      <c r="C134" s="17" t="s">
        <v>229</v>
      </c>
      <c r="D134" s="151">
        <v>24926.080000000002</v>
      </c>
      <c r="E134" s="133">
        <f t="shared" ref="E134:E197" si="13">IF((D134-$E$860)/($D$860-$E$860)&gt;1,1,IF((D134-$E$860)/($D$860-$E$860)&lt;0,0,(D134-$E$860)/($D$860-$E$860)))</f>
        <v>0.45916830492538674</v>
      </c>
      <c r="F134" s="134">
        <v>0.60299999999999998</v>
      </c>
      <c r="G134" s="133">
        <f t="shared" ref="G134:G197" si="14">IF((F134-$F$860)/($G$860-$F$860)&gt;1,1,IF((F134-$F$860)/($G$860-$F$860)&lt;0,0,(F134-$F$860)/($G$860-$F$860)))</f>
        <v>0.57236842105263153</v>
      </c>
      <c r="H134" s="135">
        <v>0.25</v>
      </c>
      <c r="I134" s="133">
        <f t="shared" ref="I134:I197" si="15">H134</f>
        <v>0.25</v>
      </c>
      <c r="J134" s="152">
        <v>67.372814084708239</v>
      </c>
      <c r="K134" s="133">
        <f t="shared" ref="K134:K197" si="16">IF((J134-$K$860)/($J$860-$K$860)&gt;1,1,IF((J134-$K$860)/($J$860-$K$860)&lt;0,0,(J134-$K$860)/($J$860-$K$860)))</f>
        <v>0.15532842484753162</v>
      </c>
      <c r="L134" s="136"/>
      <c r="M134" s="136">
        <f t="shared" ref="M134:M197" si="17">(E134+G134+I134+K134)/J$2</f>
        <v>0.35921628770638747</v>
      </c>
      <c r="N134" s="24"/>
      <c r="O134" s="42" t="str">
        <f t="shared" ref="O134:O197" si="18">IF(AND(M134&gt;$R$5,M134&lt;$S$5)," CAPACIDADE DE ADAPTAÇÃO RELATIVAMENTE BAIXA",IF(AND(M134&gt;$R$6,M134&lt;$S$6),"CAPACIDADE DE ADAPTAÇÃO MODERADA",IF(AND(M134&gt;$R$7,M134&lt;$S$7),"CAPACIDADE DE ADAPTAÇÃO ALTA",IF(AND(M134&gt;$R$8,M134&lt;$S$8),"CAPACIDADE DE ADAPTAÇÃO MUITO ALTA ","CAPACIDADE DE ADAPTAÇÃO EXTREMA"))))</f>
        <v>CAPACIDADE DE ADAPTAÇÃO MODERADA</v>
      </c>
    </row>
    <row r="135" spans="1:15">
      <c r="A135" s="146">
        <v>131</v>
      </c>
      <c r="B135" s="28">
        <v>3112059</v>
      </c>
      <c r="C135" s="17" t="s">
        <v>230</v>
      </c>
      <c r="D135" s="151">
        <v>12406.75</v>
      </c>
      <c r="E135" s="133">
        <f t="shared" si="13"/>
        <v>0.228547223114627</v>
      </c>
      <c r="F135" s="134">
        <v>0.56000000000000005</v>
      </c>
      <c r="G135" s="133">
        <f t="shared" si="14"/>
        <v>0.73402255639097713</v>
      </c>
      <c r="H135" s="135">
        <v>0.5</v>
      </c>
      <c r="I135" s="133">
        <f t="shared" si="15"/>
        <v>0.5</v>
      </c>
      <c r="J135" s="152">
        <v>7.7063412179164565</v>
      </c>
      <c r="K135" s="133">
        <f t="shared" si="16"/>
        <v>1.7767015657258415E-2</v>
      </c>
      <c r="L135" s="136"/>
      <c r="M135" s="136">
        <f t="shared" si="17"/>
        <v>0.37008419879071563</v>
      </c>
      <c r="N135" s="24"/>
      <c r="O135" s="42" t="str">
        <f t="shared" si="18"/>
        <v>CAPACIDADE DE ADAPTAÇÃO MODERADA</v>
      </c>
    </row>
    <row r="136" spans="1:15">
      <c r="A136" s="146">
        <v>132</v>
      </c>
      <c r="B136" s="28">
        <v>3112109</v>
      </c>
      <c r="C136" s="17" t="s">
        <v>231</v>
      </c>
      <c r="D136" s="151">
        <v>17866.830000000002</v>
      </c>
      <c r="E136" s="133">
        <f t="shared" si="13"/>
        <v>0.32912844881706421</v>
      </c>
      <c r="F136" s="134">
        <v>0.625</v>
      </c>
      <c r="G136" s="133">
        <f t="shared" si="14"/>
        <v>0.48966165413533824</v>
      </c>
      <c r="H136" s="135">
        <v>0.25</v>
      </c>
      <c r="I136" s="133">
        <f t="shared" si="15"/>
        <v>0.25</v>
      </c>
      <c r="J136" s="152">
        <v>12.01301703645008</v>
      </c>
      <c r="K136" s="133">
        <f t="shared" si="16"/>
        <v>2.7696082452371172E-2</v>
      </c>
      <c r="L136" s="136"/>
      <c r="M136" s="136">
        <f t="shared" si="17"/>
        <v>0.2741215463511934</v>
      </c>
      <c r="N136" s="24"/>
      <c r="O136" s="42" t="str">
        <f t="shared" si="18"/>
        <v>CAPACIDADE DE ADAPTAÇÃO MODERADA</v>
      </c>
    </row>
    <row r="137" spans="1:15">
      <c r="A137" s="146">
        <v>133</v>
      </c>
      <c r="B137" s="28">
        <v>3112208</v>
      </c>
      <c r="C137" s="17" t="s">
        <v>232</v>
      </c>
      <c r="D137" s="151">
        <v>13534.64</v>
      </c>
      <c r="E137" s="133">
        <f t="shared" si="13"/>
        <v>0.24932431038395672</v>
      </c>
      <c r="F137" s="134">
        <v>0.56000000000000005</v>
      </c>
      <c r="G137" s="133">
        <f t="shared" si="14"/>
        <v>0.73402255639097713</v>
      </c>
      <c r="H137" s="135">
        <v>0.5</v>
      </c>
      <c r="I137" s="133">
        <f t="shared" si="15"/>
        <v>0.5</v>
      </c>
      <c r="J137" s="152">
        <v>43.133897294818887</v>
      </c>
      <c r="K137" s="133">
        <f t="shared" si="16"/>
        <v>9.9445457568620679E-2</v>
      </c>
      <c r="L137" s="136"/>
      <c r="M137" s="136">
        <f t="shared" si="17"/>
        <v>0.39569808108588866</v>
      </c>
      <c r="N137" s="24"/>
      <c r="O137" s="42" t="str">
        <f t="shared" si="18"/>
        <v>CAPACIDADE DE ADAPTAÇÃO MODERADA</v>
      </c>
    </row>
    <row r="138" spans="1:15">
      <c r="A138" s="146">
        <v>134</v>
      </c>
      <c r="B138" s="28">
        <v>3112307</v>
      </c>
      <c r="C138" s="17" t="s">
        <v>233</v>
      </c>
      <c r="D138" s="151">
        <v>23174.33</v>
      </c>
      <c r="E138" s="133">
        <f t="shared" si="13"/>
        <v>0.42689896782332154</v>
      </c>
      <c r="F138" s="134">
        <v>0.69399999999999995</v>
      </c>
      <c r="G138" s="133">
        <f t="shared" si="14"/>
        <v>0.23026315789473692</v>
      </c>
      <c r="H138" s="135">
        <v>0.5</v>
      </c>
      <c r="I138" s="133">
        <f t="shared" si="15"/>
        <v>0.5</v>
      </c>
      <c r="J138" s="152">
        <v>12.41022131933579</v>
      </c>
      <c r="K138" s="133">
        <f t="shared" si="16"/>
        <v>2.8611839296456065E-2</v>
      </c>
      <c r="L138" s="136"/>
      <c r="M138" s="136">
        <f t="shared" si="17"/>
        <v>0.29644349125362862</v>
      </c>
      <c r="N138" s="24"/>
      <c r="O138" s="42" t="str">
        <f t="shared" si="18"/>
        <v>CAPACIDADE DE ADAPTAÇÃO MODERADA</v>
      </c>
    </row>
    <row r="139" spans="1:15">
      <c r="A139" s="146">
        <v>135</v>
      </c>
      <c r="B139" s="28">
        <v>3112406</v>
      </c>
      <c r="C139" s="17" t="s">
        <v>234</v>
      </c>
      <c r="D139" s="151">
        <v>30215.68</v>
      </c>
      <c r="E139" s="133">
        <f t="shared" si="13"/>
        <v>0.55660908445162294</v>
      </c>
      <c r="F139" s="134">
        <v>0.63500000000000001</v>
      </c>
      <c r="G139" s="133">
        <f t="shared" si="14"/>
        <v>0.45206766917293217</v>
      </c>
      <c r="H139" s="135">
        <v>0</v>
      </c>
      <c r="I139" s="133">
        <f t="shared" si="15"/>
        <v>0</v>
      </c>
      <c r="J139" s="152">
        <v>44.769954282231026</v>
      </c>
      <c r="K139" s="133">
        <f t="shared" si="16"/>
        <v>0.10321739671452027</v>
      </c>
      <c r="L139" s="136"/>
      <c r="M139" s="136">
        <f t="shared" si="17"/>
        <v>0.27797353758476884</v>
      </c>
      <c r="N139" s="24"/>
      <c r="O139" s="42" t="str">
        <f t="shared" si="18"/>
        <v>CAPACIDADE DE ADAPTAÇÃO MODERADA</v>
      </c>
    </row>
    <row r="140" spans="1:15">
      <c r="A140" s="146">
        <v>136</v>
      </c>
      <c r="B140" s="28">
        <v>3112505</v>
      </c>
      <c r="C140" s="17" t="s">
        <v>235</v>
      </c>
      <c r="D140" s="151">
        <v>12467.57</v>
      </c>
      <c r="E140" s="133">
        <f t="shared" si="13"/>
        <v>0.22966760049869869</v>
      </c>
      <c r="F140" s="134">
        <v>0.63200000000000001</v>
      </c>
      <c r="G140" s="133">
        <f t="shared" si="14"/>
        <v>0.46334586466165401</v>
      </c>
      <c r="H140" s="135">
        <v>0.25</v>
      </c>
      <c r="I140" s="133">
        <f t="shared" si="15"/>
        <v>0.25</v>
      </c>
      <c r="J140" s="152">
        <v>3.5341836256213073E-2</v>
      </c>
      <c r="K140" s="133">
        <f t="shared" si="16"/>
        <v>8.1480814353321565E-5</v>
      </c>
      <c r="L140" s="136"/>
      <c r="M140" s="136">
        <f t="shared" si="17"/>
        <v>0.2357737364936765</v>
      </c>
      <c r="N140" s="24"/>
      <c r="O140" s="42" t="str">
        <f t="shared" si="18"/>
        <v>CAPACIDADE DE ADAPTAÇÃO MODERADA</v>
      </c>
    </row>
    <row r="141" spans="1:15">
      <c r="A141" s="146">
        <v>137</v>
      </c>
      <c r="B141" s="28">
        <v>3112604</v>
      </c>
      <c r="C141" s="17" t="s">
        <v>236</v>
      </c>
      <c r="D141" s="151">
        <v>40910.839999999997</v>
      </c>
      <c r="E141" s="133">
        <f t="shared" si="13"/>
        <v>0.75362676585623201</v>
      </c>
      <c r="F141" s="134">
        <v>0.624</v>
      </c>
      <c r="G141" s="133">
        <f t="shared" si="14"/>
        <v>0.49342105263157882</v>
      </c>
      <c r="H141" s="135">
        <v>0.5</v>
      </c>
      <c r="I141" s="133">
        <f t="shared" si="15"/>
        <v>0.5</v>
      </c>
      <c r="J141" s="152">
        <v>85.686994882292737</v>
      </c>
      <c r="K141" s="133">
        <f t="shared" si="16"/>
        <v>0.19755187794665607</v>
      </c>
      <c r="L141" s="136"/>
      <c r="M141" s="136">
        <f t="shared" si="17"/>
        <v>0.48614992410861674</v>
      </c>
      <c r="N141" s="24"/>
      <c r="O141" s="42" t="str">
        <f t="shared" si="18"/>
        <v>CAPACIDADE DE ADAPTAÇÃO ALTA</v>
      </c>
    </row>
    <row r="142" spans="1:15">
      <c r="A142" s="146">
        <v>138</v>
      </c>
      <c r="B142" s="28">
        <v>3112653</v>
      </c>
      <c r="C142" s="17" t="s">
        <v>237</v>
      </c>
      <c r="D142" s="151">
        <v>10939.49</v>
      </c>
      <c r="E142" s="133">
        <f t="shared" si="13"/>
        <v>0.20151853320089716</v>
      </c>
      <c r="F142" s="134">
        <v>0.59199999999999997</v>
      </c>
      <c r="G142" s="133">
        <f t="shared" si="14"/>
        <v>0.61372180451127822</v>
      </c>
      <c r="H142" s="135">
        <v>0.5</v>
      </c>
      <c r="I142" s="133">
        <f t="shared" si="15"/>
        <v>0.5</v>
      </c>
      <c r="J142" s="152">
        <v>0</v>
      </c>
      <c r="K142" s="133">
        <f t="shared" si="16"/>
        <v>0</v>
      </c>
      <c r="L142" s="136"/>
      <c r="M142" s="136">
        <f t="shared" si="17"/>
        <v>0.32881008442804383</v>
      </c>
      <c r="N142" s="24"/>
      <c r="O142" s="42" t="str">
        <f t="shared" si="18"/>
        <v>CAPACIDADE DE ADAPTAÇÃO MODERADA</v>
      </c>
    </row>
    <row r="143" spans="1:15">
      <c r="A143" s="146">
        <v>139</v>
      </c>
      <c r="B143" s="28">
        <v>3112703</v>
      </c>
      <c r="C143" s="17" t="s">
        <v>238</v>
      </c>
      <c r="D143" s="151">
        <v>32591.49</v>
      </c>
      <c r="E143" s="133">
        <f t="shared" si="13"/>
        <v>0.60037435562642394</v>
      </c>
      <c r="F143" s="134">
        <v>0.65800000000000003</v>
      </c>
      <c r="G143" s="133">
        <f t="shared" si="14"/>
        <v>0.36560150375939826</v>
      </c>
      <c r="H143" s="135">
        <v>0.5</v>
      </c>
      <c r="I143" s="133">
        <f t="shared" si="15"/>
        <v>0.5</v>
      </c>
      <c r="J143" s="152">
        <v>40.738997022965691</v>
      </c>
      <c r="K143" s="133">
        <f t="shared" si="16"/>
        <v>9.3924000702856253E-2</v>
      </c>
      <c r="L143" s="136"/>
      <c r="M143" s="136">
        <f t="shared" si="17"/>
        <v>0.38997496502216966</v>
      </c>
      <c r="N143" s="24"/>
      <c r="O143" s="42" t="str">
        <f t="shared" si="18"/>
        <v>CAPACIDADE DE ADAPTAÇÃO MODERADA</v>
      </c>
    </row>
    <row r="144" spans="1:15">
      <c r="A144" s="146">
        <v>140</v>
      </c>
      <c r="B144" s="28">
        <v>3112802</v>
      </c>
      <c r="C144" s="17" t="s">
        <v>239</v>
      </c>
      <c r="D144" s="151">
        <v>37783.199999999997</v>
      </c>
      <c r="E144" s="133">
        <f t="shared" si="13"/>
        <v>0.6960118838845446</v>
      </c>
      <c r="F144" s="134">
        <v>0.622</v>
      </c>
      <c r="G144" s="133">
        <f t="shared" si="14"/>
        <v>0.50093984962406002</v>
      </c>
      <c r="H144" s="135">
        <v>0.25</v>
      </c>
      <c r="I144" s="133">
        <f t="shared" si="15"/>
        <v>0.25</v>
      </c>
      <c r="J144" s="152">
        <v>108.90819942196532</v>
      </c>
      <c r="K144" s="133">
        <f t="shared" si="16"/>
        <v>0.25108850356058249</v>
      </c>
      <c r="L144" s="136"/>
      <c r="M144" s="136">
        <f t="shared" si="17"/>
        <v>0.42451005926729679</v>
      </c>
      <c r="N144" s="24"/>
      <c r="O144" s="42" t="str">
        <f t="shared" si="18"/>
        <v>CAPACIDADE DE ADAPTAÇÃO ALTA</v>
      </c>
    </row>
    <row r="145" spans="1:15">
      <c r="A145" s="146">
        <v>141</v>
      </c>
      <c r="B145" s="28">
        <v>3112901</v>
      </c>
      <c r="C145" s="17" t="s">
        <v>240</v>
      </c>
      <c r="D145" s="151">
        <v>15427.23</v>
      </c>
      <c r="E145" s="133">
        <f t="shared" si="13"/>
        <v>0.28418808929418798</v>
      </c>
      <c r="F145" s="134">
        <v>0.626</v>
      </c>
      <c r="G145" s="133">
        <f t="shared" si="14"/>
        <v>0.48590225563909761</v>
      </c>
      <c r="H145" s="135">
        <v>0.25</v>
      </c>
      <c r="I145" s="133">
        <f t="shared" si="15"/>
        <v>0.25</v>
      </c>
      <c r="J145" s="152">
        <v>0</v>
      </c>
      <c r="K145" s="133">
        <f t="shared" si="16"/>
        <v>0</v>
      </c>
      <c r="L145" s="136"/>
      <c r="M145" s="136">
        <f t="shared" si="17"/>
        <v>0.25502258623332141</v>
      </c>
      <c r="N145" s="24"/>
      <c r="O145" s="42" t="str">
        <f t="shared" si="18"/>
        <v>CAPACIDADE DE ADAPTAÇÃO MODERADA</v>
      </c>
    </row>
    <row r="146" spans="1:15">
      <c r="A146" s="146">
        <v>142</v>
      </c>
      <c r="B146" s="28">
        <v>3113008</v>
      </c>
      <c r="C146" s="17" t="s">
        <v>241</v>
      </c>
      <c r="D146" s="151">
        <v>8814.85</v>
      </c>
      <c r="E146" s="133">
        <f t="shared" si="13"/>
        <v>0.1623801148303923</v>
      </c>
      <c r="F146" s="134">
        <v>0.59499999999999997</v>
      </c>
      <c r="G146" s="133">
        <f t="shared" si="14"/>
        <v>0.60244360902255634</v>
      </c>
      <c r="H146" s="135">
        <v>0.5</v>
      </c>
      <c r="I146" s="133">
        <f t="shared" si="15"/>
        <v>0.5</v>
      </c>
      <c r="J146" s="152">
        <v>1.6314937589523224</v>
      </c>
      <c r="K146" s="133">
        <f t="shared" si="16"/>
        <v>3.7614185954592833E-3</v>
      </c>
      <c r="L146" s="136"/>
      <c r="M146" s="136">
        <f t="shared" si="17"/>
        <v>0.31714628561210195</v>
      </c>
      <c r="N146" s="24"/>
      <c r="O146" s="42" t="str">
        <f t="shared" si="18"/>
        <v>CAPACIDADE DE ADAPTAÇÃO MODERADA</v>
      </c>
    </row>
    <row r="147" spans="1:15">
      <c r="A147" s="146">
        <v>143</v>
      </c>
      <c r="B147" s="28">
        <v>3113107</v>
      </c>
      <c r="C147" s="17" t="s">
        <v>242</v>
      </c>
      <c r="D147" s="151">
        <v>13169.27</v>
      </c>
      <c r="E147" s="133">
        <f t="shared" si="13"/>
        <v>0.24259375653952597</v>
      </c>
      <c r="F147" s="134">
        <v>0.57099999999999995</v>
      </c>
      <c r="G147" s="133">
        <f t="shared" si="14"/>
        <v>0.69266917293233088</v>
      </c>
      <c r="H147" s="135">
        <v>0.25</v>
      </c>
      <c r="I147" s="133">
        <f t="shared" si="15"/>
        <v>0.25</v>
      </c>
      <c r="J147" s="152">
        <v>73.2525946130242</v>
      </c>
      <c r="K147" s="133">
        <f t="shared" si="16"/>
        <v>0.16888429393686805</v>
      </c>
      <c r="L147" s="136"/>
      <c r="M147" s="136">
        <f t="shared" si="17"/>
        <v>0.33853680585218121</v>
      </c>
      <c r="N147" s="24"/>
      <c r="O147" s="42" t="str">
        <f t="shared" si="18"/>
        <v>CAPACIDADE DE ADAPTAÇÃO MODERADA</v>
      </c>
    </row>
    <row r="148" spans="1:15">
      <c r="A148" s="146">
        <v>144</v>
      </c>
      <c r="B148" s="28">
        <v>3113206</v>
      </c>
      <c r="C148" s="17" t="s">
        <v>243</v>
      </c>
      <c r="D148" s="151">
        <v>29108.400000000001</v>
      </c>
      <c r="E148" s="133">
        <f t="shared" si="13"/>
        <v>0.53621165811431748</v>
      </c>
      <c r="F148" s="134">
        <v>0.61699999999999999</v>
      </c>
      <c r="G148" s="133">
        <f t="shared" si="14"/>
        <v>0.51973684210526305</v>
      </c>
      <c r="H148" s="135">
        <v>0.5</v>
      </c>
      <c r="I148" s="133">
        <f t="shared" si="15"/>
        <v>0.5</v>
      </c>
      <c r="J148" s="152">
        <v>11.579024441458088</v>
      </c>
      <c r="K148" s="133">
        <f t="shared" si="16"/>
        <v>2.6695509935230326E-2</v>
      </c>
      <c r="L148" s="136"/>
      <c r="M148" s="136">
        <f t="shared" si="17"/>
        <v>0.39566100253870273</v>
      </c>
      <c r="N148" s="24"/>
      <c r="O148" s="42" t="str">
        <f t="shared" si="18"/>
        <v>CAPACIDADE DE ADAPTAÇÃO MODERADA</v>
      </c>
    </row>
    <row r="149" spans="1:15">
      <c r="A149" s="146">
        <v>145</v>
      </c>
      <c r="B149" s="28">
        <v>3113305</v>
      </c>
      <c r="C149" s="17" t="s">
        <v>244</v>
      </c>
      <c r="D149" s="151">
        <v>19358.62</v>
      </c>
      <c r="E149" s="133">
        <f t="shared" si="13"/>
        <v>0.35660901076682294</v>
      </c>
      <c r="F149" s="134">
        <v>0.58899999999999997</v>
      </c>
      <c r="G149" s="133">
        <f t="shared" si="14"/>
        <v>0.625</v>
      </c>
      <c r="H149" s="135">
        <v>0.5</v>
      </c>
      <c r="I149" s="133">
        <f t="shared" si="15"/>
        <v>0.5</v>
      </c>
      <c r="J149" s="152">
        <v>288.44403969270161</v>
      </c>
      <c r="K149" s="133">
        <f t="shared" si="16"/>
        <v>0.66500945449294202</v>
      </c>
      <c r="L149" s="136"/>
      <c r="M149" s="136">
        <f t="shared" si="17"/>
        <v>0.53665461631494127</v>
      </c>
      <c r="N149" s="24"/>
      <c r="O149" s="42" t="str">
        <f t="shared" si="18"/>
        <v>CAPACIDADE DE ADAPTAÇÃO ALTA</v>
      </c>
    </row>
    <row r="150" spans="1:15">
      <c r="A150" s="146">
        <v>146</v>
      </c>
      <c r="B150" s="28">
        <v>3113404</v>
      </c>
      <c r="C150" s="17" t="s">
        <v>245</v>
      </c>
      <c r="D150" s="151">
        <v>24518.79</v>
      </c>
      <c r="E150" s="133">
        <f t="shared" si="13"/>
        <v>0.45166553437690654</v>
      </c>
      <c r="F150" s="134">
        <v>0.68</v>
      </c>
      <c r="G150" s="133">
        <f t="shared" si="14"/>
        <v>0.28289473684210498</v>
      </c>
      <c r="H150" s="135">
        <v>0.75</v>
      </c>
      <c r="I150" s="133">
        <f t="shared" si="15"/>
        <v>0.75</v>
      </c>
      <c r="J150" s="152">
        <v>10.750992559523809</v>
      </c>
      <c r="K150" s="133">
        <f t="shared" si="16"/>
        <v>2.4786477491035876E-2</v>
      </c>
      <c r="L150" s="136"/>
      <c r="M150" s="136">
        <f t="shared" si="17"/>
        <v>0.37733668717751184</v>
      </c>
      <c r="N150" s="24"/>
      <c r="O150" s="42" t="str">
        <f t="shared" si="18"/>
        <v>CAPACIDADE DE ADAPTAÇÃO MODERADA</v>
      </c>
    </row>
    <row r="151" spans="1:15">
      <c r="A151" s="146">
        <v>147</v>
      </c>
      <c r="B151" s="28">
        <v>3113503</v>
      </c>
      <c r="C151" s="17" t="s">
        <v>246</v>
      </c>
      <c r="D151" s="151">
        <v>23419.5</v>
      </c>
      <c r="E151" s="133">
        <f t="shared" si="13"/>
        <v>0.43141529342761054</v>
      </c>
      <c r="F151" s="134">
        <v>0.61799999999999999</v>
      </c>
      <c r="G151" s="133">
        <f t="shared" si="14"/>
        <v>0.51597744360902242</v>
      </c>
      <c r="H151" s="135">
        <v>0.25</v>
      </c>
      <c r="I151" s="133">
        <f t="shared" si="15"/>
        <v>0.25</v>
      </c>
      <c r="J151" s="152">
        <v>143.61025140977443</v>
      </c>
      <c r="K151" s="133">
        <f t="shared" si="16"/>
        <v>0.33109429146587011</v>
      </c>
      <c r="L151" s="136"/>
      <c r="M151" s="136">
        <f t="shared" si="17"/>
        <v>0.38212175712562574</v>
      </c>
      <c r="N151" s="24"/>
      <c r="O151" s="42" t="str">
        <f t="shared" si="18"/>
        <v>CAPACIDADE DE ADAPTAÇÃO MODERADA</v>
      </c>
    </row>
    <row r="152" spans="1:15">
      <c r="A152" s="146">
        <v>148</v>
      </c>
      <c r="B152" s="28">
        <v>3113602</v>
      </c>
      <c r="C152" s="17" t="s">
        <v>247</v>
      </c>
      <c r="D152" s="151">
        <v>25519.59</v>
      </c>
      <c r="E152" s="133">
        <f t="shared" si="13"/>
        <v>0.47010147133808644</v>
      </c>
      <c r="F152" s="134">
        <v>0.54500000000000004</v>
      </c>
      <c r="G152" s="133">
        <f t="shared" si="14"/>
        <v>0.79041353383458623</v>
      </c>
      <c r="H152" s="135">
        <v>0.25</v>
      </c>
      <c r="I152" s="133">
        <f t="shared" si="15"/>
        <v>0.25</v>
      </c>
      <c r="J152" s="152">
        <v>43.467494131455396</v>
      </c>
      <c r="K152" s="133">
        <f t="shared" si="16"/>
        <v>0.10021456706586861</v>
      </c>
      <c r="L152" s="136"/>
      <c r="M152" s="136">
        <f t="shared" si="17"/>
        <v>0.40268239305963532</v>
      </c>
      <c r="N152" s="24"/>
      <c r="O152" s="42" t="str">
        <f t="shared" si="18"/>
        <v>CAPACIDADE DE ADAPTAÇÃO ALTA</v>
      </c>
    </row>
    <row r="153" spans="1:15">
      <c r="A153" s="146">
        <v>149</v>
      </c>
      <c r="B153" s="28">
        <v>3113701</v>
      </c>
      <c r="C153" s="17" t="s">
        <v>248</v>
      </c>
      <c r="D153" s="151">
        <v>25642.26</v>
      </c>
      <c r="E153" s="133">
        <f t="shared" si="13"/>
        <v>0.47236119994223102</v>
      </c>
      <c r="F153" s="134">
        <v>0.55900000000000005</v>
      </c>
      <c r="G153" s="133">
        <f t="shared" si="14"/>
        <v>0.73778195488721776</v>
      </c>
      <c r="H153" s="135">
        <v>0.75</v>
      </c>
      <c r="I153" s="133">
        <f t="shared" si="15"/>
        <v>0.75</v>
      </c>
      <c r="J153" s="152">
        <v>3.236443728176202</v>
      </c>
      <c r="K153" s="133">
        <f t="shared" si="16"/>
        <v>7.461640325327955E-3</v>
      </c>
      <c r="L153" s="136"/>
      <c r="M153" s="136">
        <f t="shared" si="17"/>
        <v>0.4919011987886942</v>
      </c>
      <c r="N153" s="24"/>
      <c r="O153" s="42" t="str">
        <f t="shared" si="18"/>
        <v>CAPACIDADE DE ADAPTAÇÃO ALTA</v>
      </c>
    </row>
    <row r="154" spans="1:15">
      <c r="A154" s="146">
        <v>150</v>
      </c>
      <c r="B154" s="28">
        <v>3113800</v>
      </c>
      <c r="C154" s="17" t="s">
        <v>249</v>
      </c>
      <c r="D154" s="151">
        <v>14958.01</v>
      </c>
      <c r="E154" s="133">
        <f t="shared" si="13"/>
        <v>0.27554449382963481</v>
      </c>
      <c r="F154" s="134">
        <v>0.45900000000000002</v>
      </c>
      <c r="G154" s="133">
        <f t="shared" si="14"/>
        <v>1</v>
      </c>
      <c r="H154" s="135">
        <v>0.5</v>
      </c>
      <c r="I154" s="133">
        <f t="shared" si="15"/>
        <v>0.5</v>
      </c>
      <c r="J154" s="152">
        <v>14.761332053742802</v>
      </c>
      <c r="K154" s="133">
        <f t="shared" si="16"/>
        <v>3.4032339122371059E-2</v>
      </c>
      <c r="L154" s="136"/>
      <c r="M154" s="136">
        <f t="shared" si="17"/>
        <v>0.45239420823800147</v>
      </c>
      <c r="N154" s="24"/>
      <c r="O154" s="42" t="str">
        <f t="shared" si="18"/>
        <v>CAPACIDADE DE ADAPTAÇÃO ALTA</v>
      </c>
    </row>
    <row r="155" spans="1:15">
      <c r="A155" s="146">
        <v>151</v>
      </c>
      <c r="B155" s="28">
        <v>3113909</v>
      </c>
      <c r="C155" s="17" t="s">
        <v>250</v>
      </c>
      <c r="D155" s="151">
        <v>26379.279999999999</v>
      </c>
      <c r="E155" s="133">
        <f t="shared" si="13"/>
        <v>0.48593799276709998</v>
      </c>
      <c r="F155" s="134">
        <v>0.60299999999999998</v>
      </c>
      <c r="G155" s="133">
        <f t="shared" si="14"/>
        <v>0.57236842105263153</v>
      </c>
      <c r="H155" s="135">
        <v>0</v>
      </c>
      <c r="I155" s="133">
        <f t="shared" si="15"/>
        <v>0</v>
      </c>
      <c r="J155" s="152">
        <v>22.452595479345284</v>
      </c>
      <c r="K155" s="133">
        <f t="shared" si="16"/>
        <v>5.1764592839489004E-2</v>
      </c>
      <c r="L155" s="136"/>
      <c r="M155" s="136">
        <f t="shared" si="17"/>
        <v>0.27751775166480513</v>
      </c>
      <c r="N155" s="24"/>
      <c r="O155" s="42" t="str">
        <f t="shared" si="18"/>
        <v>CAPACIDADE DE ADAPTAÇÃO MODERADA</v>
      </c>
    </row>
    <row r="156" spans="1:15">
      <c r="A156" s="146">
        <v>152</v>
      </c>
      <c r="B156" s="28">
        <v>3114006</v>
      </c>
      <c r="C156" s="17" t="s">
        <v>251</v>
      </c>
      <c r="D156" s="151">
        <v>23014.9</v>
      </c>
      <c r="E156" s="133">
        <f t="shared" si="13"/>
        <v>0.42396207590713353</v>
      </c>
      <c r="F156" s="134">
        <v>0.59799999999999998</v>
      </c>
      <c r="G156" s="133">
        <f t="shared" si="14"/>
        <v>0.59116541353383456</v>
      </c>
      <c r="H156" s="135">
        <v>0.5</v>
      </c>
      <c r="I156" s="133">
        <f t="shared" si="15"/>
        <v>0.5</v>
      </c>
      <c r="J156" s="152">
        <v>78.102540157909061</v>
      </c>
      <c r="K156" s="133">
        <f t="shared" si="16"/>
        <v>0.18006587232746482</v>
      </c>
      <c r="L156" s="136"/>
      <c r="M156" s="136">
        <f t="shared" si="17"/>
        <v>0.42379834044210823</v>
      </c>
      <c r="N156" s="24"/>
      <c r="O156" s="42" t="str">
        <f t="shared" si="18"/>
        <v>CAPACIDADE DE ADAPTAÇÃO ALTA</v>
      </c>
    </row>
    <row r="157" spans="1:15">
      <c r="A157" s="146">
        <v>153</v>
      </c>
      <c r="B157" s="28">
        <v>3114105</v>
      </c>
      <c r="C157" s="17" t="s">
        <v>252</v>
      </c>
      <c r="D157" s="151">
        <v>19322.939999999999</v>
      </c>
      <c r="E157" s="133">
        <f t="shared" si="13"/>
        <v>0.35595174235078086</v>
      </c>
      <c r="F157" s="134">
        <v>0.57899999999999996</v>
      </c>
      <c r="G157" s="133">
        <f t="shared" si="14"/>
        <v>0.66259398496240607</v>
      </c>
      <c r="H157" s="135">
        <v>0.75</v>
      </c>
      <c r="I157" s="133">
        <f t="shared" si="15"/>
        <v>0.75</v>
      </c>
      <c r="J157" s="152">
        <v>281.31700732043197</v>
      </c>
      <c r="K157" s="133">
        <f t="shared" si="16"/>
        <v>0.64857803883572851</v>
      </c>
      <c r="L157" s="136"/>
      <c r="M157" s="136">
        <f t="shared" si="17"/>
        <v>0.60428094153722889</v>
      </c>
      <c r="N157" s="24"/>
      <c r="O157" s="42" t="str">
        <f t="shared" si="18"/>
        <v xml:space="preserve">CAPACIDADE DE ADAPTAÇÃO MUITO ALTA </v>
      </c>
    </row>
    <row r="158" spans="1:15">
      <c r="A158" s="146">
        <v>154</v>
      </c>
      <c r="B158" s="28">
        <v>3114204</v>
      </c>
      <c r="C158" s="17" t="s">
        <v>253</v>
      </c>
      <c r="D158" s="151">
        <v>27469.01</v>
      </c>
      <c r="E158" s="133">
        <f t="shared" si="13"/>
        <v>0.5060121270443847</v>
      </c>
      <c r="F158" s="134">
        <v>0.67100000000000004</v>
      </c>
      <c r="G158" s="133">
        <f t="shared" si="14"/>
        <v>0.31672932330827042</v>
      </c>
      <c r="H158" s="135">
        <v>0.5</v>
      </c>
      <c r="I158" s="133">
        <f t="shared" si="15"/>
        <v>0.5</v>
      </c>
      <c r="J158" s="152">
        <v>261.85537033093402</v>
      </c>
      <c r="K158" s="133">
        <f t="shared" si="16"/>
        <v>0.6037091186399296</v>
      </c>
      <c r="L158" s="136"/>
      <c r="M158" s="136">
        <f t="shared" si="17"/>
        <v>0.48161264224814615</v>
      </c>
      <c r="N158" s="24"/>
      <c r="O158" s="42" t="str">
        <f t="shared" si="18"/>
        <v>CAPACIDADE DE ADAPTAÇÃO ALTA</v>
      </c>
    </row>
    <row r="159" spans="1:15">
      <c r="A159" s="146">
        <v>155</v>
      </c>
      <c r="B159" s="28">
        <v>3114303</v>
      </c>
      <c r="C159" s="17" t="s">
        <v>254</v>
      </c>
      <c r="D159" s="151">
        <v>34945.919999999998</v>
      </c>
      <c r="E159" s="133">
        <f t="shared" si="13"/>
        <v>0.64374578154519968</v>
      </c>
      <c r="F159" s="134">
        <v>0.67300000000000004</v>
      </c>
      <c r="G159" s="133">
        <f t="shared" si="14"/>
        <v>0.30921052631578921</v>
      </c>
      <c r="H159" s="135">
        <v>0</v>
      </c>
      <c r="I159" s="133">
        <f t="shared" si="15"/>
        <v>0</v>
      </c>
      <c r="J159" s="152">
        <v>87.887284822998168</v>
      </c>
      <c r="K159" s="133">
        <f t="shared" si="16"/>
        <v>0.20262465953283024</v>
      </c>
      <c r="L159" s="136"/>
      <c r="M159" s="136">
        <f t="shared" si="17"/>
        <v>0.28889524184845478</v>
      </c>
      <c r="N159" s="24"/>
      <c r="O159" s="42" t="str">
        <f t="shared" si="18"/>
        <v>CAPACIDADE DE ADAPTAÇÃO MODERADA</v>
      </c>
    </row>
    <row r="160" spans="1:15">
      <c r="A160" s="146">
        <v>156</v>
      </c>
      <c r="B160" s="28">
        <v>3114402</v>
      </c>
      <c r="C160" s="17" t="s">
        <v>255</v>
      </c>
      <c r="D160" s="151">
        <v>32595.84</v>
      </c>
      <c r="E160" s="133">
        <f t="shared" si="13"/>
        <v>0.60045448784642907</v>
      </c>
      <c r="F160" s="134">
        <v>0.626</v>
      </c>
      <c r="G160" s="133">
        <f t="shared" si="14"/>
        <v>0.48590225563909761</v>
      </c>
      <c r="H160" s="135">
        <v>0.5</v>
      </c>
      <c r="I160" s="133">
        <f t="shared" si="15"/>
        <v>0.5</v>
      </c>
      <c r="J160" s="152">
        <v>20.117170468645604</v>
      </c>
      <c r="K160" s="133">
        <f t="shared" si="16"/>
        <v>4.6380256543169046E-2</v>
      </c>
      <c r="L160" s="136"/>
      <c r="M160" s="136">
        <f t="shared" si="17"/>
        <v>0.40818425000717395</v>
      </c>
      <c r="N160" s="24"/>
      <c r="O160" s="42" t="str">
        <f t="shared" si="18"/>
        <v>CAPACIDADE DE ADAPTAÇÃO ALTA</v>
      </c>
    </row>
    <row r="161" spans="1:15">
      <c r="A161" s="146">
        <v>157</v>
      </c>
      <c r="B161" s="28">
        <v>3114501</v>
      </c>
      <c r="C161" s="17" t="s">
        <v>256</v>
      </c>
      <c r="D161" s="151">
        <v>23365.279999999999</v>
      </c>
      <c r="E161" s="133">
        <f t="shared" si="13"/>
        <v>0.43041649596354659</v>
      </c>
      <c r="F161" s="134">
        <v>0.629</v>
      </c>
      <c r="G161" s="133">
        <f t="shared" si="14"/>
        <v>0.47462406015037584</v>
      </c>
      <c r="H161" s="135">
        <v>0.5</v>
      </c>
      <c r="I161" s="133">
        <f t="shared" si="15"/>
        <v>0.5</v>
      </c>
      <c r="J161" s="152">
        <v>379.00755874020996</v>
      </c>
      <c r="K161" s="133">
        <f t="shared" si="16"/>
        <v>0.87380418799794701</v>
      </c>
      <c r="L161" s="136"/>
      <c r="M161" s="136">
        <f t="shared" si="17"/>
        <v>0.56971118602796733</v>
      </c>
      <c r="N161" s="24"/>
      <c r="O161" s="42" t="str">
        <f t="shared" si="18"/>
        <v>CAPACIDADE DE ADAPTAÇÃO ALTA</v>
      </c>
    </row>
    <row r="162" spans="1:15">
      <c r="A162" s="146">
        <v>158</v>
      </c>
      <c r="B162" s="28">
        <v>3114550</v>
      </c>
      <c r="C162" s="17" t="s">
        <v>257</v>
      </c>
      <c r="D162" s="151">
        <v>40332.68</v>
      </c>
      <c r="E162" s="133">
        <f t="shared" si="13"/>
        <v>0.74297636486355045</v>
      </c>
      <c r="F162" s="134">
        <v>0.59499999999999997</v>
      </c>
      <c r="G162" s="133">
        <f t="shared" si="14"/>
        <v>0.60244360902255634</v>
      </c>
      <c r="H162" s="135">
        <v>0.25</v>
      </c>
      <c r="I162" s="133">
        <f t="shared" si="15"/>
        <v>0.25</v>
      </c>
      <c r="J162" s="152">
        <v>0</v>
      </c>
      <c r="K162" s="133">
        <f t="shared" si="16"/>
        <v>0</v>
      </c>
      <c r="L162" s="136"/>
      <c r="M162" s="136">
        <f t="shared" si="17"/>
        <v>0.3988549934715267</v>
      </c>
      <c r="N162" s="24"/>
      <c r="O162" s="42" t="str">
        <f t="shared" si="18"/>
        <v>CAPACIDADE DE ADAPTAÇÃO MODERADA</v>
      </c>
    </row>
    <row r="163" spans="1:15">
      <c r="A163" s="146">
        <v>159</v>
      </c>
      <c r="B163" s="28">
        <v>3114600</v>
      </c>
      <c r="C163" s="17" t="s">
        <v>258</v>
      </c>
      <c r="D163" s="151">
        <v>43842.86</v>
      </c>
      <c r="E163" s="133">
        <f t="shared" si="13"/>
        <v>0.8076380926836888</v>
      </c>
      <c r="F163" s="134">
        <v>0.60699999999999998</v>
      </c>
      <c r="G163" s="133">
        <f t="shared" si="14"/>
        <v>0.55733082706766912</v>
      </c>
      <c r="H163" s="135">
        <v>0.25</v>
      </c>
      <c r="I163" s="133">
        <f t="shared" si="15"/>
        <v>0.25</v>
      </c>
      <c r="J163" s="152">
        <v>142.79952580884171</v>
      </c>
      <c r="K163" s="133">
        <f t="shared" si="16"/>
        <v>0.32922515875578151</v>
      </c>
      <c r="L163" s="136"/>
      <c r="M163" s="136">
        <f t="shared" si="17"/>
        <v>0.48604851962678486</v>
      </c>
      <c r="N163" s="24"/>
      <c r="O163" s="42" t="str">
        <f t="shared" si="18"/>
        <v>CAPACIDADE DE ADAPTAÇÃO ALTA</v>
      </c>
    </row>
    <row r="164" spans="1:15">
      <c r="A164" s="146">
        <v>160</v>
      </c>
      <c r="B164" s="28">
        <v>3114709</v>
      </c>
      <c r="C164" s="17" t="s">
        <v>259</v>
      </c>
      <c r="D164" s="151">
        <v>19752.88</v>
      </c>
      <c r="E164" s="133">
        <f t="shared" si="13"/>
        <v>0.36387175307928776</v>
      </c>
      <c r="F164" s="134">
        <v>0.58399999999999996</v>
      </c>
      <c r="G164" s="133">
        <f t="shared" si="14"/>
        <v>0.64379699248120303</v>
      </c>
      <c r="H164" s="135">
        <v>0.5</v>
      </c>
      <c r="I164" s="133">
        <f t="shared" si="15"/>
        <v>0.5</v>
      </c>
      <c r="J164" s="152">
        <v>96.860996707572596</v>
      </c>
      <c r="K164" s="133">
        <f t="shared" si="16"/>
        <v>0.22331360582374807</v>
      </c>
      <c r="L164" s="136"/>
      <c r="M164" s="136">
        <f t="shared" si="17"/>
        <v>0.43274558784605976</v>
      </c>
      <c r="N164" s="24"/>
      <c r="O164" s="42" t="str">
        <f t="shared" si="18"/>
        <v>CAPACIDADE DE ADAPTAÇÃO ALTA</v>
      </c>
    </row>
    <row r="165" spans="1:15">
      <c r="A165" s="146">
        <v>161</v>
      </c>
      <c r="B165" s="28">
        <v>3114808</v>
      </c>
      <c r="C165" s="17" t="s">
        <v>260</v>
      </c>
      <c r="D165" s="151">
        <v>18141.259999999998</v>
      </c>
      <c r="E165" s="133">
        <f t="shared" si="13"/>
        <v>0.33418377873338767</v>
      </c>
      <c r="F165" s="134">
        <v>0.54200000000000004</v>
      </c>
      <c r="G165" s="133">
        <f t="shared" si="14"/>
        <v>0.80169172932330801</v>
      </c>
      <c r="H165" s="135">
        <v>0.25</v>
      </c>
      <c r="I165" s="133">
        <f t="shared" si="15"/>
        <v>0.25</v>
      </c>
      <c r="J165" s="152">
        <v>100.63722297602894</v>
      </c>
      <c r="K165" s="133">
        <f t="shared" si="16"/>
        <v>0.23201971801626708</v>
      </c>
      <c r="L165" s="136"/>
      <c r="M165" s="136">
        <f t="shared" si="17"/>
        <v>0.40447380651824072</v>
      </c>
      <c r="N165" s="24"/>
      <c r="O165" s="42" t="str">
        <f t="shared" si="18"/>
        <v>CAPACIDADE DE ADAPTAÇÃO ALTA</v>
      </c>
    </row>
    <row r="166" spans="1:15">
      <c r="A166" s="146">
        <v>162</v>
      </c>
      <c r="B166" s="28">
        <v>3114907</v>
      </c>
      <c r="C166" s="17" t="s">
        <v>261</v>
      </c>
      <c r="D166" s="151">
        <v>30760.19</v>
      </c>
      <c r="E166" s="133">
        <f t="shared" si="13"/>
        <v>0.56663961206426483</v>
      </c>
      <c r="F166" s="134">
        <v>0.623</v>
      </c>
      <c r="G166" s="133">
        <f t="shared" si="14"/>
        <v>0.49718045112781944</v>
      </c>
      <c r="H166" s="135">
        <v>0.25</v>
      </c>
      <c r="I166" s="133">
        <f t="shared" si="15"/>
        <v>0.25</v>
      </c>
      <c r="J166" s="152">
        <v>178.4168066847335</v>
      </c>
      <c r="K166" s="133">
        <f t="shared" si="16"/>
        <v>0.41134101232319364</v>
      </c>
      <c r="L166" s="136"/>
      <c r="M166" s="136">
        <f t="shared" si="17"/>
        <v>0.43129026887881949</v>
      </c>
      <c r="N166" s="24"/>
      <c r="O166" s="42" t="str">
        <f t="shared" si="18"/>
        <v>CAPACIDADE DE ADAPTAÇÃO ALTA</v>
      </c>
    </row>
    <row r="167" spans="1:15">
      <c r="A167" s="146">
        <v>163</v>
      </c>
      <c r="B167" s="28">
        <v>3115003</v>
      </c>
      <c r="C167" s="17" t="s">
        <v>262</v>
      </c>
      <c r="D167" s="151">
        <v>25741.18</v>
      </c>
      <c r="E167" s="133">
        <f t="shared" si="13"/>
        <v>0.4741834250463477</v>
      </c>
      <c r="F167" s="134">
        <v>0.66500000000000004</v>
      </c>
      <c r="G167" s="133">
        <f t="shared" si="14"/>
        <v>0.33928571428571402</v>
      </c>
      <c r="H167" s="135">
        <v>0</v>
      </c>
      <c r="I167" s="133">
        <f t="shared" si="15"/>
        <v>0</v>
      </c>
      <c r="J167" s="152">
        <v>285.00022492625374</v>
      </c>
      <c r="K167" s="133">
        <f t="shared" si="16"/>
        <v>0.65706971900161382</v>
      </c>
      <c r="L167" s="136"/>
      <c r="M167" s="136">
        <f t="shared" si="17"/>
        <v>0.3676347145834189</v>
      </c>
      <c r="N167" s="24"/>
      <c r="O167" s="42" t="str">
        <f t="shared" si="18"/>
        <v>CAPACIDADE DE ADAPTAÇÃO MODERADA</v>
      </c>
    </row>
    <row r="168" spans="1:15">
      <c r="A168" s="146">
        <v>164</v>
      </c>
      <c r="B168" s="28">
        <v>3115102</v>
      </c>
      <c r="C168" s="17" t="s">
        <v>263</v>
      </c>
      <c r="D168" s="151">
        <v>24600.35</v>
      </c>
      <c r="E168" s="133">
        <f t="shared" si="13"/>
        <v>0.45316796744900267</v>
      </c>
      <c r="F168" s="134">
        <v>0.61099999999999999</v>
      </c>
      <c r="G168" s="133">
        <f t="shared" si="14"/>
        <v>0.54229323308270672</v>
      </c>
      <c r="H168" s="135">
        <v>0.75</v>
      </c>
      <c r="I168" s="133">
        <f t="shared" si="15"/>
        <v>0.75</v>
      </c>
      <c r="J168" s="152">
        <v>1.7560477994753716</v>
      </c>
      <c r="K168" s="133">
        <f t="shared" si="16"/>
        <v>4.0485786790282439E-3</v>
      </c>
      <c r="L168" s="136"/>
      <c r="M168" s="136">
        <f t="shared" si="17"/>
        <v>0.43737744480268442</v>
      </c>
      <c r="N168" s="24"/>
      <c r="O168" s="42" t="str">
        <f t="shared" si="18"/>
        <v>CAPACIDADE DE ADAPTAÇÃO ALTA</v>
      </c>
    </row>
    <row r="169" spans="1:15">
      <c r="A169" s="146">
        <v>165</v>
      </c>
      <c r="B169" s="28">
        <v>3115201</v>
      </c>
      <c r="C169" s="17" t="s">
        <v>287</v>
      </c>
      <c r="D169" s="151">
        <v>17449.47</v>
      </c>
      <c r="E169" s="133">
        <f t="shared" si="13"/>
        <v>0.32144017678457215</v>
      </c>
      <c r="F169" s="134">
        <v>0.626</v>
      </c>
      <c r="G169" s="133">
        <f t="shared" si="14"/>
        <v>0.48590225563909761</v>
      </c>
      <c r="H169" s="135">
        <v>0</v>
      </c>
      <c r="I169" s="133">
        <f t="shared" si="15"/>
        <v>0</v>
      </c>
      <c r="J169" s="152">
        <v>95.046404494382003</v>
      </c>
      <c r="K169" s="133">
        <f t="shared" si="16"/>
        <v>0.21913005264959817</v>
      </c>
      <c r="L169" s="136"/>
      <c r="M169" s="136">
        <f t="shared" si="17"/>
        <v>0.25661812126831696</v>
      </c>
      <c r="N169" s="24"/>
      <c r="O169" s="42" t="str">
        <f t="shared" si="18"/>
        <v>CAPACIDADE DE ADAPTAÇÃO MODERADA</v>
      </c>
    </row>
    <row r="170" spans="1:15">
      <c r="A170" s="146">
        <v>166</v>
      </c>
      <c r="B170" s="28">
        <v>3115300</v>
      </c>
      <c r="C170" s="17" t="s">
        <v>264</v>
      </c>
      <c r="D170" s="151">
        <v>21748.3</v>
      </c>
      <c r="E170" s="133">
        <f t="shared" si="13"/>
        <v>0.40062978398564025</v>
      </c>
      <c r="F170" s="134">
        <v>0.57099999999999995</v>
      </c>
      <c r="G170" s="133">
        <f t="shared" si="14"/>
        <v>0.69266917293233088</v>
      </c>
      <c r="H170" s="135">
        <v>0.75</v>
      </c>
      <c r="I170" s="133">
        <f t="shared" si="15"/>
        <v>0.75</v>
      </c>
      <c r="J170" s="152">
        <v>17.216137245136657</v>
      </c>
      <c r="K170" s="133">
        <f t="shared" si="16"/>
        <v>3.9691907137555035E-2</v>
      </c>
      <c r="L170" s="136"/>
      <c r="M170" s="136">
        <f t="shared" si="17"/>
        <v>0.47074771601388155</v>
      </c>
      <c r="N170" s="24"/>
      <c r="O170" s="42" t="str">
        <f t="shared" si="18"/>
        <v>CAPACIDADE DE ADAPTAÇÃO ALTA</v>
      </c>
    </row>
    <row r="171" spans="1:15">
      <c r="A171" s="146">
        <v>167</v>
      </c>
      <c r="B171" s="28">
        <v>3115359</v>
      </c>
      <c r="C171" s="17" t="s">
        <v>265</v>
      </c>
      <c r="D171" s="151">
        <v>920833.97</v>
      </c>
      <c r="E171" s="133">
        <f t="shared" si="13"/>
        <v>1</v>
      </c>
      <c r="F171" s="134">
        <v>0.65900000000000003</v>
      </c>
      <c r="G171" s="133">
        <f t="shared" si="14"/>
        <v>0.36184210526315769</v>
      </c>
      <c r="H171" s="135">
        <v>0.5</v>
      </c>
      <c r="I171" s="133">
        <f t="shared" si="15"/>
        <v>0.5</v>
      </c>
      <c r="J171" s="152">
        <v>721.79005298739264</v>
      </c>
      <c r="K171" s="133">
        <f t="shared" si="16"/>
        <v>1</v>
      </c>
      <c r="L171" s="136"/>
      <c r="M171" s="136">
        <f t="shared" si="17"/>
        <v>0.71546052631578938</v>
      </c>
      <c r="N171" s="24"/>
      <c r="O171" s="42" t="str">
        <f t="shared" si="18"/>
        <v xml:space="preserve">CAPACIDADE DE ADAPTAÇÃO MUITO ALTA </v>
      </c>
    </row>
    <row r="172" spans="1:15">
      <c r="A172" s="146">
        <v>168</v>
      </c>
      <c r="B172" s="28">
        <v>3115409</v>
      </c>
      <c r="C172" s="17" t="s">
        <v>266</v>
      </c>
      <c r="D172" s="151">
        <v>11130.5</v>
      </c>
      <c r="E172" s="133">
        <f t="shared" si="13"/>
        <v>0.20503716661312235</v>
      </c>
      <c r="F172" s="134">
        <v>0.54900000000000004</v>
      </c>
      <c r="G172" s="133">
        <f t="shared" si="14"/>
        <v>0.77537593984962372</v>
      </c>
      <c r="H172" s="135">
        <v>0.25</v>
      </c>
      <c r="I172" s="133">
        <f t="shared" si="15"/>
        <v>0.25</v>
      </c>
      <c r="J172" s="152">
        <v>110.98086495176848</v>
      </c>
      <c r="K172" s="133">
        <f t="shared" si="16"/>
        <v>0.25586704630595924</v>
      </c>
      <c r="L172" s="136"/>
      <c r="M172" s="136">
        <f t="shared" si="17"/>
        <v>0.37157003819217638</v>
      </c>
      <c r="N172" s="24"/>
      <c r="O172" s="42" t="str">
        <f t="shared" si="18"/>
        <v>CAPACIDADE DE ADAPTAÇÃO MODERADA</v>
      </c>
    </row>
    <row r="173" spans="1:15">
      <c r="A173" s="146">
        <v>169</v>
      </c>
      <c r="B173" s="28">
        <v>3115458</v>
      </c>
      <c r="C173" s="17" t="s">
        <v>267</v>
      </c>
      <c r="D173" s="151">
        <v>13420.7</v>
      </c>
      <c r="E173" s="133">
        <f t="shared" si="13"/>
        <v>0.2472253988558224</v>
      </c>
      <c r="F173" s="134">
        <v>0.55500000000000005</v>
      </c>
      <c r="G173" s="133">
        <f t="shared" si="14"/>
        <v>0.75281954887218017</v>
      </c>
      <c r="H173" s="135">
        <v>0.5</v>
      </c>
      <c r="I173" s="133">
        <f t="shared" si="15"/>
        <v>0.5</v>
      </c>
      <c r="J173" s="152">
        <v>15.966748221906117</v>
      </c>
      <c r="K173" s="133">
        <f t="shared" si="16"/>
        <v>3.6811433290103807E-2</v>
      </c>
      <c r="L173" s="136"/>
      <c r="M173" s="136">
        <f t="shared" si="17"/>
        <v>0.3842140952545266</v>
      </c>
      <c r="N173" s="24"/>
      <c r="O173" s="42" t="str">
        <f t="shared" si="18"/>
        <v>CAPACIDADE DE ADAPTAÇÃO MODERADA</v>
      </c>
    </row>
    <row r="174" spans="1:15">
      <c r="A174" s="146">
        <v>170</v>
      </c>
      <c r="B174" s="28">
        <v>3115474</v>
      </c>
      <c r="C174" s="17" t="s">
        <v>268</v>
      </c>
      <c r="D174" s="151">
        <v>11497.57</v>
      </c>
      <c r="E174" s="133">
        <f t="shared" si="13"/>
        <v>0.2117990364975551</v>
      </c>
      <c r="F174" s="134">
        <v>0.66200000000000003</v>
      </c>
      <c r="G174" s="133">
        <f t="shared" si="14"/>
        <v>0.35056390977443586</v>
      </c>
      <c r="H174" s="135">
        <v>0.25</v>
      </c>
      <c r="I174" s="133">
        <f t="shared" si="15"/>
        <v>0.25</v>
      </c>
      <c r="J174" s="152">
        <v>142.57225575015826</v>
      </c>
      <c r="K174" s="133">
        <f t="shared" si="16"/>
        <v>0.32870118627949574</v>
      </c>
      <c r="L174" s="136"/>
      <c r="M174" s="136">
        <f t="shared" si="17"/>
        <v>0.28526603313787169</v>
      </c>
      <c r="N174" s="24"/>
      <c r="O174" s="42" t="str">
        <f t="shared" si="18"/>
        <v>CAPACIDADE DE ADAPTAÇÃO MODERADA</v>
      </c>
    </row>
    <row r="175" spans="1:15">
      <c r="A175" s="146">
        <v>171</v>
      </c>
      <c r="B175" s="28">
        <v>3115508</v>
      </c>
      <c r="C175" s="17" t="s">
        <v>269</v>
      </c>
      <c r="D175" s="151">
        <v>17204.61</v>
      </c>
      <c r="E175" s="133">
        <f t="shared" si="13"/>
        <v>0.31692956175228348</v>
      </c>
      <c r="F175" s="134">
        <v>0.61199999999999999</v>
      </c>
      <c r="G175" s="133">
        <f t="shared" si="14"/>
        <v>0.53853383458646609</v>
      </c>
      <c r="H175" s="135">
        <v>0.25</v>
      </c>
      <c r="I175" s="133">
        <f t="shared" si="15"/>
        <v>0.25</v>
      </c>
      <c r="J175" s="152">
        <v>16.650723309270518</v>
      </c>
      <c r="K175" s="133">
        <f t="shared" si="16"/>
        <v>3.8388341934912494E-2</v>
      </c>
      <c r="L175" s="136"/>
      <c r="M175" s="136">
        <f t="shared" si="17"/>
        <v>0.28596293456841554</v>
      </c>
      <c r="N175" s="24"/>
      <c r="O175" s="42" t="str">
        <f t="shared" si="18"/>
        <v>CAPACIDADE DE ADAPTAÇÃO MODERADA</v>
      </c>
    </row>
    <row r="176" spans="1:15">
      <c r="A176" s="146">
        <v>172</v>
      </c>
      <c r="B176" s="28">
        <v>3115607</v>
      </c>
      <c r="C176" s="17" t="s">
        <v>270</v>
      </c>
      <c r="D176" s="151">
        <v>19483.63</v>
      </c>
      <c r="E176" s="133">
        <f t="shared" si="13"/>
        <v>0.35891184497897033</v>
      </c>
      <c r="F176" s="134">
        <v>0.66600000000000004</v>
      </c>
      <c r="G176" s="133">
        <f t="shared" si="14"/>
        <v>0.33552631578947345</v>
      </c>
      <c r="H176" s="135">
        <v>0.25</v>
      </c>
      <c r="I176" s="133">
        <f t="shared" si="15"/>
        <v>0.25</v>
      </c>
      <c r="J176" s="152">
        <v>67.451008325624414</v>
      </c>
      <c r="K176" s="133">
        <f t="shared" si="16"/>
        <v>0.15550870213650439</v>
      </c>
      <c r="L176" s="136"/>
      <c r="M176" s="136">
        <f t="shared" si="17"/>
        <v>0.27498671572623706</v>
      </c>
      <c r="N176" s="24"/>
      <c r="O176" s="42" t="str">
        <f t="shared" si="18"/>
        <v>CAPACIDADE DE ADAPTAÇÃO MODERADA</v>
      </c>
    </row>
    <row r="177" spans="1:15">
      <c r="A177" s="146">
        <v>173</v>
      </c>
      <c r="B177" s="28">
        <v>3115706</v>
      </c>
      <c r="C177" s="17" t="s">
        <v>271</v>
      </c>
      <c r="D177" s="151">
        <v>12334.73</v>
      </c>
      <c r="E177" s="133">
        <f t="shared" si="13"/>
        <v>0.22722052829054207</v>
      </c>
      <c r="F177" s="134">
        <v>0.61699999999999999</v>
      </c>
      <c r="G177" s="133">
        <f t="shared" si="14"/>
        <v>0.51973684210526305</v>
      </c>
      <c r="H177" s="135">
        <v>0.5</v>
      </c>
      <c r="I177" s="133">
        <f t="shared" si="15"/>
        <v>0.5</v>
      </c>
      <c r="J177" s="152">
        <v>8.7252195754334796</v>
      </c>
      <c r="K177" s="133">
        <f t="shared" si="16"/>
        <v>2.0116045789581184E-2</v>
      </c>
      <c r="L177" s="136"/>
      <c r="M177" s="136">
        <f t="shared" si="17"/>
        <v>0.31676835404634662</v>
      </c>
      <c r="N177" s="24"/>
      <c r="O177" s="42" t="str">
        <f t="shared" si="18"/>
        <v>CAPACIDADE DE ADAPTAÇÃO MODERADA</v>
      </c>
    </row>
    <row r="178" spans="1:15">
      <c r="A178" s="146">
        <v>174</v>
      </c>
      <c r="B178" s="28">
        <v>3115805</v>
      </c>
      <c r="C178" s="17" t="s">
        <v>272</v>
      </c>
      <c r="D178" s="151">
        <v>33942.79</v>
      </c>
      <c r="E178" s="133">
        <f t="shared" si="13"/>
        <v>0.62526692318801702</v>
      </c>
      <c r="F178" s="134">
        <v>0.58399999999999996</v>
      </c>
      <c r="G178" s="133">
        <f t="shared" si="14"/>
        <v>0.64379699248120303</v>
      </c>
      <c r="H178" s="135">
        <v>0</v>
      </c>
      <c r="I178" s="133">
        <f t="shared" si="15"/>
        <v>0</v>
      </c>
      <c r="J178" s="152">
        <v>79.666921720387975</v>
      </c>
      <c r="K178" s="133">
        <f t="shared" si="16"/>
        <v>0.18367256335353438</v>
      </c>
      <c r="L178" s="136"/>
      <c r="M178" s="136">
        <f t="shared" si="17"/>
        <v>0.36318411975568859</v>
      </c>
      <c r="N178" s="24"/>
      <c r="O178" s="42" t="str">
        <f t="shared" si="18"/>
        <v>CAPACIDADE DE ADAPTAÇÃO MODERADA</v>
      </c>
    </row>
    <row r="179" spans="1:15">
      <c r="A179" s="146">
        <v>175</v>
      </c>
      <c r="B179" s="28">
        <v>3115904</v>
      </c>
      <c r="C179" s="17" t="s">
        <v>273</v>
      </c>
      <c r="D179" s="151">
        <v>14661.46</v>
      </c>
      <c r="E179" s="133">
        <f t="shared" si="13"/>
        <v>0.2700816869692852</v>
      </c>
      <c r="F179" s="134">
        <v>0.59699999999999998</v>
      </c>
      <c r="G179" s="133">
        <f t="shared" si="14"/>
        <v>0.59492481203007519</v>
      </c>
      <c r="H179" s="135">
        <v>0.5</v>
      </c>
      <c r="I179" s="133">
        <f t="shared" si="15"/>
        <v>0.5</v>
      </c>
      <c r="J179" s="152">
        <v>23.136461788617886</v>
      </c>
      <c r="K179" s="133">
        <f t="shared" si="16"/>
        <v>5.3341250695758041E-2</v>
      </c>
      <c r="L179" s="136"/>
      <c r="M179" s="136">
        <f t="shared" si="17"/>
        <v>0.35458693742377961</v>
      </c>
      <c r="N179" s="24"/>
      <c r="O179" s="42" t="str">
        <f t="shared" si="18"/>
        <v>CAPACIDADE DE ADAPTAÇÃO MODERADA</v>
      </c>
    </row>
    <row r="180" spans="1:15">
      <c r="A180" s="146">
        <v>176</v>
      </c>
      <c r="B180" s="28">
        <v>3116001</v>
      </c>
      <c r="C180" s="17" t="s">
        <v>274</v>
      </c>
      <c r="D180" s="151">
        <v>20049.37</v>
      </c>
      <c r="E180" s="133">
        <f t="shared" si="13"/>
        <v>0.36933345466763728</v>
      </c>
      <c r="F180" s="134">
        <v>0.65600000000000003</v>
      </c>
      <c r="G180" s="133">
        <f t="shared" si="14"/>
        <v>0.37312030075187946</v>
      </c>
      <c r="H180" s="135">
        <v>0.25</v>
      </c>
      <c r="I180" s="133">
        <f t="shared" si="15"/>
        <v>0.25</v>
      </c>
      <c r="J180" s="152">
        <v>111.58942551440329</v>
      </c>
      <c r="K180" s="133">
        <f t="shared" si="16"/>
        <v>0.2572700863140483</v>
      </c>
      <c r="L180" s="136"/>
      <c r="M180" s="136">
        <f t="shared" si="17"/>
        <v>0.31243096043339125</v>
      </c>
      <c r="N180" s="24"/>
      <c r="O180" s="42" t="str">
        <f t="shared" si="18"/>
        <v>CAPACIDADE DE ADAPTAÇÃO MODERADA</v>
      </c>
    </row>
    <row r="181" spans="1:15">
      <c r="A181" s="146">
        <v>177</v>
      </c>
      <c r="B181" s="28">
        <v>3116100</v>
      </c>
      <c r="C181" s="17" t="s">
        <v>275</v>
      </c>
      <c r="D181" s="151">
        <v>7247.1</v>
      </c>
      <c r="E181" s="133">
        <f t="shared" si="13"/>
        <v>0.13350027852854401</v>
      </c>
      <c r="F181" s="134">
        <v>0.52300000000000002</v>
      </c>
      <c r="G181" s="133">
        <f t="shared" si="14"/>
        <v>0.87312030075187952</v>
      </c>
      <c r="H181" s="135">
        <v>0.25</v>
      </c>
      <c r="I181" s="133">
        <f t="shared" si="15"/>
        <v>0.25</v>
      </c>
      <c r="J181" s="152">
        <v>126.42563896681821</v>
      </c>
      <c r="K181" s="133">
        <f t="shared" si="16"/>
        <v>0.29147506494783265</v>
      </c>
      <c r="L181" s="136"/>
      <c r="M181" s="136">
        <f t="shared" si="17"/>
        <v>0.38702391105706402</v>
      </c>
      <c r="N181" s="24"/>
      <c r="O181" s="42" t="str">
        <f t="shared" si="18"/>
        <v>CAPACIDADE DE ADAPTAÇÃO MODERADA</v>
      </c>
    </row>
    <row r="182" spans="1:15">
      <c r="A182" s="146">
        <v>178</v>
      </c>
      <c r="B182" s="28">
        <v>3116159</v>
      </c>
      <c r="C182" s="17" t="s">
        <v>276</v>
      </c>
      <c r="D182" s="151">
        <v>28354.63</v>
      </c>
      <c r="E182" s="133">
        <f t="shared" si="13"/>
        <v>0.52232631018942888</v>
      </c>
      <c r="F182" s="134">
        <v>0.66800000000000004</v>
      </c>
      <c r="G182" s="133">
        <f t="shared" si="14"/>
        <v>0.32800751879699225</v>
      </c>
      <c r="H182" s="135">
        <v>0.5</v>
      </c>
      <c r="I182" s="133">
        <f t="shared" si="15"/>
        <v>0.5</v>
      </c>
      <c r="J182" s="152">
        <v>13.505608255766896</v>
      </c>
      <c r="K182" s="133">
        <f t="shared" si="16"/>
        <v>3.11372604139484E-2</v>
      </c>
      <c r="L182" s="136"/>
      <c r="M182" s="136">
        <f t="shared" si="17"/>
        <v>0.34536777235009236</v>
      </c>
      <c r="N182" s="24"/>
      <c r="O182" s="42" t="str">
        <f t="shared" si="18"/>
        <v>CAPACIDADE DE ADAPTAÇÃO MODERADA</v>
      </c>
    </row>
    <row r="183" spans="1:15">
      <c r="A183" s="146">
        <v>179</v>
      </c>
      <c r="B183" s="28">
        <v>3116209</v>
      </c>
      <c r="C183" s="17" t="s">
        <v>277</v>
      </c>
      <c r="D183" s="151">
        <v>14020.88</v>
      </c>
      <c r="E183" s="133">
        <f t="shared" si="13"/>
        <v>0.25828143467252995</v>
      </c>
      <c r="F183" s="134">
        <v>0.54400000000000004</v>
      </c>
      <c r="G183" s="133">
        <f t="shared" si="14"/>
        <v>0.79417293233082675</v>
      </c>
      <c r="H183" s="135">
        <v>0.25</v>
      </c>
      <c r="I183" s="133">
        <f t="shared" si="15"/>
        <v>0.25</v>
      </c>
      <c r="J183" s="152">
        <v>246.2490392857143</v>
      </c>
      <c r="K183" s="133">
        <f t="shared" si="16"/>
        <v>0.56772862930108048</v>
      </c>
      <c r="L183" s="136"/>
      <c r="M183" s="136">
        <f t="shared" si="17"/>
        <v>0.46754574907610924</v>
      </c>
      <c r="N183" s="24"/>
      <c r="O183" s="42" t="str">
        <f t="shared" si="18"/>
        <v>CAPACIDADE DE ADAPTAÇÃO ALTA</v>
      </c>
    </row>
    <row r="184" spans="1:15">
      <c r="A184" s="146">
        <v>180</v>
      </c>
      <c r="B184" s="28">
        <v>3116308</v>
      </c>
      <c r="C184" s="17" t="s">
        <v>278</v>
      </c>
      <c r="D184" s="151">
        <v>10762.85</v>
      </c>
      <c r="E184" s="133">
        <f t="shared" si="13"/>
        <v>0.19826461243268892</v>
      </c>
      <c r="F184" s="134">
        <v>0.61399999999999999</v>
      </c>
      <c r="G184" s="133">
        <f t="shared" si="14"/>
        <v>0.53101503759398483</v>
      </c>
      <c r="H184" s="135">
        <v>0</v>
      </c>
      <c r="I184" s="133">
        <f t="shared" si="15"/>
        <v>0</v>
      </c>
      <c r="J184" s="152">
        <v>101.85787493280775</v>
      </c>
      <c r="K184" s="133">
        <f t="shared" si="16"/>
        <v>0.23483393838555613</v>
      </c>
      <c r="L184" s="136"/>
      <c r="M184" s="136">
        <f t="shared" si="17"/>
        <v>0.24102839710305746</v>
      </c>
      <c r="N184" s="24"/>
      <c r="O184" s="42" t="str">
        <f t="shared" si="18"/>
        <v>CAPACIDADE DE ADAPTAÇÃO MODERADA</v>
      </c>
    </row>
    <row r="185" spans="1:15">
      <c r="A185" s="146">
        <v>181</v>
      </c>
      <c r="B185" s="28">
        <v>3116407</v>
      </c>
      <c r="C185" s="17" t="s">
        <v>279</v>
      </c>
      <c r="D185" s="151">
        <v>37352.160000000003</v>
      </c>
      <c r="E185" s="133">
        <f t="shared" si="13"/>
        <v>0.68807160983603655</v>
      </c>
      <c r="F185" s="134">
        <v>0.67100000000000004</v>
      </c>
      <c r="G185" s="133">
        <f t="shared" si="14"/>
        <v>0.31672932330827042</v>
      </c>
      <c r="H185" s="135">
        <v>0.25</v>
      </c>
      <c r="I185" s="133">
        <f t="shared" si="15"/>
        <v>0.25</v>
      </c>
      <c r="J185" s="152">
        <v>74.341992271361093</v>
      </c>
      <c r="K185" s="133">
        <f t="shared" si="16"/>
        <v>0.17139590673797955</v>
      </c>
      <c r="L185" s="136"/>
      <c r="M185" s="136">
        <f t="shared" si="17"/>
        <v>0.35654920997057166</v>
      </c>
      <c r="N185" s="24"/>
      <c r="O185" s="42" t="str">
        <f t="shared" si="18"/>
        <v>CAPACIDADE DE ADAPTAÇÃO MODERADA</v>
      </c>
    </row>
    <row r="186" spans="1:15">
      <c r="A186" s="146">
        <v>182</v>
      </c>
      <c r="B186" s="28">
        <v>3116506</v>
      </c>
      <c r="C186" s="17" t="s">
        <v>280</v>
      </c>
      <c r="D186" s="151">
        <v>11196.9</v>
      </c>
      <c r="E186" s="133">
        <f t="shared" si="13"/>
        <v>0.20626033429320062</v>
      </c>
      <c r="F186" s="134">
        <v>0.64</v>
      </c>
      <c r="G186" s="133">
        <f t="shared" si="14"/>
        <v>0.43327067669172914</v>
      </c>
      <c r="H186" s="135">
        <v>0.5</v>
      </c>
      <c r="I186" s="133">
        <f t="shared" si="15"/>
        <v>0.5</v>
      </c>
      <c r="J186" s="152">
        <v>109.5818559866034</v>
      </c>
      <c r="K186" s="133">
        <f t="shared" si="16"/>
        <v>0.25264162278968089</v>
      </c>
      <c r="L186" s="136"/>
      <c r="M186" s="136">
        <f t="shared" si="17"/>
        <v>0.34804315844365263</v>
      </c>
      <c r="N186" s="24"/>
      <c r="O186" s="42" t="str">
        <f t="shared" si="18"/>
        <v>CAPACIDADE DE ADAPTAÇÃO MODERADA</v>
      </c>
    </row>
    <row r="187" spans="1:15">
      <c r="A187" s="146">
        <v>183</v>
      </c>
      <c r="B187" s="28">
        <v>3116605</v>
      </c>
      <c r="C187" s="17" t="s">
        <v>281</v>
      </c>
      <c r="D187" s="151">
        <v>38451.85</v>
      </c>
      <c r="E187" s="133">
        <f t="shared" si="13"/>
        <v>0.70832921926533299</v>
      </c>
      <c r="F187" s="134">
        <v>0.72099999999999997</v>
      </c>
      <c r="G187" s="133">
        <f t="shared" si="14"/>
        <v>0.1287593984962406</v>
      </c>
      <c r="H187" s="135">
        <v>0.75</v>
      </c>
      <c r="I187" s="133">
        <f t="shared" si="15"/>
        <v>0.75</v>
      </c>
      <c r="J187" s="152">
        <v>29.384550217182269</v>
      </c>
      <c r="K187" s="133">
        <f t="shared" si="16"/>
        <v>6.7746255846600809E-2</v>
      </c>
      <c r="L187" s="136"/>
      <c r="M187" s="136">
        <f t="shared" si="17"/>
        <v>0.4137087184020436</v>
      </c>
      <c r="N187" s="24"/>
      <c r="O187" s="42" t="str">
        <f t="shared" si="18"/>
        <v>CAPACIDADE DE ADAPTAÇÃO ALTA</v>
      </c>
    </row>
    <row r="188" spans="1:15">
      <c r="A188" s="146">
        <v>184</v>
      </c>
      <c r="B188" s="28">
        <v>3116704</v>
      </c>
      <c r="C188" s="17" t="s">
        <v>282</v>
      </c>
      <c r="D188" s="151">
        <v>18325.939999999999</v>
      </c>
      <c r="E188" s="133">
        <f t="shared" si="13"/>
        <v>0.33758580594960541</v>
      </c>
      <c r="F188" s="134">
        <v>0.64</v>
      </c>
      <c r="G188" s="133">
        <f t="shared" si="14"/>
        <v>0.43327067669172914</v>
      </c>
      <c r="H188" s="135">
        <v>0</v>
      </c>
      <c r="I188" s="133">
        <f t="shared" si="15"/>
        <v>0</v>
      </c>
      <c r="J188" s="152">
        <v>236.92335113109456</v>
      </c>
      <c r="K188" s="133">
        <f t="shared" si="16"/>
        <v>0.54622819961953106</v>
      </c>
      <c r="L188" s="136"/>
      <c r="M188" s="136">
        <f t="shared" si="17"/>
        <v>0.32927117056521638</v>
      </c>
      <c r="N188" s="24"/>
      <c r="O188" s="42" t="str">
        <f t="shared" si="18"/>
        <v>CAPACIDADE DE ADAPTAÇÃO MODERADA</v>
      </c>
    </row>
    <row r="189" spans="1:15">
      <c r="A189" s="146">
        <v>185</v>
      </c>
      <c r="B189" s="28">
        <v>3116803</v>
      </c>
      <c r="C189" s="17" t="s">
        <v>283</v>
      </c>
      <c r="D189" s="151">
        <v>13756.65</v>
      </c>
      <c r="E189" s="133">
        <f t="shared" si="13"/>
        <v>0.25341400099621847</v>
      </c>
      <c r="F189" s="134">
        <v>0.61399999999999999</v>
      </c>
      <c r="G189" s="133">
        <f t="shared" si="14"/>
        <v>0.53101503759398483</v>
      </c>
      <c r="H189" s="135">
        <v>0.25</v>
      </c>
      <c r="I189" s="133">
        <f t="shared" si="15"/>
        <v>0.25</v>
      </c>
      <c r="J189" s="152">
        <v>93.879223324758058</v>
      </c>
      <c r="K189" s="133">
        <f t="shared" si="16"/>
        <v>0.21643910949912443</v>
      </c>
      <c r="L189" s="136"/>
      <c r="M189" s="136">
        <f t="shared" si="17"/>
        <v>0.31271703702233195</v>
      </c>
      <c r="N189" s="24"/>
      <c r="O189" s="42" t="str">
        <f t="shared" si="18"/>
        <v>CAPACIDADE DE ADAPTAÇÃO MODERADA</v>
      </c>
    </row>
    <row r="190" spans="1:15">
      <c r="A190" s="146">
        <v>186</v>
      </c>
      <c r="B190" s="28">
        <v>3116902</v>
      </c>
      <c r="C190" s="17" t="s">
        <v>284</v>
      </c>
      <c r="D190" s="151">
        <v>49491.51</v>
      </c>
      <c r="E190" s="133">
        <f t="shared" si="13"/>
        <v>0.91169300407034826</v>
      </c>
      <c r="F190" s="134">
        <v>0.65100000000000002</v>
      </c>
      <c r="G190" s="133">
        <f t="shared" si="14"/>
        <v>0.3919172932330825</v>
      </c>
      <c r="H190" s="135">
        <v>0.25</v>
      </c>
      <c r="I190" s="133">
        <f t="shared" si="15"/>
        <v>0.25</v>
      </c>
      <c r="J190" s="152">
        <v>131.88978362783988</v>
      </c>
      <c r="K190" s="133">
        <f t="shared" si="16"/>
        <v>0.30407268306525936</v>
      </c>
      <c r="L190" s="136"/>
      <c r="M190" s="136">
        <f t="shared" si="17"/>
        <v>0.46442074509217252</v>
      </c>
      <c r="N190" s="24"/>
      <c r="O190" s="42" t="str">
        <f t="shared" si="18"/>
        <v>CAPACIDADE DE ADAPTAÇÃO ALTA</v>
      </c>
    </row>
    <row r="191" spans="1:15">
      <c r="A191" s="146">
        <v>187</v>
      </c>
      <c r="B191" s="28">
        <v>3117009</v>
      </c>
      <c r="C191" s="17" t="s">
        <v>285</v>
      </c>
      <c r="D191" s="151">
        <v>10285.11</v>
      </c>
      <c r="E191" s="133">
        <f t="shared" si="13"/>
        <v>0.18946406834412569</v>
      </c>
      <c r="F191" s="134">
        <v>0.59</v>
      </c>
      <c r="G191" s="133">
        <f t="shared" si="14"/>
        <v>0.62124060150375937</v>
      </c>
      <c r="H191" s="135">
        <v>0.25</v>
      </c>
      <c r="I191" s="133">
        <f t="shared" si="15"/>
        <v>0.25</v>
      </c>
      <c r="J191" s="152">
        <v>28.975581081081081</v>
      </c>
      <c r="K191" s="133">
        <f t="shared" si="16"/>
        <v>6.6803375063233444E-2</v>
      </c>
      <c r="L191" s="136"/>
      <c r="M191" s="136">
        <f t="shared" si="17"/>
        <v>0.28187701122777964</v>
      </c>
      <c r="N191" s="24"/>
      <c r="O191" s="42" t="str">
        <f t="shared" si="18"/>
        <v>CAPACIDADE DE ADAPTAÇÃO MODERADA</v>
      </c>
    </row>
    <row r="192" spans="1:15">
      <c r="A192" s="146">
        <v>188</v>
      </c>
      <c r="B192" s="28">
        <v>3117108</v>
      </c>
      <c r="C192" s="17" t="s">
        <v>286</v>
      </c>
      <c r="D192" s="151">
        <v>26487.93</v>
      </c>
      <c r="E192" s="133">
        <f t="shared" si="13"/>
        <v>0.48793945614722806</v>
      </c>
      <c r="F192" s="134">
        <v>0.66200000000000003</v>
      </c>
      <c r="G192" s="133">
        <f t="shared" si="14"/>
        <v>0.35056390977443586</v>
      </c>
      <c r="H192" s="135">
        <v>0</v>
      </c>
      <c r="I192" s="133">
        <f t="shared" si="15"/>
        <v>0</v>
      </c>
      <c r="J192" s="152">
        <v>63.481237103461581</v>
      </c>
      <c r="K192" s="133">
        <f t="shared" si="16"/>
        <v>0.14635637089844247</v>
      </c>
      <c r="L192" s="136"/>
      <c r="M192" s="136">
        <f t="shared" si="17"/>
        <v>0.24621493420502658</v>
      </c>
      <c r="N192" s="24"/>
      <c r="O192" s="42" t="str">
        <f t="shared" si="18"/>
        <v>CAPACIDADE DE ADAPTAÇÃO MODERADA</v>
      </c>
    </row>
    <row r="193" spans="1:15">
      <c r="A193" s="146">
        <v>189</v>
      </c>
      <c r="B193" s="28">
        <v>3117207</v>
      </c>
      <c r="C193" s="17" t="s">
        <v>289</v>
      </c>
      <c r="D193" s="151">
        <v>21692.560000000001</v>
      </c>
      <c r="E193" s="133">
        <f t="shared" si="13"/>
        <v>0.39960298629757457</v>
      </c>
      <c r="F193" s="134">
        <v>0.64200000000000002</v>
      </c>
      <c r="G193" s="133">
        <f t="shared" si="14"/>
        <v>0.42575187969924794</v>
      </c>
      <c r="H193" s="135">
        <v>0.25</v>
      </c>
      <c r="I193" s="133">
        <f t="shared" si="15"/>
        <v>0.25</v>
      </c>
      <c r="J193" s="152">
        <v>241.35388528138526</v>
      </c>
      <c r="K193" s="133">
        <f t="shared" si="16"/>
        <v>0.55644282253750199</v>
      </c>
      <c r="L193" s="136"/>
      <c r="M193" s="136">
        <f t="shared" si="17"/>
        <v>0.40794942213358115</v>
      </c>
      <c r="N193" s="24"/>
      <c r="O193" s="42" t="str">
        <f t="shared" si="18"/>
        <v>CAPACIDADE DE ADAPTAÇÃO ALTA</v>
      </c>
    </row>
    <row r="194" spans="1:15">
      <c r="A194" s="146">
        <v>190</v>
      </c>
      <c r="B194" s="28">
        <v>3117306</v>
      </c>
      <c r="C194" s="17" t="s">
        <v>288</v>
      </c>
      <c r="D194" s="151">
        <v>45805.26</v>
      </c>
      <c r="E194" s="133">
        <f t="shared" si="13"/>
        <v>0.84378785556600233</v>
      </c>
      <c r="F194" s="134">
        <v>0.64</v>
      </c>
      <c r="G194" s="133">
        <f t="shared" si="14"/>
        <v>0.43327067669172914</v>
      </c>
      <c r="H194" s="135">
        <v>0.25</v>
      </c>
      <c r="I194" s="133">
        <f t="shared" si="15"/>
        <v>0.25</v>
      </c>
      <c r="J194" s="152">
        <v>463.92663789154716</v>
      </c>
      <c r="K194" s="133">
        <f t="shared" si="16"/>
        <v>1</v>
      </c>
      <c r="L194" s="136"/>
      <c r="M194" s="136">
        <f t="shared" si="17"/>
        <v>0.63176463306443287</v>
      </c>
      <c r="N194" s="24"/>
      <c r="O194" s="42" t="str">
        <f t="shared" si="18"/>
        <v xml:space="preserve">CAPACIDADE DE ADAPTAÇÃO MUITO ALTA </v>
      </c>
    </row>
    <row r="195" spans="1:15">
      <c r="A195" s="146">
        <v>191</v>
      </c>
      <c r="B195" s="28">
        <v>3117405</v>
      </c>
      <c r="C195" s="17" t="s">
        <v>290</v>
      </c>
      <c r="D195" s="151">
        <v>17685.150000000001</v>
      </c>
      <c r="E195" s="133">
        <f t="shared" si="13"/>
        <v>0.32578168520084999</v>
      </c>
      <c r="F195" s="134">
        <v>0.61099999999999999</v>
      </c>
      <c r="G195" s="133">
        <f t="shared" si="14"/>
        <v>0.54229323308270672</v>
      </c>
      <c r="H195" s="135">
        <v>0.25</v>
      </c>
      <c r="I195" s="133">
        <f t="shared" si="15"/>
        <v>0.25</v>
      </c>
      <c r="J195" s="152">
        <v>68.000038557496026</v>
      </c>
      <c r="K195" s="133">
        <f t="shared" si="16"/>
        <v>0.15677449461183532</v>
      </c>
      <c r="L195" s="136"/>
      <c r="M195" s="136">
        <f t="shared" si="17"/>
        <v>0.318712353223848</v>
      </c>
      <c r="N195" s="24"/>
      <c r="O195" s="42" t="str">
        <f t="shared" si="18"/>
        <v>CAPACIDADE DE ADAPTAÇÃO MODERADA</v>
      </c>
    </row>
    <row r="196" spans="1:15">
      <c r="A196" s="146">
        <v>192</v>
      </c>
      <c r="B196" s="28">
        <v>3117504</v>
      </c>
      <c r="C196" s="17" t="s">
        <v>291</v>
      </c>
      <c r="D196" s="151">
        <v>519040.92</v>
      </c>
      <c r="E196" s="133">
        <f t="shared" si="13"/>
        <v>1</v>
      </c>
      <c r="F196" s="134">
        <v>0.61199999999999999</v>
      </c>
      <c r="G196" s="133">
        <f t="shared" si="14"/>
        <v>0.53853383458646609</v>
      </c>
      <c r="H196" s="135">
        <v>0.5</v>
      </c>
      <c r="I196" s="133">
        <f t="shared" si="15"/>
        <v>0.5</v>
      </c>
      <c r="J196" s="152">
        <v>968.79052281656084</v>
      </c>
      <c r="K196" s="133">
        <f t="shared" si="16"/>
        <v>1</v>
      </c>
      <c r="L196" s="136"/>
      <c r="M196" s="136">
        <f t="shared" si="17"/>
        <v>0.75963345864661647</v>
      </c>
      <c r="N196" s="24"/>
      <c r="O196" s="42" t="str">
        <f t="shared" si="18"/>
        <v xml:space="preserve">CAPACIDADE DE ADAPTAÇÃO MUITO ALTA </v>
      </c>
    </row>
    <row r="197" spans="1:15">
      <c r="A197" s="146">
        <v>193</v>
      </c>
      <c r="B197" s="28">
        <v>3117603</v>
      </c>
      <c r="C197" s="17" t="s">
        <v>292</v>
      </c>
      <c r="D197" s="151">
        <v>88902.87</v>
      </c>
      <c r="E197" s="133">
        <f t="shared" si="13"/>
        <v>1</v>
      </c>
      <c r="F197" s="134">
        <v>0.61599999999999999</v>
      </c>
      <c r="G197" s="133">
        <f t="shared" si="14"/>
        <v>0.52349624060150368</v>
      </c>
      <c r="H197" s="135">
        <v>0.25</v>
      </c>
      <c r="I197" s="133">
        <f t="shared" si="15"/>
        <v>0.25</v>
      </c>
      <c r="J197" s="152">
        <v>136.03769159741458</v>
      </c>
      <c r="K197" s="133">
        <f t="shared" si="16"/>
        <v>0.31363570963731996</v>
      </c>
      <c r="L197" s="136"/>
      <c r="M197" s="136">
        <f t="shared" si="17"/>
        <v>0.52178298755970598</v>
      </c>
      <c r="N197" s="24"/>
      <c r="O197" s="42" t="str">
        <f t="shared" si="18"/>
        <v>CAPACIDADE DE ADAPTAÇÃO ALTA</v>
      </c>
    </row>
    <row r="198" spans="1:15">
      <c r="A198" s="146">
        <v>194</v>
      </c>
      <c r="B198" s="28">
        <v>3117702</v>
      </c>
      <c r="C198" s="17" t="s">
        <v>293</v>
      </c>
      <c r="D198" s="151">
        <v>25025.75</v>
      </c>
      <c r="E198" s="133">
        <f t="shared" ref="E198:E261" si="19">IF((D198-$E$860)/($D$860-$E$860)&gt;1,1,IF((D198-$E$860)/($D$860-$E$860)&lt;0,0,(D198-$E$860)/($D$860-$E$860)))</f>
        <v>0.46100434592950423</v>
      </c>
      <c r="F198" s="134">
        <v>0.63600000000000001</v>
      </c>
      <c r="G198" s="133">
        <f t="shared" ref="G198:G261" si="20">IF((F198-$F$860)/($G$860-$F$860)&gt;1,1,IF((F198-$F$860)/($G$860-$F$860)&lt;0,0,(F198-$F$860)/($G$860-$F$860)))</f>
        <v>0.4483082706766916</v>
      </c>
      <c r="H198" s="135">
        <v>0.5</v>
      </c>
      <c r="I198" s="133">
        <f t="shared" ref="I198:I261" si="21">H198</f>
        <v>0.5</v>
      </c>
      <c r="J198" s="152">
        <v>19.586077665257953</v>
      </c>
      <c r="K198" s="133">
        <f t="shared" ref="K198:K261" si="22">IF((J198-$K$860)/($J$860-$K$860)&gt;1,1,IF((J198-$K$860)/($J$860-$K$860)&lt;0,0,(J198-$K$860)/($J$860-$K$860)))</f>
        <v>4.5155818916230328E-2</v>
      </c>
      <c r="L198" s="136"/>
      <c r="M198" s="136">
        <f t="shared" ref="M198:M261" si="23">(E198+G198+I198+K198)/J$2</f>
        <v>0.3636171088806065</v>
      </c>
      <c r="N198" s="24"/>
      <c r="O198" s="42" t="str">
        <f t="shared" ref="O198:O261" si="24">IF(AND(M198&gt;$R$5,M198&lt;$S$5)," CAPACIDADE DE ADAPTAÇÃO RELATIVAMENTE BAIXA",IF(AND(M198&gt;$R$6,M198&lt;$S$6),"CAPACIDADE DE ADAPTAÇÃO MODERADA",IF(AND(M198&gt;$R$7,M198&lt;$S$7),"CAPACIDADE DE ADAPTAÇÃO ALTA",IF(AND(M198&gt;$R$8,M198&lt;$S$8),"CAPACIDADE DE ADAPTAÇÃO MUITO ALTA ","CAPACIDADE DE ADAPTAÇÃO EXTREMA"))))</f>
        <v>CAPACIDADE DE ADAPTAÇÃO MODERADA</v>
      </c>
    </row>
    <row r="199" spans="1:15">
      <c r="A199" s="146">
        <v>195</v>
      </c>
      <c r="B199" s="28">
        <v>3117801</v>
      </c>
      <c r="C199" s="17" t="s">
        <v>294</v>
      </c>
      <c r="D199" s="151">
        <v>18994.87</v>
      </c>
      <c r="E199" s="133">
        <f t="shared" si="19"/>
        <v>0.34990829926639405</v>
      </c>
      <c r="F199" s="134">
        <v>0.63300000000000001</v>
      </c>
      <c r="G199" s="133">
        <f t="shared" si="20"/>
        <v>0.45958646616541338</v>
      </c>
      <c r="H199" s="135">
        <v>0</v>
      </c>
      <c r="I199" s="133">
        <f t="shared" si="21"/>
        <v>0</v>
      </c>
      <c r="J199" s="152">
        <v>151.92668658088238</v>
      </c>
      <c r="K199" s="133">
        <f t="shared" si="22"/>
        <v>0.35026788237229489</v>
      </c>
      <c r="L199" s="136"/>
      <c r="M199" s="136">
        <f t="shared" si="23"/>
        <v>0.28994066195102558</v>
      </c>
      <c r="N199" s="24"/>
      <c r="O199" s="42" t="str">
        <f t="shared" si="24"/>
        <v>CAPACIDADE DE ADAPTAÇÃO MODERADA</v>
      </c>
    </row>
    <row r="200" spans="1:15">
      <c r="A200" s="146">
        <v>196</v>
      </c>
      <c r="B200" s="28">
        <v>3117836</v>
      </c>
      <c r="C200" s="17" t="s">
        <v>295</v>
      </c>
      <c r="D200" s="151">
        <v>8212.18</v>
      </c>
      <c r="E200" s="133">
        <f t="shared" si="19"/>
        <v>0.1512782102256818</v>
      </c>
      <c r="F200" s="134">
        <v>0.64800000000000002</v>
      </c>
      <c r="G200" s="133">
        <f t="shared" si="20"/>
        <v>0.40319548872180433</v>
      </c>
      <c r="H200" s="135">
        <v>0.5</v>
      </c>
      <c r="I200" s="133">
        <f t="shared" si="21"/>
        <v>0.5</v>
      </c>
      <c r="J200" s="152">
        <v>117.22902031228411</v>
      </c>
      <c r="K200" s="133">
        <f t="shared" si="22"/>
        <v>0.27027220576881494</v>
      </c>
      <c r="L200" s="136"/>
      <c r="M200" s="136">
        <f t="shared" si="23"/>
        <v>0.33118647617907526</v>
      </c>
      <c r="N200" s="24"/>
      <c r="O200" s="42" t="str">
        <f t="shared" si="24"/>
        <v>CAPACIDADE DE ADAPTAÇÃO MODERADA</v>
      </c>
    </row>
    <row r="201" spans="1:15">
      <c r="A201" s="146">
        <v>197</v>
      </c>
      <c r="B201" s="28">
        <v>3117876</v>
      </c>
      <c r="C201" s="17" t="s">
        <v>296</v>
      </c>
      <c r="D201" s="151">
        <v>70734.210000000006</v>
      </c>
      <c r="E201" s="133">
        <f t="shared" si="19"/>
        <v>1</v>
      </c>
      <c r="F201" s="134">
        <v>0.628</v>
      </c>
      <c r="G201" s="133">
        <f t="shared" si="20"/>
        <v>0.47838345864661641</v>
      </c>
      <c r="H201" s="135">
        <v>0.25</v>
      </c>
      <c r="I201" s="133">
        <f t="shared" si="21"/>
        <v>0.25</v>
      </c>
      <c r="J201" s="152">
        <v>7.4927088435374154</v>
      </c>
      <c r="K201" s="133">
        <f t="shared" si="22"/>
        <v>1.7274484943504746E-2</v>
      </c>
      <c r="L201" s="136"/>
      <c r="M201" s="136">
        <f t="shared" si="23"/>
        <v>0.43641448589753029</v>
      </c>
      <c r="N201" s="24"/>
      <c r="O201" s="42" t="str">
        <f t="shared" si="24"/>
        <v>CAPACIDADE DE ADAPTAÇÃO ALTA</v>
      </c>
    </row>
    <row r="202" spans="1:15">
      <c r="A202" s="146">
        <v>198</v>
      </c>
      <c r="B202" s="28">
        <v>3117900</v>
      </c>
      <c r="C202" s="17" t="s">
        <v>297</v>
      </c>
      <c r="D202" s="151">
        <v>18053.14</v>
      </c>
      <c r="E202" s="133">
        <f t="shared" si="19"/>
        <v>0.33256050258928382</v>
      </c>
      <c r="F202" s="134">
        <v>0.59199999999999997</v>
      </c>
      <c r="G202" s="133">
        <f t="shared" si="20"/>
        <v>0.61372180451127822</v>
      </c>
      <c r="H202" s="135">
        <v>0.25</v>
      </c>
      <c r="I202" s="133">
        <f t="shared" si="21"/>
        <v>0.25</v>
      </c>
      <c r="J202" s="152">
        <v>3.7265929802400075</v>
      </c>
      <c r="K202" s="133">
        <f t="shared" si="22"/>
        <v>8.5916823504026806E-3</v>
      </c>
      <c r="L202" s="136"/>
      <c r="M202" s="136">
        <f t="shared" si="23"/>
        <v>0.30121849736274114</v>
      </c>
      <c r="N202" s="24"/>
      <c r="O202" s="42" t="str">
        <f t="shared" si="24"/>
        <v>CAPACIDADE DE ADAPTAÇÃO MODERADA</v>
      </c>
    </row>
    <row r="203" spans="1:15">
      <c r="A203" s="146">
        <v>199</v>
      </c>
      <c r="B203" s="28">
        <v>3118007</v>
      </c>
      <c r="C203" s="17" t="s">
        <v>298</v>
      </c>
      <c r="D203" s="151">
        <v>73709.5</v>
      </c>
      <c r="E203" s="133">
        <f t="shared" si="19"/>
        <v>1</v>
      </c>
      <c r="F203" s="134">
        <v>0.69</v>
      </c>
      <c r="G203" s="133">
        <f t="shared" si="20"/>
        <v>0.24530075187969935</v>
      </c>
      <c r="H203" s="135">
        <v>0.5</v>
      </c>
      <c r="I203" s="133">
        <f t="shared" si="21"/>
        <v>0.5</v>
      </c>
      <c r="J203" s="152">
        <v>199.14085668368313</v>
      </c>
      <c r="K203" s="133">
        <f t="shared" si="22"/>
        <v>0.45912043324438334</v>
      </c>
      <c r="L203" s="136"/>
      <c r="M203" s="136">
        <f t="shared" si="23"/>
        <v>0.55110529628102067</v>
      </c>
      <c r="N203" s="24"/>
      <c r="O203" s="42" t="str">
        <f t="shared" si="24"/>
        <v>CAPACIDADE DE ADAPTAÇÃO ALTA</v>
      </c>
    </row>
    <row r="204" spans="1:15">
      <c r="A204" s="146">
        <v>200</v>
      </c>
      <c r="B204" s="28">
        <v>3118106</v>
      </c>
      <c r="C204" s="17" t="s">
        <v>299</v>
      </c>
      <c r="D204" s="151">
        <v>9768.27</v>
      </c>
      <c r="E204" s="133">
        <f t="shared" si="19"/>
        <v>0.17994325533551636</v>
      </c>
      <c r="F204" s="134">
        <v>0.57399999999999995</v>
      </c>
      <c r="G204" s="133">
        <f t="shared" si="20"/>
        <v>0.6813909774436091</v>
      </c>
      <c r="H204" s="135">
        <v>0.5</v>
      </c>
      <c r="I204" s="133">
        <f t="shared" si="21"/>
        <v>0.5</v>
      </c>
      <c r="J204" s="152">
        <v>110.30891947836886</v>
      </c>
      <c r="K204" s="133">
        <f t="shared" si="22"/>
        <v>0.25431787200792022</v>
      </c>
      <c r="L204" s="136"/>
      <c r="M204" s="136">
        <f t="shared" si="23"/>
        <v>0.40391302619676145</v>
      </c>
      <c r="N204" s="24"/>
      <c r="O204" s="42" t="str">
        <f t="shared" si="24"/>
        <v>CAPACIDADE DE ADAPTAÇÃO ALTA</v>
      </c>
    </row>
    <row r="205" spans="1:15">
      <c r="A205" s="146">
        <v>201</v>
      </c>
      <c r="B205" s="28">
        <v>3118205</v>
      </c>
      <c r="C205" s="17" t="s">
        <v>300</v>
      </c>
      <c r="D205" s="151">
        <v>70049.61</v>
      </c>
      <c r="E205" s="133">
        <f t="shared" si="19"/>
        <v>1</v>
      </c>
      <c r="F205" s="134">
        <v>0.57699999999999996</v>
      </c>
      <c r="G205" s="133">
        <f t="shared" si="20"/>
        <v>0.67011278195488722</v>
      </c>
      <c r="H205" s="135">
        <v>0.25</v>
      </c>
      <c r="I205" s="133">
        <f t="shared" si="21"/>
        <v>0.25</v>
      </c>
      <c r="J205" s="152">
        <v>16.815693158051985</v>
      </c>
      <c r="K205" s="133">
        <f t="shared" si="22"/>
        <v>3.8768680905559363E-2</v>
      </c>
      <c r="L205" s="136"/>
      <c r="M205" s="136">
        <f t="shared" si="23"/>
        <v>0.48972036571511163</v>
      </c>
      <c r="N205" s="24"/>
      <c r="O205" s="42" t="str">
        <f t="shared" si="24"/>
        <v>CAPACIDADE DE ADAPTAÇÃO ALTA</v>
      </c>
    </row>
    <row r="206" spans="1:15">
      <c r="A206" s="146">
        <v>202</v>
      </c>
      <c r="B206" s="28">
        <v>3118304</v>
      </c>
      <c r="C206" s="17" t="s">
        <v>301</v>
      </c>
      <c r="D206" s="151">
        <v>23881.55</v>
      </c>
      <c r="E206" s="133">
        <f t="shared" si="19"/>
        <v>0.43992680888815527</v>
      </c>
      <c r="F206" s="134">
        <v>0.66100000000000003</v>
      </c>
      <c r="G206" s="133">
        <f t="shared" si="20"/>
        <v>0.35432330827067648</v>
      </c>
      <c r="H206" s="135">
        <v>0.75</v>
      </c>
      <c r="I206" s="133">
        <f t="shared" si="21"/>
        <v>0.75</v>
      </c>
      <c r="J206" s="152">
        <v>124.99695770431771</v>
      </c>
      <c r="K206" s="133">
        <f t="shared" si="22"/>
        <v>0.28818123177300975</v>
      </c>
      <c r="L206" s="136"/>
      <c r="M206" s="136">
        <f t="shared" si="23"/>
        <v>0.45810783723296039</v>
      </c>
      <c r="N206" s="24"/>
      <c r="O206" s="42" t="str">
        <f t="shared" si="24"/>
        <v>CAPACIDADE DE ADAPTAÇÃO ALTA</v>
      </c>
    </row>
    <row r="207" spans="1:15">
      <c r="A207" s="146">
        <v>203</v>
      </c>
      <c r="B207" s="28">
        <v>3118403</v>
      </c>
      <c r="C207" s="17" t="s">
        <v>302</v>
      </c>
      <c r="D207" s="151">
        <v>16708.53</v>
      </c>
      <c r="E207" s="133">
        <f t="shared" si="19"/>
        <v>0.30779117285569857</v>
      </c>
      <c r="F207" s="134">
        <v>0.60699999999999998</v>
      </c>
      <c r="G207" s="133">
        <f t="shared" si="20"/>
        <v>0.55733082706766912</v>
      </c>
      <c r="H207" s="135">
        <v>0.5</v>
      </c>
      <c r="I207" s="133">
        <f t="shared" si="21"/>
        <v>0.5</v>
      </c>
      <c r="J207" s="152">
        <v>314.15573809066467</v>
      </c>
      <c r="K207" s="133">
        <f t="shared" si="22"/>
        <v>0.72428792855651658</v>
      </c>
      <c r="L207" s="136"/>
      <c r="M207" s="136">
        <f t="shared" si="23"/>
        <v>0.5223524821199711</v>
      </c>
      <c r="N207" s="24"/>
      <c r="O207" s="42" t="str">
        <f t="shared" si="24"/>
        <v>CAPACIDADE DE ADAPTAÇÃO ALTA</v>
      </c>
    </row>
    <row r="208" spans="1:15">
      <c r="A208" s="146">
        <v>204</v>
      </c>
      <c r="B208" s="28">
        <v>3118502</v>
      </c>
      <c r="C208" s="17" t="s">
        <v>303</v>
      </c>
      <c r="D208" s="151">
        <v>17609.849999999999</v>
      </c>
      <c r="E208" s="133">
        <f t="shared" si="19"/>
        <v>0.32439456884076118</v>
      </c>
      <c r="F208" s="134">
        <v>0.61</v>
      </c>
      <c r="G208" s="133">
        <f t="shared" si="20"/>
        <v>0.54605263157894735</v>
      </c>
      <c r="H208" s="135">
        <v>0</v>
      </c>
      <c r="I208" s="133">
        <f t="shared" si="21"/>
        <v>0</v>
      </c>
      <c r="J208" s="152">
        <v>569.84275111964166</v>
      </c>
      <c r="K208" s="133">
        <f t="shared" si="22"/>
        <v>1</v>
      </c>
      <c r="L208" s="136"/>
      <c r="M208" s="136">
        <f t="shared" si="23"/>
        <v>0.46761180010492714</v>
      </c>
      <c r="N208" s="24"/>
      <c r="O208" s="42" t="str">
        <f t="shared" si="24"/>
        <v>CAPACIDADE DE ADAPTAÇÃO ALTA</v>
      </c>
    </row>
    <row r="209" spans="1:15">
      <c r="A209" s="146">
        <v>205</v>
      </c>
      <c r="B209" s="28">
        <v>3118601</v>
      </c>
      <c r="C209" s="17" t="s">
        <v>304</v>
      </c>
      <c r="D209" s="151">
        <v>54136.41</v>
      </c>
      <c r="E209" s="133">
        <f t="shared" si="19"/>
        <v>0.9972576359558244</v>
      </c>
      <c r="F209" s="134">
        <v>0.66200000000000003</v>
      </c>
      <c r="G209" s="133">
        <f t="shared" si="20"/>
        <v>0.35056390977443586</v>
      </c>
      <c r="H209" s="135">
        <v>0.75</v>
      </c>
      <c r="I209" s="133">
        <f t="shared" si="21"/>
        <v>0.75</v>
      </c>
      <c r="J209" s="152">
        <v>18.387269977470922</v>
      </c>
      <c r="K209" s="133">
        <f t="shared" si="22"/>
        <v>4.2391960639434151E-2</v>
      </c>
      <c r="L209" s="136"/>
      <c r="M209" s="136">
        <f t="shared" si="23"/>
        <v>0.53505337659242358</v>
      </c>
      <c r="N209" s="24"/>
      <c r="O209" s="42" t="str">
        <f t="shared" si="24"/>
        <v>CAPACIDADE DE ADAPTAÇÃO ALTA</v>
      </c>
    </row>
    <row r="210" spans="1:15">
      <c r="A210" s="146">
        <v>206</v>
      </c>
      <c r="B210" s="28">
        <v>3118700</v>
      </c>
      <c r="C210" s="17" t="s">
        <v>305</v>
      </c>
      <c r="D210" s="151">
        <v>25735.37</v>
      </c>
      <c r="E210" s="133">
        <f t="shared" si="19"/>
        <v>0.4740763978743408</v>
      </c>
      <c r="F210" s="134">
        <v>0.57199999999999995</v>
      </c>
      <c r="G210" s="133">
        <f t="shared" si="20"/>
        <v>0.68890977443609025</v>
      </c>
      <c r="H210" s="135">
        <v>0.25</v>
      </c>
      <c r="I210" s="133">
        <f t="shared" si="21"/>
        <v>0.25</v>
      </c>
      <c r="J210" s="152">
        <v>179.79060955336365</v>
      </c>
      <c r="K210" s="133">
        <f t="shared" si="22"/>
        <v>0.41450832303352025</v>
      </c>
      <c r="L210" s="136"/>
      <c r="M210" s="136">
        <f t="shared" si="23"/>
        <v>0.45687362383598784</v>
      </c>
      <c r="N210" s="24"/>
      <c r="O210" s="42" t="str">
        <f t="shared" si="24"/>
        <v>CAPACIDADE DE ADAPTAÇÃO ALTA</v>
      </c>
    </row>
    <row r="211" spans="1:15">
      <c r="A211" s="146">
        <v>207</v>
      </c>
      <c r="B211" s="28">
        <v>3118809</v>
      </c>
      <c r="C211" s="17" t="s">
        <v>306</v>
      </c>
      <c r="D211" s="151">
        <v>10251.33</v>
      </c>
      <c r="E211" s="133">
        <f t="shared" si="19"/>
        <v>0.18884180020808586</v>
      </c>
      <c r="F211" s="134">
        <v>0.65900000000000003</v>
      </c>
      <c r="G211" s="133">
        <f t="shared" si="20"/>
        <v>0.36184210526315769</v>
      </c>
      <c r="H211" s="135">
        <v>0.25</v>
      </c>
      <c r="I211" s="133">
        <f t="shared" si="21"/>
        <v>0.25</v>
      </c>
      <c r="J211" s="152">
        <v>29.891520274264096</v>
      </c>
      <c r="K211" s="133">
        <f t="shared" si="22"/>
        <v>6.8915078338004754E-2</v>
      </c>
      <c r="L211" s="136"/>
      <c r="M211" s="136">
        <f t="shared" si="23"/>
        <v>0.2173997459523121</v>
      </c>
      <c r="N211" s="24"/>
      <c r="O211" s="42" t="str">
        <f t="shared" si="24"/>
        <v>CAPACIDADE DE ADAPTAÇÃO MODERADA</v>
      </c>
    </row>
    <row r="212" spans="1:15">
      <c r="A212" s="146">
        <v>208</v>
      </c>
      <c r="B212" s="28">
        <v>3118908</v>
      </c>
      <c r="C212" s="17" t="s">
        <v>307</v>
      </c>
      <c r="D212" s="151">
        <v>16419.95</v>
      </c>
      <c r="E212" s="133">
        <f t="shared" si="19"/>
        <v>0.30247518295935838</v>
      </c>
      <c r="F212" s="134">
        <v>0.58599999999999997</v>
      </c>
      <c r="G212" s="133">
        <f t="shared" si="20"/>
        <v>0.63627819548872178</v>
      </c>
      <c r="H212" s="135">
        <v>0.25</v>
      </c>
      <c r="I212" s="133">
        <f t="shared" si="21"/>
        <v>0.25</v>
      </c>
      <c r="J212" s="152">
        <v>6.0733178746521803</v>
      </c>
      <c r="K212" s="133">
        <f t="shared" si="22"/>
        <v>1.4002070596041765E-2</v>
      </c>
      <c r="L212" s="136"/>
      <c r="M212" s="136">
        <f t="shared" si="23"/>
        <v>0.30068886226103048</v>
      </c>
      <c r="N212" s="24"/>
      <c r="O212" s="42" t="str">
        <f t="shared" si="24"/>
        <v>CAPACIDADE DE ADAPTAÇÃO MODERADA</v>
      </c>
    </row>
    <row r="213" spans="1:15">
      <c r="A213" s="146">
        <v>209</v>
      </c>
      <c r="B213" s="28">
        <v>3119005</v>
      </c>
      <c r="C213" s="17" t="s">
        <v>308</v>
      </c>
      <c r="D213" s="151">
        <v>32084.04</v>
      </c>
      <c r="E213" s="133">
        <f t="shared" si="19"/>
        <v>0.59102651768582559</v>
      </c>
      <c r="F213" s="134">
        <v>0.52900000000000003</v>
      </c>
      <c r="G213" s="133">
        <f t="shared" si="20"/>
        <v>0.85056390977443586</v>
      </c>
      <c r="H213" s="135">
        <v>0.25</v>
      </c>
      <c r="I213" s="133">
        <f t="shared" si="21"/>
        <v>0.25</v>
      </c>
      <c r="J213" s="152">
        <v>0</v>
      </c>
      <c r="K213" s="133">
        <f t="shared" si="22"/>
        <v>0</v>
      </c>
      <c r="L213" s="136"/>
      <c r="M213" s="136">
        <f t="shared" si="23"/>
        <v>0.42289760686506539</v>
      </c>
      <c r="N213" s="24"/>
      <c r="O213" s="42" t="str">
        <f t="shared" si="24"/>
        <v>CAPACIDADE DE ADAPTAÇÃO ALTA</v>
      </c>
    </row>
    <row r="214" spans="1:15">
      <c r="A214" s="146">
        <v>210</v>
      </c>
      <c r="B214" s="28">
        <v>3119104</v>
      </c>
      <c r="C214" s="17" t="s">
        <v>309</v>
      </c>
      <c r="D214" s="151">
        <v>25937.03</v>
      </c>
      <c r="E214" s="133">
        <f t="shared" si="19"/>
        <v>0.47779121706657857</v>
      </c>
      <c r="F214" s="134">
        <v>0.64200000000000002</v>
      </c>
      <c r="G214" s="133">
        <f t="shared" si="20"/>
        <v>0.42575187969924794</v>
      </c>
      <c r="H214" s="135">
        <v>0.25</v>
      </c>
      <c r="I214" s="133">
        <f t="shared" si="21"/>
        <v>0.25</v>
      </c>
      <c r="J214" s="152">
        <v>16.224123321434643</v>
      </c>
      <c r="K214" s="133">
        <f t="shared" si="22"/>
        <v>3.7404813117677557E-2</v>
      </c>
      <c r="L214" s="136"/>
      <c r="M214" s="136">
        <f t="shared" si="23"/>
        <v>0.29773697747087602</v>
      </c>
      <c r="N214" s="24"/>
      <c r="O214" s="42" t="str">
        <f t="shared" si="24"/>
        <v>CAPACIDADE DE ADAPTAÇÃO MODERADA</v>
      </c>
    </row>
    <row r="215" spans="1:15">
      <c r="A215" s="146">
        <v>211</v>
      </c>
      <c r="B215" s="28">
        <v>3119203</v>
      </c>
      <c r="C215" s="17" t="s">
        <v>310</v>
      </c>
      <c r="D215" s="151">
        <v>12690.02</v>
      </c>
      <c r="E215" s="133">
        <f t="shared" si="19"/>
        <v>0.23376539643896097</v>
      </c>
      <c r="F215" s="134">
        <v>0.55600000000000005</v>
      </c>
      <c r="G215" s="133">
        <f t="shared" si="20"/>
        <v>0.74906015037593954</v>
      </c>
      <c r="H215" s="135">
        <v>0.5</v>
      </c>
      <c r="I215" s="133">
        <f t="shared" si="21"/>
        <v>0.5</v>
      </c>
      <c r="J215" s="152">
        <v>85.416080485115771</v>
      </c>
      <c r="K215" s="133">
        <f t="shared" si="22"/>
        <v>0.19692728318757258</v>
      </c>
      <c r="L215" s="136"/>
      <c r="M215" s="136">
        <f t="shared" si="23"/>
        <v>0.41993820750061828</v>
      </c>
      <c r="N215" s="24"/>
      <c r="O215" s="42" t="str">
        <f t="shared" si="24"/>
        <v>CAPACIDADE DE ADAPTAÇÃO ALTA</v>
      </c>
    </row>
    <row r="216" spans="1:15">
      <c r="A216" s="146">
        <v>212</v>
      </c>
      <c r="B216" s="28">
        <v>3119302</v>
      </c>
      <c r="C216" s="17" t="s">
        <v>311</v>
      </c>
      <c r="D216" s="151">
        <v>54911.1</v>
      </c>
      <c r="E216" s="133">
        <f t="shared" si="19"/>
        <v>1</v>
      </c>
      <c r="F216" s="134">
        <v>0.69599999999999995</v>
      </c>
      <c r="G216" s="133">
        <f t="shared" si="20"/>
        <v>0.22274436090225572</v>
      </c>
      <c r="H216" s="135">
        <v>0.25</v>
      </c>
      <c r="I216" s="133">
        <f t="shared" si="21"/>
        <v>0.25</v>
      </c>
      <c r="J216" s="152">
        <v>32.619921783069152</v>
      </c>
      <c r="K216" s="133">
        <f t="shared" si="22"/>
        <v>7.520542429537376E-2</v>
      </c>
      <c r="L216" s="136"/>
      <c r="M216" s="136">
        <f t="shared" si="23"/>
        <v>0.38698744629940734</v>
      </c>
      <c r="N216" s="24"/>
      <c r="O216" s="42" t="str">
        <f t="shared" si="24"/>
        <v>CAPACIDADE DE ADAPTAÇÃO MODERADA</v>
      </c>
    </row>
    <row r="217" spans="1:15">
      <c r="A217" s="146">
        <v>213</v>
      </c>
      <c r="B217" s="28">
        <v>3119401</v>
      </c>
      <c r="C217" s="17" t="s">
        <v>312</v>
      </c>
      <c r="D217" s="151">
        <v>18029.419999999998</v>
      </c>
      <c r="E217" s="133">
        <f t="shared" si="19"/>
        <v>0.33212355172525582</v>
      </c>
      <c r="F217" s="134">
        <v>0.64300000000000002</v>
      </c>
      <c r="G217" s="133">
        <f t="shared" si="20"/>
        <v>0.42199248120300736</v>
      </c>
      <c r="H217" s="135">
        <v>0.5</v>
      </c>
      <c r="I217" s="133">
        <f t="shared" si="21"/>
        <v>0.5</v>
      </c>
      <c r="J217" s="152">
        <v>10.488603441032691</v>
      </c>
      <c r="K217" s="133">
        <f t="shared" si="22"/>
        <v>2.4181537812828068E-2</v>
      </c>
      <c r="L217" s="136"/>
      <c r="M217" s="136">
        <f t="shared" si="23"/>
        <v>0.31957439268527282</v>
      </c>
      <c r="N217" s="24"/>
      <c r="O217" s="42" t="str">
        <f t="shared" si="24"/>
        <v>CAPACIDADE DE ADAPTAÇÃO MODERADA</v>
      </c>
    </row>
    <row r="218" spans="1:15">
      <c r="A218" s="146">
        <v>214</v>
      </c>
      <c r="B218" s="28">
        <v>3119500</v>
      </c>
      <c r="C218" s="17" t="s">
        <v>313</v>
      </c>
      <c r="D218" s="151">
        <v>13016.09</v>
      </c>
      <c r="E218" s="133">
        <f t="shared" si="19"/>
        <v>0.23977199712334538</v>
      </c>
      <c r="F218" s="134">
        <v>0.60299999999999998</v>
      </c>
      <c r="G218" s="133">
        <f t="shared" si="20"/>
        <v>0.57236842105263153</v>
      </c>
      <c r="H218" s="135">
        <v>0.5</v>
      </c>
      <c r="I218" s="133">
        <f t="shared" si="21"/>
        <v>0.5</v>
      </c>
      <c r="J218" s="152">
        <v>48.01685243902439</v>
      </c>
      <c r="K218" s="133">
        <f t="shared" si="22"/>
        <v>0.11070313978740071</v>
      </c>
      <c r="L218" s="136"/>
      <c r="M218" s="136">
        <f t="shared" si="23"/>
        <v>0.3557108894908444</v>
      </c>
      <c r="N218" s="24"/>
      <c r="O218" s="42" t="str">
        <f t="shared" si="24"/>
        <v>CAPACIDADE DE ADAPTAÇÃO MODERADA</v>
      </c>
    </row>
    <row r="219" spans="1:15">
      <c r="A219" s="146">
        <v>215</v>
      </c>
      <c r="B219" s="28">
        <v>3119609</v>
      </c>
      <c r="C219" s="17" t="s">
        <v>314</v>
      </c>
      <c r="D219" s="151">
        <v>19419.150000000001</v>
      </c>
      <c r="E219" s="133">
        <f t="shared" si="19"/>
        <v>0.35772404600289431</v>
      </c>
      <c r="F219" s="134">
        <v>0.59299999999999997</v>
      </c>
      <c r="G219" s="133">
        <f t="shared" si="20"/>
        <v>0.60996240601503759</v>
      </c>
      <c r="H219" s="135">
        <v>0.25</v>
      </c>
      <c r="I219" s="133">
        <f t="shared" si="21"/>
        <v>0.25</v>
      </c>
      <c r="J219" s="152">
        <v>242.61161839246924</v>
      </c>
      <c r="K219" s="133">
        <f t="shared" si="22"/>
        <v>0.55934253372928366</v>
      </c>
      <c r="L219" s="136"/>
      <c r="M219" s="136">
        <f t="shared" si="23"/>
        <v>0.44425724643680392</v>
      </c>
      <c r="N219" s="24"/>
      <c r="O219" s="42" t="str">
        <f t="shared" si="24"/>
        <v>CAPACIDADE DE ADAPTAÇÃO ALTA</v>
      </c>
    </row>
    <row r="220" spans="1:15">
      <c r="A220" s="146">
        <v>216</v>
      </c>
      <c r="B220" s="28">
        <v>3119708</v>
      </c>
      <c r="C220" s="17" t="s">
        <v>315</v>
      </c>
      <c r="D220" s="151">
        <v>26367.67</v>
      </c>
      <c r="E220" s="133">
        <f t="shared" si="19"/>
        <v>0.48572412263508624</v>
      </c>
      <c r="F220" s="134">
        <v>0.67</v>
      </c>
      <c r="G220" s="133">
        <f t="shared" si="20"/>
        <v>0.32048872180451105</v>
      </c>
      <c r="H220" s="135">
        <v>0.25</v>
      </c>
      <c r="I220" s="133">
        <f t="shared" si="21"/>
        <v>0.25</v>
      </c>
      <c r="J220" s="152">
        <v>155.96489959839357</v>
      </c>
      <c r="K220" s="133">
        <f t="shared" si="22"/>
        <v>0.35957800657788569</v>
      </c>
      <c r="L220" s="136"/>
      <c r="M220" s="136">
        <f t="shared" si="23"/>
        <v>0.35394771275437076</v>
      </c>
      <c r="N220" s="24"/>
      <c r="O220" s="42" t="str">
        <f t="shared" si="24"/>
        <v>CAPACIDADE DE ADAPTAÇÃO MODERADA</v>
      </c>
    </row>
    <row r="221" spans="1:15">
      <c r="A221" s="146">
        <v>217</v>
      </c>
      <c r="B221" s="28">
        <v>3119807</v>
      </c>
      <c r="C221" s="17" t="s">
        <v>316</v>
      </c>
      <c r="D221" s="151">
        <v>52273.69</v>
      </c>
      <c r="E221" s="133">
        <f t="shared" si="19"/>
        <v>0.96294409828962835</v>
      </c>
      <c r="F221" s="134">
        <v>0.56799999999999995</v>
      </c>
      <c r="G221" s="133">
        <f t="shared" si="20"/>
        <v>0.70394736842105265</v>
      </c>
      <c r="H221" s="135">
        <v>0</v>
      </c>
      <c r="I221" s="133">
        <f t="shared" si="21"/>
        <v>0</v>
      </c>
      <c r="J221" s="152">
        <v>18.552114864864865</v>
      </c>
      <c r="K221" s="133">
        <f t="shared" si="22"/>
        <v>4.2772011510856509E-2</v>
      </c>
      <c r="L221" s="136"/>
      <c r="M221" s="136">
        <f t="shared" si="23"/>
        <v>0.42741586955538435</v>
      </c>
      <c r="N221" s="24"/>
      <c r="O221" s="42" t="str">
        <f t="shared" si="24"/>
        <v>CAPACIDADE DE ADAPTAÇÃO ALTA</v>
      </c>
    </row>
    <row r="222" spans="1:15">
      <c r="A222" s="146">
        <v>218</v>
      </c>
      <c r="B222" s="28">
        <v>3119906</v>
      </c>
      <c r="C222" s="17" t="s">
        <v>317</v>
      </c>
      <c r="D222" s="151">
        <v>12384.73</v>
      </c>
      <c r="E222" s="133">
        <f t="shared" si="19"/>
        <v>0.22814158829060102</v>
      </c>
      <c r="F222" s="134">
        <v>0.77200000000000002</v>
      </c>
      <c r="G222" s="133">
        <f t="shared" si="20"/>
        <v>0</v>
      </c>
      <c r="H222" s="135">
        <v>0</v>
      </c>
      <c r="I222" s="133">
        <f t="shared" si="21"/>
        <v>0</v>
      </c>
      <c r="J222" s="152">
        <v>168.04493211610486</v>
      </c>
      <c r="K222" s="133">
        <f t="shared" si="22"/>
        <v>0.38742859362214782</v>
      </c>
      <c r="L222" s="136"/>
      <c r="M222" s="136">
        <f t="shared" si="23"/>
        <v>0.1538925454781872</v>
      </c>
      <c r="N222" s="24"/>
      <c r="O222" s="42" t="str">
        <f t="shared" si="24"/>
        <v xml:space="preserve"> CAPACIDADE DE ADAPTAÇÃO RELATIVAMENTE BAIXA</v>
      </c>
    </row>
    <row r="223" spans="1:15">
      <c r="A223" s="146">
        <v>219</v>
      </c>
      <c r="B223" s="28">
        <v>3119955</v>
      </c>
      <c r="C223" s="17" t="s">
        <v>318</v>
      </c>
      <c r="D223" s="151">
        <v>49904.63</v>
      </c>
      <c r="E223" s="133">
        <f t="shared" si="19"/>
        <v>0.91930317021483521</v>
      </c>
      <c r="F223" s="134">
        <v>0.57599999999999996</v>
      </c>
      <c r="G223" s="133">
        <f t="shared" si="20"/>
        <v>0.67387218045112784</v>
      </c>
      <c r="H223" s="135">
        <v>0</v>
      </c>
      <c r="I223" s="133">
        <f t="shared" si="21"/>
        <v>0</v>
      </c>
      <c r="J223" s="152">
        <v>303.42536279145605</v>
      </c>
      <c r="K223" s="133">
        <f t="shared" si="22"/>
        <v>0.69954898428214884</v>
      </c>
      <c r="L223" s="136"/>
      <c r="M223" s="136">
        <f t="shared" si="23"/>
        <v>0.57318108373702792</v>
      </c>
      <c r="N223" s="24"/>
      <c r="O223" s="42" t="str">
        <f t="shared" si="24"/>
        <v>CAPACIDADE DE ADAPTAÇÃO ALTA</v>
      </c>
    </row>
    <row r="224" spans="1:15">
      <c r="A224" s="146">
        <v>220</v>
      </c>
      <c r="B224" s="28">
        <v>3120003</v>
      </c>
      <c r="C224" s="17" t="s">
        <v>319</v>
      </c>
      <c r="D224" s="151">
        <v>14332.74</v>
      </c>
      <c r="E224" s="133">
        <f t="shared" si="19"/>
        <v>0.26402627010489765</v>
      </c>
      <c r="F224" s="134">
        <v>0.71299999999999997</v>
      </c>
      <c r="G224" s="133">
        <f t="shared" si="20"/>
        <v>0.15883458646616544</v>
      </c>
      <c r="H224" s="135">
        <v>0.25</v>
      </c>
      <c r="I224" s="133">
        <f t="shared" si="21"/>
        <v>0.25</v>
      </c>
      <c r="J224" s="152">
        <v>394.49235130434784</v>
      </c>
      <c r="K224" s="133">
        <f t="shared" si="22"/>
        <v>0.90950446964351095</v>
      </c>
      <c r="L224" s="136"/>
      <c r="M224" s="136">
        <f t="shared" si="23"/>
        <v>0.39559133155364351</v>
      </c>
      <c r="N224" s="24"/>
      <c r="O224" s="42" t="str">
        <f t="shared" si="24"/>
        <v>CAPACIDADE DE ADAPTAÇÃO MODERADA</v>
      </c>
    </row>
    <row r="225" spans="1:15">
      <c r="A225" s="146">
        <v>221</v>
      </c>
      <c r="B225" s="28">
        <v>3120102</v>
      </c>
      <c r="C225" s="17" t="s">
        <v>320</v>
      </c>
      <c r="D225" s="151">
        <v>14262.94</v>
      </c>
      <c r="E225" s="133">
        <f t="shared" si="19"/>
        <v>0.26274047034481535</v>
      </c>
      <c r="F225" s="134">
        <v>0.65800000000000003</v>
      </c>
      <c r="G225" s="133">
        <f t="shared" si="20"/>
        <v>0.36560150375939826</v>
      </c>
      <c r="H225" s="135">
        <v>0.5</v>
      </c>
      <c r="I225" s="133">
        <f t="shared" si="21"/>
        <v>0.5</v>
      </c>
      <c r="J225" s="152">
        <v>91.815510011778571</v>
      </c>
      <c r="K225" s="133">
        <f t="shared" si="22"/>
        <v>0.21168120614304745</v>
      </c>
      <c r="L225" s="136"/>
      <c r="M225" s="136">
        <f t="shared" si="23"/>
        <v>0.33500579506181527</v>
      </c>
      <c r="N225" s="24"/>
      <c r="O225" s="42" t="str">
        <f t="shared" si="24"/>
        <v>CAPACIDADE DE ADAPTAÇÃO MODERADA</v>
      </c>
    </row>
    <row r="226" spans="1:15">
      <c r="A226" s="146">
        <v>222</v>
      </c>
      <c r="B226" s="28">
        <v>3120151</v>
      </c>
      <c r="C226" s="17" t="s">
        <v>321</v>
      </c>
      <c r="D226" s="151">
        <v>11215.05</v>
      </c>
      <c r="E226" s="133">
        <f t="shared" si="19"/>
        <v>0.20659467907322202</v>
      </c>
      <c r="F226" s="134">
        <v>0.53800000000000003</v>
      </c>
      <c r="G226" s="133">
        <f t="shared" si="20"/>
        <v>0.81672932330827042</v>
      </c>
      <c r="H226" s="135">
        <v>0.25</v>
      </c>
      <c r="I226" s="133">
        <f t="shared" si="21"/>
        <v>0.25</v>
      </c>
      <c r="J226" s="152">
        <v>7.2287692307692311</v>
      </c>
      <c r="K226" s="133">
        <f t="shared" si="22"/>
        <v>1.6665970591490248E-2</v>
      </c>
      <c r="L226" s="136"/>
      <c r="M226" s="136">
        <f t="shared" si="23"/>
        <v>0.32249749324324567</v>
      </c>
      <c r="N226" s="24"/>
      <c r="O226" s="42" t="str">
        <f t="shared" si="24"/>
        <v>CAPACIDADE DE ADAPTAÇÃO MODERADA</v>
      </c>
    </row>
    <row r="227" spans="1:15">
      <c r="A227" s="146">
        <v>223</v>
      </c>
      <c r="B227" s="28">
        <v>3120201</v>
      </c>
      <c r="C227" s="17" t="s">
        <v>322</v>
      </c>
      <c r="D227" s="151">
        <v>22628.65</v>
      </c>
      <c r="E227" s="133">
        <f t="shared" si="19"/>
        <v>0.41684688740667819</v>
      </c>
      <c r="F227" s="134">
        <v>0.66500000000000004</v>
      </c>
      <c r="G227" s="133">
        <f t="shared" si="20"/>
        <v>0.33928571428571402</v>
      </c>
      <c r="H227" s="135">
        <v>0.25</v>
      </c>
      <c r="I227" s="133">
        <f t="shared" si="21"/>
        <v>0.25</v>
      </c>
      <c r="J227" s="152">
        <v>29.574201852914648</v>
      </c>
      <c r="K227" s="133">
        <f t="shared" si="22"/>
        <v>6.8183498824325187E-2</v>
      </c>
      <c r="L227" s="136"/>
      <c r="M227" s="136">
        <f t="shared" si="23"/>
        <v>0.26857902512917936</v>
      </c>
      <c r="N227" s="24"/>
      <c r="O227" s="42" t="str">
        <f t="shared" si="24"/>
        <v>CAPACIDADE DE ADAPTAÇÃO MODERADA</v>
      </c>
    </row>
    <row r="228" spans="1:15">
      <c r="A228" s="146">
        <v>224</v>
      </c>
      <c r="B228" s="28">
        <v>3120300</v>
      </c>
      <c r="C228" s="17" t="s">
        <v>323</v>
      </c>
      <c r="D228" s="151">
        <v>9875.0499999999993</v>
      </c>
      <c r="E228" s="133">
        <f t="shared" si="19"/>
        <v>0.18191027107164223</v>
      </c>
      <c r="F228" s="134">
        <v>0.65700000000000003</v>
      </c>
      <c r="G228" s="133">
        <f t="shared" si="20"/>
        <v>0.36936090225563889</v>
      </c>
      <c r="H228" s="135">
        <v>0.5</v>
      </c>
      <c r="I228" s="133">
        <f t="shared" si="21"/>
        <v>0.5</v>
      </c>
      <c r="J228" s="152">
        <v>20.675282171450888</v>
      </c>
      <c r="K228" s="133">
        <f t="shared" si="22"/>
        <v>4.7666986403921516E-2</v>
      </c>
      <c r="L228" s="136"/>
      <c r="M228" s="136">
        <f t="shared" si="23"/>
        <v>0.27473453993280067</v>
      </c>
      <c r="N228" s="24"/>
      <c r="O228" s="42" t="str">
        <f t="shared" si="24"/>
        <v>CAPACIDADE DE ADAPTAÇÃO MODERADA</v>
      </c>
    </row>
    <row r="229" spans="1:15">
      <c r="A229" s="146">
        <v>225</v>
      </c>
      <c r="B229" s="28">
        <v>3120409</v>
      </c>
      <c r="C229" s="17" t="s">
        <v>324</v>
      </c>
      <c r="D229" s="151">
        <v>23967.13</v>
      </c>
      <c r="E229" s="133">
        <f t="shared" si="19"/>
        <v>0.44150329518425618</v>
      </c>
      <c r="F229" s="134">
        <v>0.56999999999999995</v>
      </c>
      <c r="G229" s="133">
        <f t="shared" si="20"/>
        <v>0.69642857142857151</v>
      </c>
      <c r="H229" s="135">
        <v>0.25</v>
      </c>
      <c r="I229" s="133">
        <f t="shared" si="21"/>
        <v>0.25</v>
      </c>
      <c r="J229" s="152">
        <v>167.71662952646238</v>
      </c>
      <c r="K229" s="133">
        <f t="shared" si="22"/>
        <v>0.38667169004293239</v>
      </c>
      <c r="L229" s="136"/>
      <c r="M229" s="136">
        <f t="shared" si="23"/>
        <v>0.44365088916394002</v>
      </c>
      <c r="N229" s="24"/>
      <c r="O229" s="42" t="str">
        <f t="shared" si="24"/>
        <v>CAPACIDADE DE ADAPTAÇÃO ALTA</v>
      </c>
    </row>
    <row r="230" spans="1:15">
      <c r="A230" s="146">
        <v>226</v>
      </c>
      <c r="B230" s="28">
        <v>3120508</v>
      </c>
      <c r="C230" s="17" t="s">
        <v>325</v>
      </c>
      <c r="D230" s="151">
        <v>22906.28</v>
      </c>
      <c r="E230" s="133">
        <f t="shared" si="19"/>
        <v>0.42196116516300547</v>
      </c>
      <c r="F230" s="134">
        <v>0.63500000000000001</v>
      </c>
      <c r="G230" s="133">
        <f t="shared" si="20"/>
        <v>0.45206766917293217</v>
      </c>
      <c r="H230" s="135">
        <v>0.25</v>
      </c>
      <c r="I230" s="133">
        <f t="shared" si="21"/>
        <v>0.25</v>
      </c>
      <c r="J230" s="152">
        <v>359.85846828609988</v>
      </c>
      <c r="K230" s="133">
        <f t="shared" si="22"/>
        <v>0.82965584570427209</v>
      </c>
      <c r="L230" s="136"/>
      <c r="M230" s="136">
        <f t="shared" si="23"/>
        <v>0.48842117001005247</v>
      </c>
      <c r="N230" s="24"/>
      <c r="O230" s="42" t="str">
        <f t="shared" si="24"/>
        <v>CAPACIDADE DE ADAPTAÇÃO ALTA</v>
      </c>
    </row>
    <row r="231" spans="1:15">
      <c r="A231" s="146">
        <v>227</v>
      </c>
      <c r="B231" s="28">
        <v>3120607</v>
      </c>
      <c r="C231" s="17" t="s">
        <v>326</v>
      </c>
      <c r="D231" s="151">
        <v>16383.73</v>
      </c>
      <c r="E231" s="133">
        <f t="shared" si="19"/>
        <v>0.30180796709531565</v>
      </c>
      <c r="F231" s="134">
        <v>0.625</v>
      </c>
      <c r="G231" s="133">
        <f t="shared" si="20"/>
        <v>0.48966165413533824</v>
      </c>
      <c r="H231" s="135">
        <v>0.25</v>
      </c>
      <c r="I231" s="133">
        <f t="shared" si="21"/>
        <v>0.25</v>
      </c>
      <c r="J231" s="152">
        <v>146.29217703349281</v>
      </c>
      <c r="K231" s="133">
        <f t="shared" si="22"/>
        <v>0.33727748699287663</v>
      </c>
      <c r="L231" s="136"/>
      <c r="M231" s="136">
        <f t="shared" si="23"/>
        <v>0.34468677705588258</v>
      </c>
      <c r="N231" s="24"/>
      <c r="O231" s="42" t="str">
        <f t="shared" si="24"/>
        <v>CAPACIDADE DE ADAPTAÇÃO MODERADA</v>
      </c>
    </row>
    <row r="232" spans="1:15">
      <c r="A232" s="146">
        <v>228</v>
      </c>
      <c r="B232" s="28">
        <v>3120706</v>
      </c>
      <c r="C232" s="17" t="s">
        <v>327</v>
      </c>
      <c r="D232" s="151">
        <v>50408.9</v>
      </c>
      <c r="E232" s="133">
        <f t="shared" si="19"/>
        <v>0.92859242873942982</v>
      </c>
      <c r="F232" s="134">
        <v>0.71199999999999997</v>
      </c>
      <c r="G232" s="133">
        <f t="shared" si="20"/>
        <v>0.16259398496240604</v>
      </c>
      <c r="H232" s="135">
        <v>0.25</v>
      </c>
      <c r="I232" s="133">
        <f t="shared" si="21"/>
        <v>0.25</v>
      </c>
      <c r="J232" s="152">
        <v>51.055336552115875</v>
      </c>
      <c r="K232" s="133">
        <f t="shared" si="22"/>
        <v>0.11770838303903849</v>
      </c>
      <c r="L232" s="136"/>
      <c r="M232" s="136">
        <f t="shared" si="23"/>
        <v>0.36472369918521858</v>
      </c>
      <c r="N232" s="24"/>
      <c r="O232" s="42" t="str">
        <f t="shared" si="24"/>
        <v>CAPACIDADE DE ADAPTAÇÃO MODERADA</v>
      </c>
    </row>
    <row r="233" spans="1:15">
      <c r="A233" s="146">
        <v>229</v>
      </c>
      <c r="B233" s="28">
        <v>3120805</v>
      </c>
      <c r="C233" s="17" t="s">
        <v>328</v>
      </c>
      <c r="D233" s="151">
        <v>20461.59</v>
      </c>
      <c r="E233" s="133">
        <f t="shared" si="19"/>
        <v>0.37692704173212327</v>
      </c>
      <c r="F233" s="134">
        <v>0.61799999999999999</v>
      </c>
      <c r="G233" s="133">
        <f t="shared" si="20"/>
        <v>0.51597744360902242</v>
      </c>
      <c r="H233" s="135">
        <v>0.25</v>
      </c>
      <c r="I233" s="133">
        <f t="shared" si="21"/>
        <v>0.25</v>
      </c>
      <c r="J233" s="152">
        <v>40.698597838823069</v>
      </c>
      <c r="K233" s="133">
        <f t="shared" si="22"/>
        <v>9.3830860142776501E-2</v>
      </c>
      <c r="L233" s="136"/>
      <c r="M233" s="136">
        <f t="shared" si="23"/>
        <v>0.30918383637098051</v>
      </c>
      <c r="N233" s="24"/>
      <c r="O233" s="42" t="str">
        <f t="shared" si="24"/>
        <v>CAPACIDADE DE ADAPTAÇÃO MODERADA</v>
      </c>
    </row>
    <row r="234" spans="1:15">
      <c r="A234" s="146">
        <v>230</v>
      </c>
      <c r="B234" s="28">
        <v>3120839</v>
      </c>
      <c r="C234" s="17" t="s">
        <v>329</v>
      </c>
      <c r="D234" s="151">
        <v>14734.12</v>
      </c>
      <c r="E234" s="133">
        <f t="shared" si="19"/>
        <v>0.27142017136137087</v>
      </c>
      <c r="F234" s="134">
        <v>0.59699999999999998</v>
      </c>
      <c r="G234" s="133">
        <f t="shared" si="20"/>
        <v>0.59492481203007519</v>
      </c>
      <c r="H234" s="135">
        <v>0.5</v>
      </c>
      <c r="I234" s="133">
        <f t="shared" si="21"/>
        <v>0.5</v>
      </c>
      <c r="J234" s="152">
        <v>88.651812703991965</v>
      </c>
      <c r="K234" s="133">
        <f t="shared" si="22"/>
        <v>0.20438728312396418</v>
      </c>
      <c r="L234" s="136"/>
      <c r="M234" s="136">
        <f t="shared" si="23"/>
        <v>0.39268306662885255</v>
      </c>
      <c r="N234" s="24"/>
      <c r="O234" s="42" t="str">
        <f t="shared" si="24"/>
        <v>CAPACIDADE DE ADAPTAÇÃO MODERADA</v>
      </c>
    </row>
    <row r="235" spans="1:15">
      <c r="A235" s="146">
        <v>231</v>
      </c>
      <c r="B235" s="28">
        <v>3120870</v>
      </c>
      <c r="C235" s="17" t="s">
        <v>330</v>
      </c>
      <c r="D235" s="151">
        <v>10226.6</v>
      </c>
      <c r="E235" s="133">
        <f t="shared" si="19"/>
        <v>0.18838624393205672</v>
      </c>
      <c r="F235" s="134">
        <v>0.66200000000000003</v>
      </c>
      <c r="G235" s="133">
        <f t="shared" si="20"/>
        <v>0.35056390977443586</v>
      </c>
      <c r="H235" s="135">
        <v>0.5</v>
      </c>
      <c r="I235" s="133">
        <f t="shared" si="21"/>
        <v>0.5</v>
      </c>
      <c r="J235" s="152">
        <v>25.313825276802593</v>
      </c>
      <c r="K235" s="133">
        <f t="shared" si="22"/>
        <v>5.8361175208856579E-2</v>
      </c>
      <c r="L235" s="136"/>
      <c r="M235" s="136">
        <f t="shared" si="23"/>
        <v>0.27432783222883733</v>
      </c>
      <c r="N235" s="24"/>
      <c r="O235" s="42" t="str">
        <f t="shared" si="24"/>
        <v>CAPACIDADE DE ADAPTAÇÃO MODERADA</v>
      </c>
    </row>
    <row r="236" spans="1:15">
      <c r="A236" s="146">
        <v>232</v>
      </c>
      <c r="B236" s="28">
        <v>3120904</v>
      </c>
      <c r="C236" s="17" t="s">
        <v>331</v>
      </c>
      <c r="D236" s="151">
        <v>27509.61</v>
      </c>
      <c r="E236" s="133">
        <f t="shared" si="19"/>
        <v>0.50676002776443263</v>
      </c>
      <c r="F236" s="134">
        <v>0.60899999999999999</v>
      </c>
      <c r="G236" s="133">
        <f t="shared" si="20"/>
        <v>0.54981203007518786</v>
      </c>
      <c r="H236" s="135">
        <v>0.25</v>
      </c>
      <c r="I236" s="133">
        <f t="shared" si="21"/>
        <v>0.25</v>
      </c>
      <c r="J236" s="152">
        <v>9.2379685117461108</v>
      </c>
      <c r="K236" s="133">
        <f t="shared" si="22"/>
        <v>2.1298191521531028E-2</v>
      </c>
      <c r="L236" s="136"/>
      <c r="M236" s="136">
        <f t="shared" si="23"/>
        <v>0.3319675623402879</v>
      </c>
      <c r="N236" s="24"/>
      <c r="O236" s="42" t="str">
        <f t="shared" si="24"/>
        <v>CAPACIDADE DE ADAPTAÇÃO MODERADA</v>
      </c>
    </row>
    <row r="237" spans="1:15">
      <c r="A237" s="146">
        <v>233</v>
      </c>
      <c r="B237" s="28">
        <v>3121001</v>
      </c>
      <c r="C237" s="17" t="s">
        <v>332</v>
      </c>
      <c r="D237" s="151">
        <v>13618.93</v>
      </c>
      <c r="E237" s="133">
        <f t="shared" si="19"/>
        <v>0.25087703333205613</v>
      </c>
      <c r="F237" s="134">
        <v>0.67200000000000004</v>
      </c>
      <c r="G237" s="133">
        <f t="shared" si="20"/>
        <v>0.31296992481202979</v>
      </c>
      <c r="H237" s="135">
        <v>0.25</v>
      </c>
      <c r="I237" s="133">
        <f t="shared" si="21"/>
        <v>0.25</v>
      </c>
      <c r="J237" s="152">
        <v>76.071407136322065</v>
      </c>
      <c r="K237" s="133">
        <f t="shared" si="22"/>
        <v>0.17538308302758127</v>
      </c>
      <c r="L237" s="136"/>
      <c r="M237" s="136">
        <f t="shared" si="23"/>
        <v>0.24730751029291681</v>
      </c>
      <c r="N237" s="24"/>
      <c r="O237" s="42" t="str">
        <f t="shared" si="24"/>
        <v>CAPACIDADE DE ADAPTAÇÃO MODERADA</v>
      </c>
    </row>
    <row r="238" spans="1:15">
      <c r="A238" s="146">
        <v>234</v>
      </c>
      <c r="B238" s="28">
        <v>3121100</v>
      </c>
      <c r="C238" s="17" t="s">
        <v>333</v>
      </c>
      <c r="D238" s="151">
        <v>15700.68</v>
      </c>
      <c r="E238" s="133">
        <f t="shared" si="19"/>
        <v>0.28922536643451041</v>
      </c>
      <c r="F238" s="134">
        <v>0.67200000000000004</v>
      </c>
      <c r="G238" s="133">
        <f t="shared" si="20"/>
        <v>0.31296992481202979</v>
      </c>
      <c r="H238" s="135">
        <v>0.5</v>
      </c>
      <c r="I238" s="133">
        <f t="shared" si="21"/>
        <v>0.5</v>
      </c>
      <c r="J238" s="152">
        <v>81.745837525150904</v>
      </c>
      <c r="K238" s="133">
        <f t="shared" si="22"/>
        <v>0.18846551614512272</v>
      </c>
      <c r="L238" s="136"/>
      <c r="M238" s="136">
        <f t="shared" si="23"/>
        <v>0.32266520184791575</v>
      </c>
      <c r="N238" s="24"/>
      <c r="O238" s="42" t="str">
        <f t="shared" si="24"/>
        <v>CAPACIDADE DE ADAPTAÇÃO MODERADA</v>
      </c>
    </row>
    <row r="239" spans="1:15">
      <c r="A239" s="146">
        <v>235</v>
      </c>
      <c r="B239" s="28">
        <v>3121209</v>
      </c>
      <c r="C239" s="17" t="s">
        <v>334</v>
      </c>
      <c r="D239" s="151">
        <v>34599.14</v>
      </c>
      <c r="E239" s="133">
        <f t="shared" si="19"/>
        <v>0.63735767780879082</v>
      </c>
      <c r="F239" s="134">
        <v>0.59299999999999997</v>
      </c>
      <c r="G239" s="133">
        <f t="shared" si="20"/>
        <v>0.60996240601503759</v>
      </c>
      <c r="H239" s="135">
        <v>0.5</v>
      </c>
      <c r="I239" s="133">
        <f t="shared" si="21"/>
        <v>0.5</v>
      </c>
      <c r="J239" s="152">
        <v>198.11214464434647</v>
      </c>
      <c r="K239" s="133">
        <f t="shared" si="22"/>
        <v>0.45674873149995343</v>
      </c>
      <c r="L239" s="136"/>
      <c r="M239" s="136">
        <f t="shared" si="23"/>
        <v>0.55101720383094555</v>
      </c>
      <c r="N239" s="24"/>
      <c r="O239" s="42" t="str">
        <f t="shared" si="24"/>
        <v>CAPACIDADE DE ADAPTAÇÃO ALTA</v>
      </c>
    </row>
    <row r="240" spans="1:15">
      <c r="A240" s="146">
        <v>236</v>
      </c>
      <c r="B240" s="28">
        <v>3121258</v>
      </c>
      <c r="C240" s="17" t="s">
        <v>335</v>
      </c>
      <c r="D240" s="151">
        <v>42456.49</v>
      </c>
      <c r="E240" s="133">
        <f t="shared" si="19"/>
        <v>0.7820994936380542</v>
      </c>
      <c r="F240" s="134">
        <v>0.56100000000000005</v>
      </c>
      <c r="G240" s="133">
        <f t="shared" si="20"/>
        <v>0.7302631578947365</v>
      </c>
      <c r="H240" s="135">
        <v>0</v>
      </c>
      <c r="I240" s="133">
        <f t="shared" si="21"/>
        <v>0</v>
      </c>
      <c r="J240" s="152">
        <v>86.889573089384413</v>
      </c>
      <c r="K240" s="133">
        <f t="shared" si="22"/>
        <v>0.20032442917820567</v>
      </c>
      <c r="L240" s="136"/>
      <c r="M240" s="136">
        <f t="shared" si="23"/>
        <v>0.4281717701777491</v>
      </c>
      <c r="N240" s="24"/>
      <c r="O240" s="42" t="str">
        <f t="shared" si="24"/>
        <v>CAPACIDADE DE ADAPTAÇÃO ALTA</v>
      </c>
    </row>
    <row r="241" spans="1:15">
      <c r="A241" s="146">
        <v>237</v>
      </c>
      <c r="B241" s="28">
        <v>3121308</v>
      </c>
      <c r="C241" s="17" t="s">
        <v>336</v>
      </c>
      <c r="D241" s="151">
        <v>16206.3</v>
      </c>
      <c r="E241" s="133">
        <f t="shared" si="19"/>
        <v>0.29853949357910647</v>
      </c>
      <c r="F241" s="134">
        <v>0.65500000000000003</v>
      </c>
      <c r="G241" s="133">
        <f t="shared" si="20"/>
        <v>0.37687969924812009</v>
      </c>
      <c r="H241" s="135">
        <v>0.5</v>
      </c>
      <c r="I241" s="133">
        <f t="shared" si="21"/>
        <v>0.5</v>
      </c>
      <c r="J241" s="152">
        <v>149.58517045454545</v>
      </c>
      <c r="K241" s="133">
        <f t="shared" si="22"/>
        <v>0.34486950297253105</v>
      </c>
      <c r="L241" s="136"/>
      <c r="M241" s="136">
        <f t="shared" si="23"/>
        <v>0.38007217394993942</v>
      </c>
      <c r="N241" s="24"/>
      <c r="O241" s="42" t="str">
        <f t="shared" si="24"/>
        <v>CAPACIDADE DE ADAPTAÇÃO MODERADA</v>
      </c>
    </row>
    <row r="242" spans="1:15">
      <c r="A242" s="146">
        <v>238</v>
      </c>
      <c r="B242" s="28">
        <v>3121407</v>
      </c>
      <c r="C242" s="17" t="s">
        <v>337</v>
      </c>
      <c r="D242" s="151">
        <v>35948.85</v>
      </c>
      <c r="E242" s="133">
        <f t="shared" si="19"/>
        <v>0.66222095566238204</v>
      </c>
      <c r="F242" s="134">
        <v>0.70099999999999996</v>
      </c>
      <c r="G242" s="133">
        <f t="shared" si="20"/>
        <v>0.20394736842105271</v>
      </c>
      <c r="H242" s="135">
        <v>0.25</v>
      </c>
      <c r="I242" s="133">
        <f t="shared" si="21"/>
        <v>0.25</v>
      </c>
      <c r="J242" s="152">
        <v>283.35001045341693</v>
      </c>
      <c r="K242" s="133">
        <f t="shared" si="22"/>
        <v>0.65326513968859801</v>
      </c>
      <c r="L242" s="136"/>
      <c r="M242" s="136">
        <f t="shared" si="23"/>
        <v>0.4423583659430082</v>
      </c>
      <c r="N242" s="24"/>
      <c r="O242" s="42" t="str">
        <f t="shared" si="24"/>
        <v>CAPACIDADE DE ADAPTAÇÃO ALTA</v>
      </c>
    </row>
    <row r="243" spans="1:15">
      <c r="A243" s="146">
        <v>239</v>
      </c>
      <c r="B243" s="28">
        <v>3121506</v>
      </c>
      <c r="C243" s="17" t="s">
        <v>338</v>
      </c>
      <c r="D243" s="151">
        <v>17657.89</v>
      </c>
      <c r="E243" s="133">
        <f t="shared" si="19"/>
        <v>0.32527952328881782</v>
      </c>
      <c r="F243" s="134">
        <v>0.67600000000000005</v>
      </c>
      <c r="G243" s="133">
        <f t="shared" si="20"/>
        <v>0.29793233082706738</v>
      </c>
      <c r="H243" s="135">
        <v>0</v>
      </c>
      <c r="I243" s="133">
        <f t="shared" si="21"/>
        <v>0</v>
      </c>
      <c r="J243" s="152">
        <v>101.91840013360053</v>
      </c>
      <c r="K243" s="133">
        <f t="shared" si="22"/>
        <v>0.23497347959710332</v>
      </c>
      <c r="L243" s="136"/>
      <c r="M243" s="136">
        <f t="shared" si="23"/>
        <v>0.21454633342824714</v>
      </c>
      <c r="N243" s="24"/>
      <c r="O243" s="42" t="str">
        <f t="shared" si="24"/>
        <v>CAPACIDADE DE ADAPTAÇÃO MODERADA</v>
      </c>
    </row>
    <row r="244" spans="1:15">
      <c r="A244" s="146">
        <v>240</v>
      </c>
      <c r="B244" s="28">
        <v>3121605</v>
      </c>
      <c r="C244" s="17" t="s">
        <v>339</v>
      </c>
      <c r="D244" s="151">
        <v>20537.919999999998</v>
      </c>
      <c r="E244" s="133">
        <f t="shared" si="19"/>
        <v>0.37833313192821327</v>
      </c>
      <c r="F244" s="134">
        <v>0.64800000000000002</v>
      </c>
      <c r="G244" s="133">
        <f t="shared" si="20"/>
        <v>0.40319548872180433</v>
      </c>
      <c r="H244" s="135">
        <v>0.5</v>
      </c>
      <c r="I244" s="133">
        <f t="shared" si="21"/>
        <v>0.5</v>
      </c>
      <c r="J244" s="152">
        <v>30.072508070940422</v>
      </c>
      <c r="K244" s="133">
        <f t="shared" si="22"/>
        <v>6.9332346783093204E-2</v>
      </c>
      <c r="L244" s="136"/>
      <c r="M244" s="136">
        <f t="shared" si="23"/>
        <v>0.33771524185827773</v>
      </c>
      <c r="N244" s="24"/>
      <c r="O244" s="42" t="str">
        <f t="shared" si="24"/>
        <v>CAPACIDADE DE ADAPTAÇÃO MODERADA</v>
      </c>
    </row>
    <row r="245" spans="1:15">
      <c r="A245" s="146">
        <v>241</v>
      </c>
      <c r="B245" s="28">
        <v>3121704</v>
      </c>
      <c r="C245" s="17" t="s">
        <v>340</v>
      </c>
      <c r="D245" s="151">
        <v>11363.34</v>
      </c>
      <c r="E245" s="133">
        <f t="shared" si="19"/>
        <v>0.20932635882139686</v>
      </c>
      <c r="F245" s="134">
        <v>0.60899999999999999</v>
      </c>
      <c r="G245" s="133">
        <f t="shared" si="20"/>
        <v>0.54981203007518786</v>
      </c>
      <c r="H245" s="135">
        <v>0.25</v>
      </c>
      <c r="I245" s="133">
        <f t="shared" si="21"/>
        <v>0.25</v>
      </c>
      <c r="J245" s="152">
        <v>137.81075795998873</v>
      </c>
      <c r="K245" s="133">
        <f t="shared" si="22"/>
        <v>0.31772352471511256</v>
      </c>
      <c r="L245" s="136"/>
      <c r="M245" s="136">
        <f t="shared" si="23"/>
        <v>0.33171547840292437</v>
      </c>
      <c r="N245" s="24"/>
      <c r="O245" s="42" t="str">
        <f t="shared" si="24"/>
        <v>CAPACIDADE DE ADAPTAÇÃO MODERADA</v>
      </c>
    </row>
    <row r="246" spans="1:15">
      <c r="A246" s="146">
        <v>242</v>
      </c>
      <c r="B246" s="28">
        <v>3121803</v>
      </c>
      <c r="C246" s="17" t="s">
        <v>341</v>
      </c>
      <c r="D246" s="151">
        <v>12128.99</v>
      </c>
      <c r="E246" s="133">
        <f t="shared" si="19"/>
        <v>0.22343055060229952</v>
      </c>
      <c r="F246" s="134">
        <v>0.56100000000000005</v>
      </c>
      <c r="G246" s="133">
        <f t="shared" si="20"/>
        <v>0.7302631578947365</v>
      </c>
      <c r="H246" s="135">
        <v>0.5</v>
      </c>
      <c r="I246" s="133">
        <f t="shared" si="21"/>
        <v>0.5</v>
      </c>
      <c r="J246" s="152">
        <v>244.92887688038556</v>
      </c>
      <c r="K246" s="133">
        <f t="shared" si="22"/>
        <v>0.56468498699893732</v>
      </c>
      <c r="L246" s="136"/>
      <c r="M246" s="136">
        <f t="shared" si="23"/>
        <v>0.50459467387399337</v>
      </c>
      <c r="N246" s="24"/>
      <c r="O246" s="42" t="str">
        <f t="shared" si="24"/>
        <v>CAPACIDADE DE ADAPTAÇÃO ALTA</v>
      </c>
    </row>
    <row r="247" spans="1:15">
      <c r="A247" s="146">
        <v>243</v>
      </c>
      <c r="B247" s="28">
        <v>3121902</v>
      </c>
      <c r="C247" s="17" t="s">
        <v>342</v>
      </c>
      <c r="D247" s="151">
        <v>18575.93</v>
      </c>
      <c r="E247" s="133">
        <f t="shared" si="19"/>
        <v>0.34219092173790017</v>
      </c>
      <c r="F247" s="134">
        <v>0.65600000000000003</v>
      </c>
      <c r="G247" s="133">
        <f t="shared" si="20"/>
        <v>0.37312030075187946</v>
      </c>
      <c r="H247" s="135">
        <v>0.5</v>
      </c>
      <c r="I247" s="133">
        <f t="shared" si="21"/>
        <v>0.5</v>
      </c>
      <c r="J247" s="152">
        <v>272.40312825366777</v>
      </c>
      <c r="K247" s="133">
        <f t="shared" si="22"/>
        <v>0.62802703746326061</v>
      </c>
      <c r="L247" s="136"/>
      <c r="M247" s="136">
        <f t="shared" si="23"/>
        <v>0.46083456498826009</v>
      </c>
      <c r="N247" s="24"/>
      <c r="O247" s="42" t="str">
        <f t="shared" si="24"/>
        <v>CAPACIDADE DE ADAPTAÇÃO ALTA</v>
      </c>
    </row>
    <row r="248" spans="1:15">
      <c r="A248" s="146">
        <v>244</v>
      </c>
      <c r="B248" s="28">
        <v>3122009</v>
      </c>
      <c r="C248" s="17" t="s">
        <v>343</v>
      </c>
      <c r="D248" s="151">
        <v>15957.14</v>
      </c>
      <c r="E248" s="133">
        <f t="shared" si="19"/>
        <v>0.29394966738681272</v>
      </c>
      <c r="F248" s="134">
        <v>0.56999999999999995</v>
      </c>
      <c r="G248" s="133">
        <f t="shared" si="20"/>
        <v>0.69642857142857151</v>
      </c>
      <c r="H248" s="135">
        <v>0.25</v>
      </c>
      <c r="I248" s="133">
        <f t="shared" si="21"/>
        <v>0.25</v>
      </c>
      <c r="J248" s="152">
        <v>17.801202549985511</v>
      </c>
      <c r="K248" s="133">
        <f t="shared" si="22"/>
        <v>4.1040778688635753E-2</v>
      </c>
      <c r="L248" s="136"/>
      <c r="M248" s="136">
        <f t="shared" si="23"/>
        <v>0.32035475437600497</v>
      </c>
      <c r="N248" s="24"/>
      <c r="O248" s="42" t="str">
        <f t="shared" si="24"/>
        <v>CAPACIDADE DE ADAPTAÇÃO MODERADA</v>
      </c>
    </row>
    <row r="249" spans="1:15">
      <c r="A249" s="146">
        <v>245</v>
      </c>
      <c r="B249" s="28">
        <v>3122108</v>
      </c>
      <c r="C249" s="17" t="s">
        <v>344</v>
      </c>
      <c r="D249" s="151">
        <v>12416.03</v>
      </c>
      <c r="E249" s="133">
        <f t="shared" si="19"/>
        <v>0.22871817185063795</v>
      </c>
      <c r="F249" s="134">
        <v>0.57899999999999996</v>
      </c>
      <c r="G249" s="133">
        <f t="shared" si="20"/>
        <v>0.66259398496240607</v>
      </c>
      <c r="H249" s="135">
        <v>0.5</v>
      </c>
      <c r="I249" s="133">
        <f t="shared" si="21"/>
        <v>0.5</v>
      </c>
      <c r="J249" s="152">
        <v>124.48163235998085</v>
      </c>
      <c r="K249" s="133">
        <f t="shared" si="22"/>
        <v>0.28699314611698812</v>
      </c>
      <c r="L249" s="136"/>
      <c r="M249" s="136">
        <f t="shared" si="23"/>
        <v>0.41957632573250803</v>
      </c>
      <c r="N249" s="24"/>
      <c r="O249" s="42" t="str">
        <f t="shared" si="24"/>
        <v>CAPACIDADE DE ADAPTAÇÃO ALTA</v>
      </c>
    </row>
    <row r="250" spans="1:15">
      <c r="A250" s="146">
        <v>246</v>
      </c>
      <c r="B250" s="28">
        <v>3122207</v>
      </c>
      <c r="C250" s="17" t="s">
        <v>345</v>
      </c>
      <c r="D250" s="151">
        <v>10750.55</v>
      </c>
      <c r="E250" s="133">
        <f t="shared" si="19"/>
        <v>0.19803803167267439</v>
      </c>
      <c r="F250" s="134">
        <v>0.64300000000000002</v>
      </c>
      <c r="G250" s="133">
        <f t="shared" si="20"/>
        <v>0.42199248120300736</v>
      </c>
      <c r="H250" s="135">
        <v>0.25</v>
      </c>
      <c r="I250" s="133">
        <f t="shared" si="21"/>
        <v>0.25</v>
      </c>
      <c r="J250" s="152">
        <v>49.949593308778397</v>
      </c>
      <c r="K250" s="133">
        <f t="shared" si="22"/>
        <v>0.11515908539418333</v>
      </c>
      <c r="L250" s="136"/>
      <c r="M250" s="136">
        <f t="shared" si="23"/>
        <v>0.24629739956746627</v>
      </c>
      <c r="N250" s="24"/>
      <c r="O250" s="42" t="str">
        <f t="shared" si="24"/>
        <v>CAPACIDADE DE ADAPTAÇÃO MODERADA</v>
      </c>
    </row>
    <row r="251" spans="1:15">
      <c r="A251" s="146">
        <v>247</v>
      </c>
      <c r="B251" s="28">
        <v>3122306</v>
      </c>
      <c r="C251" s="17" t="s">
        <v>346</v>
      </c>
      <c r="D251" s="151">
        <v>34355.360000000001</v>
      </c>
      <c r="E251" s="133">
        <f t="shared" si="19"/>
        <v>0.63286695767250345</v>
      </c>
      <c r="F251" s="134">
        <v>0.63800000000000001</v>
      </c>
      <c r="G251" s="133">
        <f t="shared" si="20"/>
        <v>0.4407894736842104</v>
      </c>
      <c r="H251" s="135">
        <v>0.5</v>
      </c>
      <c r="I251" s="133">
        <f t="shared" si="21"/>
        <v>0.5</v>
      </c>
      <c r="J251" s="152">
        <v>67.497991267509335</v>
      </c>
      <c r="K251" s="133">
        <f t="shared" si="22"/>
        <v>0.15561702158934054</v>
      </c>
      <c r="L251" s="136"/>
      <c r="M251" s="136">
        <f t="shared" si="23"/>
        <v>0.43231836323651363</v>
      </c>
      <c r="N251" s="24"/>
      <c r="O251" s="42" t="str">
        <f t="shared" si="24"/>
        <v>CAPACIDADE DE ADAPTAÇÃO ALTA</v>
      </c>
    </row>
    <row r="252" spans="1:15">
      <c r="A252" s="146">
        <v>248</v>
      </c>
      <c r="B252" s="28">
        <v>3122355</v>
      </c>
      <c r="C252" s="17" t="s">
        <v>347</v>
      </c>
      <c r="D252" s="151">
        <v>25656.27</v>
      </c>
      <c r="E252" s="133">
        <f t="shared" si="19"/>
        <v>0.4726192809542476</v>
      </c>
      <c r="F252" s="134">
        <v>0.65900000000000003</v>
      </c>
      <c r="G252" s="133">
        <f t="shared" si="20"/>
        <v>0.36184210526315769</v>
      </c>
      <c r="H252" s="135">
        <v>0.25</v>
      </c>
      <c r="I252" s="133">
        <f t="shared" si="21"/>
        <v>0.25</v>
      </c>
      <c r="J252" s="152">
        <v>16.704947002056638</v>
      </c>
      <c r="K252" s="133">
        <f t="shared" si="22"/>
        <v>3.851335498215281E-2</v>
      </c>
      <c r="L252" s="136"/>
      <c r="M252" s="136">
        <f t="shared" si="23"/>
        <v>0.28074368529988952</v>
      </c>
      <c r="N252" s="24"/>
      <c r="O252" s="42" t="str">
        <f t="shared" si="24"/>
        <v>CAPACIDADE DE ADAPTAÇÃO MODERADA</v>
      </c>
    </row>
    <row r="253" spans="1:15">
      <c r="A253" s="146">
        <v>249</v>
      </c>
      <c r="B253" s="28">
        <v>3122405</v>
      </c>
      <c r="C253" s="17" t="s">
        <v>348</v>
      </c>
      <c r="D253" s="151">
        <v>21452.98</v>
      </c>
      <c r="E253" s="133">
        <f t="shared" si="19"/>
        <v>0.39518963520129208</v>
      </c>
      <c r="F253" s="134">
        <v>0.69399999999999995</v>
      </c>
      <c r="G253" s="133">
        <f t="shared" si="20"/>
        <v>0.23026315789473692</v>
      </c>
      <c r="H253" s="135">
        <v>0</v>
      </c>
      <c r="I253" s="133">
        <f t="shared" si="21"/>
        <v>0</v>
      </c>
      <c r="J253" s="152">
        <v>31.127752520936589</v>
      </c>
      <c r="K253" s="133">
        <f t="shared" si="22"/>
        <v>7.1765219158602414E-2</v>
      </c>
      <c r="L253" s="136"/>
      <c r="M253" s="136">
        <f t="shared" si="23"/>
        <v>0.17430450306365786</v>
      </c>
      <c r="N253" s="24"/>
      <c r="O253" s="42" t="str">
        <f t="shared" si="24"/>
        <v xml:space="preserve"> CAPACIDADE DE ADAPTAÇÃO RELATIVAMENTE BAIXA</v>
      </c>
    </row>
    <row r="254" spans="1:15">
      <c r="A254" s="146">
        <v>250</v>
      </c>
      <c r="B254" s="28">
        <v>3122454</v>
      </c>
      <c r="C254" s="17" t="s">
        <v>349</v>
      </c>
      <c r="D254" s="151">
        <v>8178.51</v>
      </c>
      <c r="E254" s="133">
        <f t="shared" si="19"/>
        <v>0.15065796842164209</v>
      </c>
      <c r="F254" s="134">
        <v>0.57099999999999995</v>
      </c>
      <c r="G254" s="133">
        <f t="shared" si="20"/>
        <v>0.69266917293233088</v>
      </c>
      <c r="H254" s="135">
        <v>0.25</v>
      </c>
      <c r="I254" s="133">
        <f t="shared" si="21"/>
        <v>0.25</v>
      </c>
      <c r="J254" s="152">
        <v>4.3470469010085191</v>
      </c>
      <c r="K254" s="133">
        <f t="shared" si="22"/>
        <v>1.00221425666299E-2</v>
      </c>
      <c r="L254" s="136"/>
      <c r="M254" s="136">
        <f t="shared" si="23"/>
        <v>0.27583732098015068</v>
      </c>
      <c r="N254" s="24"/>
      <c r="O254" s="42" t="str">
        <f t="shared" si="24"/>
        <v>CAPACIDADE DE ADAPTAÇÃO MODERADA</v>
      </c>
    </row>
    <row r="255" spans="1:15">
      <c r="A255" s="146">
        <v>251</v>
      </c>
      <c r="B255" s="28">
        <v>3122470</v>
      </c>
      <c r="C255" s="17" t="s">
        <v>350</v>
      </c>
      <c r="D255" s="151">
        <v>19065.150000000001</v>
      </c>
      <c r="E255" s="133">
        <f t="shared" si="19"/>
        <v>0.35120294120247697</v>
      </c>
      <c r="F255" s="134">
        <v>0.66600000000000004</v>
      </c>
      <c r="G255" s="133">
        <f t="shared" si="20"/>
        <v>0.33552631578947345</v>
      </c>
      <c r="H255" s="135">
        <v>0</v>
      </c>
      <c r="I255" s="133">
        <f t="shared" si="21"/>
        <v>0</v>
      </c>
      <c r="J255" s="152">
        <v>44.201301054909393</v>
      </c>
      <c r="K255" s="133">
        <f t="shared" si="22"/>
        <v>0.10190636330610008</v>
      </c>
      <c r="L255" s="136"/>
      <c r="M255" s="136">
        <f t="shared" si="23"/>
        <v>0.19715890507451261</v>
      </c>
      <c r="N255" s="24"/>
      <c r="O255" s="42" t="str">
        <f t="shared" si="24"/>
        <v xml:space="preserve"> CAPACIDADE DE ADAPTAÇÃO RELATIVAMENTE BAIXA</v>
      </c>
    </row>
    <row r="256" spans="1:15">
      <c r="A256" s="146">
        <v>252</v>
      </c>
      <c r="B256" s="28">
        <v>3122504</v>
      </c>
      <c r="C256" s="17" t="s">
        <v>351</v>
      </c>
      <c r="D256" s="151">
        <v>13860.37</v>
      </c>
      <c r="E256" s="133">
        <f t="shared" si="19"/>
        <v>0.25532464786034076</v>
      </c>
      <c r="F256" s="134">
        <v>0.64500000000000002</v>
      </c>
      <c r="G256" s="133">
        <f t="shared" si="20"/>
        <v>0.41447368421052616</v>
      </c>
      <c r="H256" s="135">
        <v>0.25</v>
      </c>
      <c r="I256" s="133">
        <f t="shared" si="21"/>
        <v>0.25</v>
      </c>
      <c r="J256" s="152">
        <v>0</v>
      </c>
      <c r="K256" s="133">
        <f t="shared" si="22"/>
        <v>0</v>
      </c>
      <c r="L256" s="136"/>
      <c r="M256" s="136">
        <f t="shared" si="23"/>
        <v>0.22994958301771673</v>
      </c>
      <c r="N256" s="24"/>
      <c r="O256" s="42" t="str">
        <f t="shared" si="24"/>
        <v>CAPACIDADE DE ADAPTAÇÃO MODERADA</v>
      </c>
    </row>
    <row r="257" spans="1:15">
      <c r="A257" s="146">
        <v>253</v>
      </c>
      <c r="B257" s="28">
        <v>3122603</v>
      </c>
      <c r="C257" s="17" t="s">
        <v>352</v>
      </c>
      <c r="D257" s="151">
        <v>15289.15</v>
      </c>
      <c r="E257" s="133">
        <f t="shared" si="19"/>
        <v>0.28164448999802522</v>
      </c>
      <c r="F257" s="134">
        <v>0.63</v>
      </c>
      <c r="G257" s="133">
        <f t="shared" si="20"/>
        <v>0.47086466165413521</v>
      </c>
      <c r="H257" s="135">
        <v>0.5</v>
      </c>
      <c r="I257" s="133">
        <f t="shared" si="21"/>
        <v>0.5</v>
      </c>
      <c r="J257" s="152">
        <v>69.100187793427224</v>
      </c>
      <c r="K257" s="133">
        <f t="shared" si="22"/>
        <v>0.15931089523923903</v>
      </c>
      <c r="L257" s="136"/>
      <c r="M257" s="136">
        <f t="shared" si="23"/>
        <v>0.35295501172284988</v>
      </c>
      <c r="N257" s="24"/>
      <c r="O257" s="42" t="str">
        <f t="shared" si="24"/>
        <v>CAPACIDADE DE ADAPTAÇÃO MODERADA</v>
      </c>
    </row>
    <row r="258" spans="1:15">
      <c r="A258" s="146">
        <v>254</v>
      </c>
      <c r="B258" s="28">
        <v>3122702</v>
      </c>
      <c r="C258" s="17" t="s">
        <v>353</v>
      </c>
      <c r="D258" s="151">
        <v>20648.91</v>
      </c>
      <c r="E258" s="133">
        <f t="shared" si="19"/>
        <v>0.38037770091634415</v>
      </c>
      <c r="F258" s="134">
        <v>0.65400000000000003</v>
      </c>
      <c r="G258" s="133">
        <f t="shared" si="20"/>
        <v>0.38063909774436072</v>
      </c>
      <c r="H258" s="135">
        <v>0.25</v>
      </c>
      <c r="I258" s="133">
        <f t="shared" si="21"/>
        <v>0.25</v>
      </c>
      <c r="J258" s="152">
        <v>64.693150344299923</v>
      </c>
      <c r="K258" s="133">
        <f t="shared" si="22"/>
        <v>0.14915044410599182</v>
      </c>
      <c r="L258" s="136"/>
      <c r="M258" s="136">
        <f t="shared" si="23"/>
        <v>0.29004181069167417</v>
      </c>
      <c r="N258" s="24"/>
      <c r="O258" s="42" t="str">
        <f t="shared" si="24"/>
        <v>CAPACIDADE DE ADAPTAÇÃO MODERADA</v>
      </c>
    </row>
    <row r="259" spans="1:15">
      <c r="A259" s="146">
        <v>255</v>
      </c>
      <c r="B259" s="28">
        <v>3122801</v>
      </c>
      <c r="C259" s="17" t="s">
        <v>354</v>
      </c>
      <c r="D259" s="151">
        <v>13052.06</v>
      </c>
      <c r="E259" s="133">
        <f t="shared" si="19"/>
        <v>0.24043460768738778</v>
      </c>
      <c r="F259" s="134">
        <v>0.71099999999999997</v>
      </c>
      <c r="G259" s="133">
        <f t="shared" si="20"/>
        <v>0.16635338345864664</v>
      </c>
      <c r="H259" s="135">
        <v>0</v>
      </c>
      <c r="I259" s="133">
        <f t="shared" si="21"/>
        <v>0</v>
      </c>
      <c r="J259" s="152">
        <v>242.495337641357</v>
      </c>
      <c r="K259" s="133">
        <f t="shared" si="22"/>
        <v>0.55907444776381332</v>
      </c>
      <c r="L259" s="136"/>
      <c r="M259" s="136">
        <f t="shared" si="23"/>
        <v>0.24146560972746195</v>
      </c>
      <c r="N259" s="24"/>
      <c r="O259" s="42" t="str">
        <f t="shared" si="24"/>
        <v>CAPACIDADE DE ADAPTAÇÃO MODERADA</v>
      </c>
    </row>
    <row r="260" spans="1:15">
      <c r="A260" s="146">
        <v>256</v>
      </c>
      <c r="B260" s="28">
        <v>3122900</v>
      </c>
      <c r="C260" s="17" t="s">
        <v>978</v>
      </c>
      <c r="D260" s="151">
        <v>16492.38</v>
      </c>
      <c r="E260" s="133">
        <f t="shared" si="19"/>
        <v>0.30380943047544379</v>
      </c>
      <c r="F260" s="134">
        <v>0.61899999999999999</v>
      </c>
      <c r="G260" s="133">
        <f t="shared" si="20"/>
        <v>0.51221804511278191</v>
      </c>
      <c r="H260" s="135">
        <v>0.5</v>
      </c>
      <c r="I260" s="133">
        <f t="shared" si="21"/>
        <v>0.5</v>
      </c>
      <c r="J260" s="152">
        <v>364.0890119809618</v>
      </c>
      <c r="K260" s="133">
        <f t="shared" si="22"/>
        <v>0.83940938943402266</v>
      </c>
      <c r="L260" s="136"/>
      <c r="M260" s="136">
        <f t="shared" si="23"/>
        <v>0.5388592162555621</v>
      </c>
      <c r="N260" s="24"/>
      <c r="O260" s="42" t="str">
        <f t="shared" si="24"/>
        <v>CAPACIDADE DE ADAPTAÇÃO ALTA</v>
      </c>
    </row>
    <row r="261" spans="1:15">
      <c r="A261" s="146">
        <v>257</v>
      </c>
      <c r="B261" s="28">
        <v>3123007</v>
      </c>
      <c r="C261" s="17" t="s">
        <v>355</v>
      </c>
      <c r="D261" s="151">
        <v>31116.02</v>
      </c>
      <c r="E261" s="133">
        <f t="shared" si="19"/>
        <v>0.5731944276606844</v>
      </c>
      <c r="F261" s="134">
        <v>0.54700000000000004</v>
      </c>
      <c r="G261" s="133">
        <f t="shared" si="20"/>
        <v>0.78289473684210498</v>
      </c>
      <c r="H261" s="135">
        <v>0.25</v>
      </c>
      <c r="I261" s="133">
        <f t="shared" si="21"/>
        <v>0.25</v>
      </c>
      <c r="J261" s="152">
        <v>207.01369141600878</v>
      </c>
      <c r="K261" s="133">
        <f t="shared" si="22"/>
        <v>0.47727130069248419</v>
      </c>
      <c r="L261" s="136"/>
      <c r="M261" s="136">
        <f t="shared" si="23"/>
        <v>0.52084011629881843</v>
      </c>
      <c r="N261" s="24"/>
      <c r="O261" s="42" t="str">
        <f t="shared" si="24"/>
        <v>CAPACIDADE DE ADAPTAÇÃO ALTA</v>
      </c>
    </row>
    <row r="262" spans="1:15">
      <c r="A262" s="146">
        <v>258</v>
      </c>
      <c r="B262" s="28">
        <v>3123106</v>
      </c>
      <c r="C262" s="17" t="s">
        <v>356</v>
      </c>
      <c r="D262" s="151">
        <v>37105.01</v>
      </c>
      <c r="E262" s="133">
        <f t="shared" ref="E262:E325" si="25">IF((D262-$E$860)/($D$860-$E$860)&gt;1,1,IF((D262-$E$860)/($D$860-$E$860)&lt;0,0,(D262-$E$860)/($D$860-$E$860)))</f>
        <v>0.68351881025574512</v>
      </c>
      <c r="F262" s="134">
        <v>0.64400000000000002</v>
      </c>
      <c r="G262" s="133">
        <f t="shared" ref="G262:G325" si="26">IF((F262-$F$860)/($G$860-$F$860)&gt;1,1,IF((F262-$F$860)/($G$860-$F$860)&lt;0,0,(F262-$F$860)/($G$860-$F$860)))</f>
        <v>0.41823308270676673</v>
      </c>
      <c r="H262" s="135">
        <v>0.25</v>
      </c>
      <c r="I262" s="133">
        <f t="shared" ref="I262:I325" si="27">H262</f>
        <v>0.25</v>
      </c>
      <c r="J262" s="152">
        <v>522.30941340226684</v>
      </c>
      <c r="K262" s="133">
        <f t="shared" ref="K262:K325" si="28">IF((J262-$K$860)/($J$860-$K$860)&gt;1,1,IF((J262-$K$860)/($J$860-$K$860)&lt;0,0,(J262-$K$860)/($J$860-$K$860)))</f>
        <v>1</v>
      </c>
      <c r="L262" s="136"/>
      <c r="M262" s="136">
        <f t="shared" ref="M262:M325" si="29">(E262+G262+I262+K262)/J$2</f>
        <v>0.58793797324062802</v>
      </c>
      <c r="N262" s="24"/>
      <c r="O262" s="42" t="str">
        <f t="shared" ref="O262:O325" si="30">IF(AND(M262&gt;$R$5,M262&lt;$S$5)," CAPACIDADE DE ADAPTAÇÃO RELATIVAMENTE BAIXA",IF(AND(M262&gt;$R$6,M262&lt;$S$6),"CAPACIDADE DE ADAPTAÇÃO MODERADA",IF(AND(M262&gt;$R$7,M262&lt;$S$7),"CAPACIDADE DE ADAPTAÇÃO ALTA",IF(AND(M262&gt;$R$8,M262&lt;$S$8),"CAPACIDADE DE ADAPTAÇÃO MUITO ALTA ","CAPACIDADE DE ADAPTAÇÃO EXTREMA"))))</f>
        <v>CAPACIDADE DE ADAPTAÇÃO ALTA</v>
      </c>
    </row>
    <row r="263" spans="1:15">
      <c r="A263" s="146">
        <v>259</v>
      </c>
      <c r="B263" s="28">
        <v>3123205</v>
      </c>
      <c r="C263" s="17" t="s">
        <v>357</v>
      </c>
      <c r="D263" s="151">
        <v>26339.03</v>
      </c>
      <c r="E263" s="133">
        <f t="shared" si="25"/>
        <v>0.48519653946705249</v>
      </c>
      <c r="F263" s="134">
        <v>0.58399999999999996</v>
      </c>
      <c r="G263" s="133">
        <f t="shared" si="26"/>
        <v>0.64379699248120303</v>
      </c>
      <c r="H263" s="135">
        <v>0</v>
      </c>
      <c r="I263" s="133">
        <f t="shared" si="27"/>
        <v>0</v>
      </c>
      <c r="J263" s="152">
        <v>116.16762866191607</v>
      </c>
      <c r="K263" s="133">
        <f t="shared" si="28"/>
        <v>0.26782516098617154</v>
      </c>
      <c r="L263" s="136"/>
      <c r="M263" s="136">
        <f t="shared" si="29"/>
        <v>0.34920467323360677</v>
      </c>
      <c r="N263" s="24"/>
      <c r="O263" s="42" t="str">
        <f t="shared" si="30"/>
        <v>CAPACIDADE DE ADAPTAÇÃO MODERADA</v>
      </c>
    </row>
    <row r="264" spans="1:15">
      <c r="A264" s="146">
        <v>260</v>
      </c>
      <c r="B264" s="28">
        <v>3123304</v>
      </c>
      <c r="C264" s="17" t="s">
        <v>358</v>
      </c>
      <c r="D264" s="151">
        <v>15908.49</v>
      </c>
      <c r="E264" s="133">
        <f t="shared" si="25"/>
        <v>0.29305347600675541</v>
      </c>
      <c r="F264" s="134">
        <v>0.71699999999999997</v>
      </c>
      <c r="G264" s="133">
        <f t="shared" si="26"/>
        <v>0.14379699248120303</v>
      </c>
      <c r="H264" s="135">
        <v>0.25</v>
      </c>
      <c r="I264" s="133">
        <f t="shared" si="27"/>
        <v>0.25</v>
      </c>
      <c r="J264" s="152">
        <v>44.167000200521358</v>
      </c>
      <c r="K264" s="133">
        <f t="shared" si="28"/>
        <v>0.10182728248165478</v>
      </c>
      <c r="L264" s="136"/>
      <c r="M264" s="136">
        <f t="shared" si="29"/>
        <v>0.19716943774240328</v>
      </c>
      <c r="N264" s="24"/>
      <c r="O264" s="42" t="str">
        <f t="shared" si="30"/>
        <v xml:space="preserve"> CAPACIDADE DE ADAPTAÇÃO RELATIVAMENTE BAIXA</v>
      </c>
    </row>
    <row r="265" spans="1:15">
      <c r="A265" s="146">
        <v>261</v>
      </c>
      <c r="B265" s="28">
        <v>3123403</v>
      </c>
      <c r="C265" s="17" t="s">
        <v>359</v>
      </c>
      <c r="D265" s="151">
        <v>54667.85</v>
      </c>
      <c r="E265" s="133">
        <f t="shared" si="25"/>
        <v>1</v>
      </c>
      <c r="F265" s="134">
        <v>0.55500000000000005</v>
      </c>
      <c r="G265" s="133">
        <f t="shared" si="26"/>
        <v>0.75281954887218017</v>
      </c>
      <c r="H265" s="135">
        <v>0.25</v>
      </c>
      <c r="I265" s="133">
        <f t="shared" si="27"/>
        <v>0.25</v>
      </c>
      <c r="J265" s="152">
        <v>425.58139630390144</v>
      </c>
      <c r="K265" s="133">
        <f t="shared" si="28"/>
        <v>0.98118044838061924</v>
      </c>
      <c r="L265" s="136"/>
      <c r="M265" s="136">
        <f t="shared" si="29"/>
        <v>0.74599999931319982</v>
      </c>
      <c r="N265" s="24"/>
      <c r="O265" s="42" t="str">
        <f t="shared" si="30"/>
        <v xml:space="preserve">CAPACIDADE DE ADAPTAÇÃO MUITO ALTA </v>
      </c>
    </row>
    <row r="266" spans="1:15">
      <c r="A266" s="146">
        <v>262</v>
      </c>
      <c r="B266" s="28">
        <v>3123502</v>
      </c>
      <c r="C266" s="17" t="s">
        <v>360</v>
      </c>
      <c r="D266" s="151">
        <v>41427.06</v>
      </c>
      <c r="E266" s="133">
        <f t="shared" si="25"/>
        <v>0.76313615772084054</v>
      </c>
      <c r="F266" s="134">
        <v>0.66500000000000004</v>
      </c>
      <c r="G266" s="133">
        <f t="shared" si="26"/>
        <v>0.33928571428571402</v>
      </c>
      <c r="H266" s="135">
        <v>0</v>
      </c>
      <c r="I266" s="133">
        <f t="shared" si="27"/>
        <v>0</v>
      </c>
      <c r="J266" s="152">
        <v>199.07000546746855</v>
      </c>
      <c r="K266" s="133">
        <f t="shared" si="28"/>
        <v>0.45895708534267177</v>
      </c>
      <c r="L266" s="136"/>
      <c r="M266" s="136">
        <f t="shared" si="29"/>
        <v>0.39034473933730662</v>
      </c>
      <c r="N266" s="24"/>
      <c r="O266" s="42" t="str">
        <f t="shared" si="30"/>
        <v>CAPACIDADE DE ADAPTAÇÃO MODERADA</v>
      </c>
    </row>
    <row r="267" spans="1:15">
      <c r="A267" s="146">
        <v>263</v>
      </c>
      <c r="B267" s="28">
        <v>3123528</v>
      </c>
      <c r="C267" s="17" t="s">
        <v>361</v>
      </c>
      <c r="D267" s="151">
        <v>15560.07</v>
      </c>
      <c r="E267" s="133">
        <f t="shared" si="25"/>
        <v>0.28663516150234464</v>
      </c>
      <c r="F267" s="134">
        <v>0.65</v>
      </c>
      <c r="G267" s="133">
        <f t="shared" si="26"/>
        <v>0.39567669172932313</v>
      </c>
      <c r="H267" s="135">
        <v>0.25</v>
      </c>
      <c r="I267" s="133">
        <f t="shared" si="27"/>
        <v>0.25</v>
      </c>
      <c r="J267" s="152">
        <v>36.97014199820903</v>
      </c>
      <c r="K267" s="133">
        <f t="shared" si="28"/>
        <v>8.5234882956666869E-2</v>
      </c>
      <c r="L267" s="136"/>
      <c r="M267" s="136">
        <f t="shared" si="29"/>
        <v>0.25438668404708364</v>
      </c>
      <c r="N267" s="24"/>
      <c r="O267" s="42" t="str">
        <f t="shared" si="30"/>
        <v>CAPACIDADE DE ADAPTAÇÃO MODERADA</v>
      </c>
    </row>
    <row r="268" spans="1:15">
      <c r="A268" s="146">
        <v>264</v>
      </c>
      <c r="B268" s="28">
        <v>3123601</v>
      </c>
      <c r="C268" s="17" t="s">
        <v>362</v>
      </c>
      <c r="D268" s="151">
        <v>24720.9</v>
      </c>
      <c r="E268" s="133">
        <f t="shared" si="25"/>
        <v>0.45538864310914484</v>
      </c>
      <c r="F268" s="134">
        <v>0.60899999999999999</v>
      </c>
      <c r="G268" s="133">
        <f t="shared" si="26"/>
        <v>0.54981203007518786</v>
      </c>
      <c r="H268" s="135">
        <v>0.5</v>
      </c>
      <c r="I268" s="133">
        <f t="shared" si="27"/>
        <v>0.5</v>
      </c>
      <c r="J268" s="152">
        <v>366.57651085965978</v>
      </c>
      <c r="K268" s="133">
        <f t="shared" si="28"/>
        <v>0.84514433294035085</v>
      </c>
      <c r="L268" s="136"/>
      <c r="M268" s="136">
        <f t="shared" si="29"/>
        <v>0.58758625153117083</v>
      </c>
      <c r="N268" s="24"/>
      <c r="O268" s="42" t="str">
        <f t="shared" si="30"/>
        <v>CAPACIDADE DE ADAPTAÇÃO ALTA</v>
      </c>
    </row>
    <row r="269" spans="1:15">
      <c r="A269" s="146">
        <v>265</v>
      </c>
      <c r="B269" s="28">
        <v>3123700</v>
      </c>
      <c r="C269" s="17" t="s">
        <v>363</v>
      </c>
      <c r="D269" s="151">
        <v>13936.2</v>
      </c>
      <c r="E269" s="133">
        <f t="shared" si="25"/>
        <v>0.25672152745643018</v>
      </c>
      <c r="F269" s="134">
        <v>0.60099999999999998</v>
      </c>
      <c r="G269" s="133">
        <f t="shared" si="26"/>
        <v>0.57988721804511278</v>
      </c>
      <c r="H269" s="135">
        <v>0.25</v>
      </c>
      <c r="I269" s="133">
        <f t="shared" si="27"/>
        <v>0.25</v>
      </c>
      <c r="J269" s="152">
        <v>15.824251211275879</v>
      </c>
      <c r="K269" s="133">
        <f t="shared" si="28"/>
        <v>3.6482905581897228E-2</v>
      </c>
      <c r="L269" s="136"/>
      <c r="M269" s="136">
        <f t="shared" si="29"/>
        <v>0.28077291277086003</v>
      </c>
      <c r="N269" s="24"/>
      <c r="O269" s="42" t="str">
        <f t="shared" si="30"/>
        <v>CAPACIDADE DE ADAPTAÇÃO MODERADA</v>
      </c>
    </row>
    <row r="270" spans="1:15">
      <c r="A270" s="146">
        <v>266</v>
      </c>
      <c r="B270" s="28">
        <v>3123809</v>
      </c>
      <c r="C270" s="17" t="s">
        <v>364</v>
      </c>
      <c r="D270" s="151">
        <v>12715.66</v>
      </c>
      <c r="E270" s="133">
        <f t="shared" si="25"/>
        <v>0.2342377160069912</v>
      </c>
      <c r="F270" s="134">
        <v>0.67200000000000004</v>
      </c>
      <c r="G270" s="133">
        <f t="shared" si="26"/>
        <v>0.31296992481202979</v>
      </c>
      <c r="H270" s="135">
        <v>0.5</v>
      </c>
      <c r="I270" s="133">
        <f t="shared" si="27"/>
        <v>0.5</v>
      </c>
      <c r="J270" s="152">
        <v>14.884291784702549</v>
      </c>
      <c r="K270" s="133">
        <f t="shared" si="28"/>
        <v>3.4315823515729496E-2</v>
      </c>
      <c r="L270" s="136"/>
      <c r="M270" s="136">
        <f t="shared" si="29"/>
        <v>0.27038086608368761</v>
      </c>
      <c r="N270" s="24"/>
      <c r="O270" s="42" t="str">
        <f t="shared" si="30"/>
        <v>CAPACIDADE DE ADAPTAÇÃO MODERADA</v>
      </c>
    </row>
    <row r="271" spans="1:15">
      <c r="A271" s="146">
        <v>267</v>
      </c>
      <c r="B271" s="28">
        <v>3123858</v>
      </c>
      <c r="C271" s="17" t="s">
        <v>365</v>
      </c>
      <c r="D271" s="151">
        <v>12061.39</v>
      </c>
      <c r="E271" s="133">
        <f t="shared" si="25"/>
        <v>0.22218527748221983</v>
      </c>
      <c r="F271" s="134">
        <v>0.68100000000000005</v>
      </c>
      <c r="G271" s="133">
        <f t="shared" si="26"/>
        <v>0.27913533834586435</v>
      </c>
      <c r="H271" s="135">
        <v>0.25</v>
      </c>
      <c r="I271" s="133">
        <f t="shared" si="27"/>
        <v>0.25</v>
      </c>
      <c r="J271" s="152">
        <v>0</v>
      </c>
      <c r="K271" s="133">
        <f t="shared" si="28"/>
        <v>0</v>
      </c>
      <c r="L271" s="136"/>
      <c r="M271" s="136">
        <f t="shared" si="29"/>
        <v>0.18783015395702105</v>
      </c>
      <c r="N271" s="24"/>
      <c r="O271" s="42" t="str">
        <f t="shared" si="30"/>
        <v xml:space="preserve"> CAPACIDADE DE ADAPTAÇÃO RELATIVAMENTE BAIXA</v>
      </c>
    </row>
    <row r="272" spans="1:15">
      <c r="A272" s="146">
        <v>268</v>
      </c>
      <c r="B272" s="28">
        <v>3123908</v>
      </c>
      <c r="C272" s="17" t="s">
        <v>366</v>
      </c>
      <c r="D272" s="151">
        <v>17481.310000000001</v>
      </c>
      <c r="E272" s="133">
        <f t="shared" si="25"/>
        <v>0.32202670779260972</v>
      </c>
      <c r="F272" s="134">
        <v>0.64400000000000002</v>
      </c>
      <c r="G272" s="133">
        <f t="shared" si="26"/>
        <v>0.41823308270676673</v>
      </c>
      <c r="H272" s="135">
        <v>0.25</v>
      </c>
      <c r="I272" s="133">
        <f t="shared" si="27"/>
        <v>0.25</v>
      </c>
      <c r="J272" s="152">
        <v>46.676576698765771</v>
      </c>
      <c r="K272" s="133">
        <f t="shared" si="28"/>
        <v>0.10761312607157193</v>
      </c>
      <c r="L272" s="136"/>
      <c r="M272" s="136">
        <f t="shared" si="29"/>
        <v>0.27446822914273711</v>
      </c>
      <c r="N272" s="24"/>
      <c r="O272" s="42" t="str">
        <f t="shared" si="30"/>
        <v>CAPACIDADE DE ADAPTAÇÃO MODERADA</v>
      </c>
    </row>
    <row r="273" spans="1:15">
      <c r="A273" s="146">
        <v>269</v>
      </c>
      <c r="B273" s="28">
        <v>3124005</v>
      </c>
      <c r="C273" s="17" t="s">
        <v>367</v>
      </c>
      <c r="D273" s="151">
        <v>21529.87</v>
      </c>
      <c r="E273" s="133">
        <f t="shared" si="25"/>
        <v>0.3966060412693827</v>
      </c>
      <c r="F273" s="134">
        <v>0.65600000000000003</v>
      </c>
      <c r="G273" s="133">
        <f t="shared" si="26"/>
        <v>0.37312030075187946</v>
      </c>
      <c r="H273" s="135">
        <v>0.5</v>
      </c>
      <c r="I273" s="133">
        <f t="shared" si="27"/>
        <v>0.5</v>
      </c>
      <c r="J273" s="152">
        <v>38.413969390274005</v>
      </c>
      <c r="K273" s="133">
        <f t="shared" si="28"/>
        <v>8.8563635623568976E-2</v>
      </c>
      <c r="L273" s="136"/>
      <c r="M273" s="136">
        <f t="shared" si="29"/>
        <v>0.33957249441120779</v>
      </c>
      <c r="N273" s="24"/>
      <c r="O273" s="42" t="str">
        <f t="shared" si="30"/>
        <v>CAPACIDADE DE ADAPTAÇÃO MODERADA</v>
      </c>
    </row>
    <row r="274" spans="1:15">
      <c r="A274" s="146">
        <v>270</v>
      </c>
      <c r="B274" s="28">
        <v>3124104</v>
      </c>
      <c r="C274" s="17" t="s">
        <v>368</v>
      </c>
      <c r="D274" s="151">
        <v>13419.92</v>
      </c>
      <c r="E274" s="133">
        <f t="shared" si="25"/>
        <v>0.24721103031982147</v>
      </c>
      <c r="F274" s="134">
        <v>0.64600000000000002</v>
      </c>
      <c r="G274" s="133">
        <f t="shared" si="26"/>
        <v>0.41071428571428553</v>
      </c>
      <c r="H274" s="135">
        <v>0.25</v>
      </c>
      <c r="I274" s="133">
        <f t="shared" si="27"/>
        <v>0.25</v>
      </c>
      <c r="J274" s="152">
        <v>61.871075726068362</v>
      </c>
      <c r="K274" s="133">
        <f t="shared" si="28"/>
        <v>0.14264413423594588</v>
      </c>
      <c r="L274" s="136"/>
      <c r="M274" s="136">
        <f t="shared" si="29"/>
        <v>0.26264236256751322</v>
      </c>
      <c r="N274" s="24"/>
      <c r="O274" s="42" t="str">
        <f t="shared" si="30"/>
        <v>CAPACIDADE DE ADAPTAÇÃO MODERADA</v>
      </c>
    </row>
    <row r="275" spans="1:15">
      <c r="A275" s="146">
        <v>271</v>
      </c>
      <c r="B275" s="28">
        <v>3124203</v>
      </c>
      <c r="C275" s="17" t="s">
        <v>369</v>
      </c>
      <c r="D275" s="151">
        <v>16254.21</v>
      </c>
      <c r="E275" s="133">
        <f t="shared" si="25"/>
        <v>0.29942205327116295</v>
      </c>
      <c r="F275" s="134">
        <v>0.60899999999999999</v>
      </c>
      <c r="G275" s="133">
        <f t="shared" si="26"/>
        <v>0.54981203007518786</v>
      </c>
      <c r="H275" s="135">
        <v>0.5</v>
      </c>
      <c r="I275" s="133">
        <f t="shared" si="27"/>
        <v>0.5</v>
      </c>
      <c r="J275" s="152">
        <v>136.43152020579205</v>
      </c>
      <c r="K275" s="133">
        <f t="shared" si="28"/>
        <v>0.31454368384368542</v>
      </c>
      <c r="L275" s="136"/>
      <c r="M275" s="136">
        <f t="shared" si="29"/>
        <v>0.41594444179750906</v>
      </c>
      <c r="N275" s="24"/>
      <c r="O275" s="42" t="str">
        <f t="shared" si="30"/>
        <v>CAPACIDADE DE ADAPTAÇÃO ALTA</v>
      </c>
    </row>
    <row r="276" spans="1:15">
      <c r="A276" s="146">
        <v>272</v>
      </c>
      <c r="B276" s="28">
        <v>3124302</v>
      </c>
      <c r="C276" s="17" t="s">
        <v>370</v>
      </c>
      <c r="D276" s="151">
        <v>11517.31</v>
      </c>
      <c r="E276" s="133">
        <f t="shared" si="25"/>
        <v>0.21216267098557837</v>
      </c>
      <c r="F276" s="134">
        <v>0.65300000000000002</v>
      </c>
      <c r="G276" s="133">
        <f t="shared" si="26"/>
        <v>0.3843984962406013</v>
      </c>
      <c r="H276" s="135">
        <v>0.5</v>
      </c>
      <c r="I276" s="133">
        <f t="shared" si="27"/>
        <v>0.5</v>
      </c>
      <c r="J276" s="152">
        <v>29.132646585421938</v>
      </c>
      <c r="K276" s="133">
        <f t="shared" si="28"/>
        <v>6.716549052061177E-2</v>
      </c>
      <c r="L276" s="136"/>
      <c r="M276" s="136">
        <f t="shared" si="29"/>
        <v>0.29093166443669788</v>
      </c>
      <c r="N276" s="24"/>
      <c r="O276" s="42" t="str">
        <f t="shared" si="30"/>
        <v>CAPACIDADE DE ADAPTAÇÃO MODERADA</v>
      </c>
    </row>
    <row r="277" spans="1:15">
      <c r="A277" s="146">
        <v>273</v>
      </c>
      <c r="B277" s="28">
        <v>3124401</v>
      </c>
      <c r="C277" s="17" t="s">
        <v>371</v>
      </c>
      <c r="D277" s="151">
        <v>25854.33</v>
      </c>
      <c r="E277" s="133">
        <f t="shared" si="25"/>
        <v>0.47626778382648111</v>
      </c>
      <c r="F277" s="134">
        <v>0.61299999999999999</v>
      </c>
      <c r="G277" s="133">
        <f t="shared" si="26"/>
        <v>0.53477443609022546</v>
      </c>
      <c r="H277" s="135">
        <v>0.25</v>
      </c>
      <c r="I277" s="133">
        <f t="shared" si="27"/>
        <v>0.25</v>
      </c>
      <c r="J277" s="152">
        <v>174.88214642262898</v>
      </c>
      <c r="K277" s="133">
        <f t="shared" si="28"/>
        <v>0.40319183199960562</v>
      </c>
      <c r="L277" s="136"/>
      <c r="M277" s="136">
        <f t="shared" si="29"/>
        <v>0.41605851297907803</v>
      </c>
      <c r="N277" s="24"/>
      <c r="O277" s="42" t="str">
        <f t="shared" si="30"/>
        <v>CAPACIDADE DE ADAPTAÇÃO ALTA</v>
      </c>
    </row>
    <row r="278" spans="1:15">
      <c r="A278" s="146">
        <v>274</v>
      </c>
      <c r="B278" s="28">
        <v>3124500</v>
      </c>
      <c r="C278" s="17" t="s">
        <v>372</v>
      </c>
      <c r="D278" s="151">
        <v>52723.75</v>
      </c>
      <c r="E278" s="133">
        <f t="shared" si="25"/>
        <v>0.97123474356215889</v>
      </c>
      <c r="F278" s="134">
        <v>0.6</v>
      </c>
      <c r="G278" s="133">
        <f t="shared" si="26"/>
        <v>0.5836466165413533</v>
      </c>
      <c r="H278" s="135">
        <v>0</v>
      </c>
      <c r="I278" s="133">
        <f t="shared" si="27"/>
        <v>0</v>
      </c>
      <c r="J278" s="152">
        <v>34.55213180316467</v>
      </c>
      <c r="K278" s="133">
        <f t="shared" si="28"/>
        <v>7.9660146025101464E-2</v>
      </c>
      <c r="L278" s="136"/>
      <c r="M278" s="136">
        <f t="shared" si="29"/>
        <v>0.40863537653215343</v>
      </c>
      <c r="N278" s="24"/>
      <c r="O278" s="42" t="str">
        <f t="shared" si="30"/>
        <v>CAPACIDADE DE ADAPTAÇÃO ALTA</v>
      </c>
    </row>
    <row r="279" spans="1:15">
      <c r="A279" s="146">
        <v>275</v>
      </c>
      <c r="B279" s="28">
        <v>3124609</v>
      </c>
      <c r="C279" s="17" t="s">
        <v>373</v>
      </c>
      <c r="D279" s="151">
        <v>18586.66</v>
      </c>
      <c r="E279" s="133">
        <f t="shared" si="25"/>
        <v>0.3423885812139128</v>
      </c>
      <c r="F279" s="134">
        <v>0.64900000000000002</v>
      </c>
      <c r="G279" s="133">
        <f t="shared" si="26"/>
        <v>0.3994360902255637</v>
      </c>
      <c r="H279" s="135">
        <v>0.25</v>
      </c>
      <c r="I279" s="133">
        <f t="shared" si="27"/>
        <v>0.25</v>
      </c>
      <c r="J279" s="152">
        <v>26.487959743824341</v>
      </c>
      <c r="K279" s="133">
        <f t="shared" si="28"/>
        <v>6.1068149227967335E-2</v>
      </c>
      <c r="L279" s="136"/>
      <c r="M279" s="136">
        <f t="shared" si="29"/>
        <v>0.26322320516686099</v>
      </c>
      <c r="N279" s="24"/>
      <c r="O279" s="42" t="str">
        <f t="shared" si="30"/>
        <v>CAPACIDADE DE ADAPTAÇÃO MODERADA</v>
      </c>
    </row>
    <row r="280" spans="1:15">
      <c r="A280" s="146">
        <v>276</v>
      </c>
      <c r="B280" s="28">
        <v>3124708</v>
      </c>
      <c r="C280" s="17" t="s">
        <v>374</v>
      </c>
      <c r="D280" s="151">
        <v>47456.81</v>
      </c>
      <c r="E280" s="133">
        <f t="shared" si="25"/>
        <v>0.87421138842794943</v>
      </c>
      <c r="F280" s="134">
        <v>0.49099999999999999</v>
      </c>
      <c r="G280" s="133">
        <f t="shared" si="26"/>
        <v>0.99342105263157887</v>
      </c>
      <c r="H280" s="135">
        <v>0</v>
      </c>
      <c r="I280" s="133">
        <f t="shared" si="27"/>
        <v>0</v>
      </c>
      <c r="J280" s="152">
        <v>5.5623304473304476</v>
      </c>
      <c r="K280" s="133">
        <f t="shared" si="28"/>
        <v>1.2823986033580356E-2</v>
      </c>
      <c r="L280" s="136"/>
      <c r="M280" s="136">
        <f t="shared" si="29"/>
        <v>0.4701141067732772</v>
      </c>
      <c r="N280" s="24"/>
      <c r="O280" s="42" t="str">
        <f t="shared" si="30"/>
        <v>CAPACIDADE DE ADAPTAÇÃO ALTA</v>
      </c>
    </row>
    <row r="281" spans="1:15">
      <c r="A281" s="146">
        <v>277</v>
      </c>
      <c r="B281" s="28">
        <v>3124807</v>
      </c>
      <c r="C281" s="17" t="s">
        <v>375</v>
      </c>
      <c r="D281" s="151">
        <v>43679.34</v>
      </c>
      <c r="E281" s="133">
        <f t="shared" si="25"/>
        <v>0.80462585805949594</v>
      </c>
      <c r="F281" s="134">
        <v>0.54800000000000004</v>
      </c>
      <c r="G281" s="133">
        <f t="shared" si="26"/>
        <v>0.77913533834586435</v>
      </c>
      <c r="H281" s="135">
        <v>0.25</v>
      </c>
      <c r="I281" s="133">
        <f t="shared" si="27"/>
        <v>0.25</v>
      </c>
      <c r="J281" s="152">
        <v>127.79533771929825</v>
      </c>
      <c r="K281" s="133">
        <f t="shared" si="28"/>
        <v>0.29463291359388827</v>
      </c>
      <c r="L281" s="136"/>
      <c r="M281" s="136">
        <f t="shared" si="29"/>
        <v>0.53209852749981212</v>
      </c>
      <c r="N281" s="24"/>
      <c r="O281" s="42" t="str">
        <f t="shared" si="30"/>
        <v>CAPACIDADE DE ADAPTAÇÃO ALTA</v>
      </c>
    </row>
    <row r="282" spans="1:15">
      <c r="A282" s="146">
        <v>278</v>
      </c>
      <c r="B282" s="28">
        <v>3124906</v>
      </c>
      <c r="C282" s="17" t="s">
        <v>376</v>
      </c>
      <c r="D282" s="151">
        <v>19487.849999999999</v>
      </c>
      <c r="E282" s="133">
        <f t="shared" si="25"/>
        <v>0.35898958244297524</v>
      </c>
      <c r="F282" s="134">
        <v>0.56399999999999995</v>
      </c>
      <c r="G282" s="133">
        <f t="shared" si="26"/>
        <v>0.71898496240601517</v>
      </c>
      <c r="H282" s="135">
        <v>0.25</v>
      </c>
      <c r="I282" s="133">
        <f t="shared" si="27"/>
        <v>0.25</v>
      </c>
      <c r="J282" s="152">
        <v>17.010807332654384</v>
      </c>
      <c r="K282" s="133">
        <f t="shared" si="28"/>
        <v>3.9218517799240425E-2</v>
      </c>
      <c r="L282" s="136"/>
      <c r="M282" s="136">
        <f t="shared" si="29"/>
        <v>0.34179826566205768</v>
      </c>
      <c r="N282" s="24"/>
      <c r="O282" s="42" t="str">
        <f t="shared" si="30"/>
        <v>CAPACIDADE DE ADAPTAÇÃO MODERADA</v>
      </c>
    </row>
    <row r="283" spans="1:15">
      <c r="A283" s="146">
        <v>279</v>
      </c>
      <c r="B283" s="28">
        <v>3125002</v>
      </c>
      <c r="C283" s="17" t="s">
        <v>377</v>
      </c>
      <c r="D283" s="151">
        <v>13825.96</v>
      </c>
      <c r="E283" s="133">
        <f t="shared" si="25"/>
        <v>0.25469077436830018</v>
      </c>
      <c r="F283" s="134">
        <v>0.63500000000000001</v>
      </c>
      <c r="G283" s="133">
        <f t="shared" si="26"/>
        <v>0.45206766917293217</v>
      </c>
      <c r="H283" s="135">
        <v>0.25</v>
      </c>
      <c r="I283" s="133">
        <f t="shared" si="27"/>
        <v>0.25</v>
      </c>
      <c r="J283" s="152">
        <v>451.73146064516129</v>
      </c>
      <c r="K283" s="133">
        <f t="shared" si="28"/>
        <v>1</v>
      </c>
      <c r="L283" s="136"/>
      <c r="M283" s="136">
        <f t="shared" si="29"/>
        <v>0.4891896108853081</v>
      </c>
      <c r="N283" s="24"/>
      <c r="O283" s="42" t="str">
        <f t="shared" si="30"/>
        <v>CAPACIDADE DE ADAPTAÇÃO ALTA</v>
      </c>
    </row>
    <row r="284" spans="1:15">
      <c r="A284" s="146">
        <v>280</v>
      </c>
      <c r="B284" s="28">
        <v>3125101</v>
      </c>
      <c r="C284" s="17" t="s">
        <v>378</v>
      </c>
      <c r="D284" s="151">
        <v>362591.97</v>
      </c>
      <c r="E284" s="133">
        <f t="shared" si="25"/>
        <v>1</v>
      </c>
      <c r="F284" s="134">
        <v>0.68400000000000005</v>
      </c>
      <c r="G284" s="133">
        <f t="shared" si="26"/>
        <v>0.26785714285714257</v>
      </c>
      <c r="H284" s="135">
        <v>0.25</v>
      </c>
      <c r="I284" s="133">
        <f t="shared" si="27"/>
        <v>0.25</v>
      </c>
      <c r="J284" s="152">
        <v>373.21416383082158</v>
      </c>
      <c r="K284" s="133">
        <f t="shared" si="28"/>
        <v>0.86044748146846195</v>
      </c>
      <c r="L284" s="136"/>
      <c r="M284" s="136">
        <f t="shared" si="29"/>
        <v>0.59457615608140113</v>
      </c>
      <c r="N284" s="24"/>
      <c r="O284" s="42" t="str">
        <f t="shared" si="30"/>
        <v>CAPACIDADE DE ADAPTAÇÃO ALTA</v>
      </c>
    </row>
    <row r="285" spans="1:15">
      <c r="A285" s="146">
        <v>281</v>
      </c>
      <c r="B285" s="28">
        <v>3125200</v>
      </c>
      <c r="C285" s="17" t="s">
        <v>379</v>
      </c>
      <c r="D285" s="151">
        <v>24698.85</v>
      </c>
      <c r="E285" s="133">
        <f t="shared" si="25"/>
        <v>0.45498245564911882</v>
      </c>
      <c r="F285" s="134">
        <v>0.64900000000000002</v>
      </c>
      <c r="G285" s="133">
        <f t="shared" si="26"/>
        <v>0.3994360902255637</v>
      </c>
      <c r="H285" s="135">
        <v>0</v>
      </c>
      <c r="I285" s="133">
        <f t="shared" si="27"/>
        <v>0</v>
      </c>
      <c r="J285" s="152">
        <v>43.701846392552369</v>
      </c>
      <c r="K285" s="133">
        <f t="shared" si="28"/>
        <v>0.10075486760207425</v>
      </c>
      <c r="L285" s="136"/>
      <c r="M285" s="136">
        <f t="shared" si="29"/>
        <v>0.23879335336918917</v>
      </c>
      <c r="N285" s="24"/>
      <c r="O285" s="42" t="str">
        <f t="shared" si="30"/>
        <v>CAPACIDADE DE ADAPTAÇÃO MODERADA</v>
      </c>
    </row>
    <row r="286" spans="1:15">
      <c r="A286" s="146">
        <v>282</v>
      </c>
      <c r="B286" s="28">
        <v>3125309</v>
      </c>
      <c r="C286" s="17" t="s">
        <v>380</v>
      </c>
      <c r="D286" s="151">
        <v>20105.490000000002</v>
      </c>
      <c r="E286" s="133">
        <f t="shared" si="25"/>
        <v>0.37036725241170348</v>
      </c>
      <c r="F286" s="134">
        <v>0.52</v>
      </c>
      <c r="G286" s="133">
        <f t="shared" si="26"/>
        <v>0.8843984962406013</v>
      </c>
      <c r="H286" s="135">
        <v>0.25</v>
      </c>
      <c r="I286" s="133">
        <f t="shared" si="27"/>
        <v>0.25</v>
      </c>
      <c r="J286" s="152">
        <v>42.637230238393975</v>
      </c>
      <c r="K286" s="133">
        <f t="shared" si="28"/>
        <v>9.8300388706703393E-2</v>
      </c>
      <c r="L286" s="136"/>
      <c r="M286" s="136">
        <f t="shared" si="29"/>
        <v>0.40076653433975201</v>
      </c>
      <c r="N286" s="24"/>
      <c r="O286" s="42" t="str">
        <f t="shared" si="30"/>
        <v>CAPACIDADE DE ADAPTAÇÃO ALTA</v>
      </c>
    </row>
    <row r="287" spans="1:15">
      <c r="A287" s="146">
        <v>283</v>
      </c>
      <c r="B287" s="28">
        <v>3125408</v>
      </c>
      <c r="C287" s="17" t="s">
        <v>381</v>
      </c>
      <c r="D287" s="151">
        <v>15837.34</v>
      </c>
      <c r="E287" s="133">
        <f t="shared" si="25"/>
        <v>0.29174280762667149</v>
      </c>
      <c r="F287" s="134">
        <v>0.69699999999999995</v>
      </c>
      <c r="G287" s="133">
        <f t="shared" si="26"/>
        <v>0.21898496240601512</v>
      </c>
      <c r="H287" s="135">
        <v>0.5</v>
      </c>
      <c r="I287" s="133">
        <f t="shared" si="27"/>
        <v>0.5</v>
      </c>
      <c r="J287" s="152">
        <v>54.746832261835181</v>
      </c>
      <c r="K287" s="133">
        <f t="shared" si="28"/>
        <v>0.12621914842285026</v>
      </c>
      <c r="L287" s="136"/>
      <c r="M287" s="136">
        <f t="shared" si="29"/>
        <v>0.28423672961388424</v>
      </c>
      <c r="N287" s="24"/>
      <c r="O287" s="42" t="str">
        <f t="shared" si="30"/>
        <v>CAPACIDADE DE ADAPTAÇÃO MODERADA</v>
      </c>
    </row>
    <row r="288" spans="1:15">
      <c r="A288" s="146">
        <v>284</v>
      </c>
      <c r="B288" s="28">
        <v>3125507</v>
      </c>
      <c r="C288" s="17" t="s">
        <v>811</v>
      </c>
      <c r="D288" s="151">
        <v>15341.2</v>
      </c>
      <c r="E288" s="133">
        <f t="shared" si="25"/>
        <v>0.28260331345808659</v>
      </c>
      <c r="F288" s="134">
        <v>0.66200000000000003</v>
      </c>
      <c r="G288" s="133">
        <f t="shared" si="26"/>
        <v>0.35056390977443586</v>
      </c>
      <c r="H288" s="135">
        <v>0.25</v>
      </c>
      <c r="I288" s="133">
        <f t="shared" si="27"/>
        <v>0.25</v>
      </c>
      <c r="J288" s="152">
        <v>92.285356200527701</v>
      </c>
      <c r="K288" s="133">
        <f t="shared" si="28"/>
        <v>0.21276443933451336</v>
      </c>
      <c r="L288" s="136"/>
      <c r="M288" s="136">
        <f t="shared" si="29"/>
        <v>0.27398291564175897</v>
      </c>
      <c r="N288" s="24"/>
      <c r="O288" s="42" t="str">
        <f t="shared" si="30"/>
        <v>CAPACIDADE DE ADAPTAÇÃO MODERADA</v>
      </c>
    </row>
    <row r="289" spans="1:15">
      <c r="A289" s="146">
        <v>285</v>
      </c>
      <c r="B289" s="28">
        <v>3125606</v>
      </c>
      <c r="C289" s="17" t="s">
        <v>382</v>
      </c>
      <c r="D289" s="151">
        <v>10030.049999999999</v>
      </c>
      <c r="E289" s="133">
        <f t="shared" si="25"/>
        <v>0.18476555707182496</v>
      </c>
      <c r="F289" s="134">
        <v>0.58899999999999997</v>
      </c>
      <c r="G289" s="133">
        <f t="shared" si="26"/>
        <v>0.625</v>
      </c>
      <c r="H289" s="135">
        <v>0.25</v>
      </c>
      <c r="I289" s="133">
        <f t="shared" si="27"/>
        <v>0.25</v>
      </c>
      <c r="J289" s="152">
        <v>7.3971336107258437E-2</v>
      </c>
      <c r="K289" s="133">
        <f t="shared" si="28"/>
        <v>1.705413567401465E-4</v>
      </c>
      <c r="L289" s="136"/>
      <c r="M289" s="136">
        <f t="shared" si="29"/>
        <v>0.26498402460714127</v>
      </c>
      <c r="N289" s="24"/>
      <c r="O289" s="42" t="str">
        <f t="shared" si="30"/>
        <v>CAPACIDADE DE ADAPTAÇÃO MODERADA</v>
      </c>
    </row>
    <row r="290" spans="1:15">
      <c r="A290" s="146">
        <v>286</v>
      </c>
      <c r="B290" s="28">
        <v>3125705</v>
      </c>
      <c r="C290" s="17" t="s">
        <v>383</v>
      </c>
      <c r="D290" s="151">
        <v>18106.34</v>
      </c>
      <c r="E290" s="133">
        <f t="shared" si="25"/>
        <v>0.33354051042934657</v>
      </c>
      <c r="F290" s="134">
        <v>0.55900000000000005</v>
      </c>
      <c r="G290" s="133">
        <f t="shared" si="26"/>
        <v>0.73778195488721776</v>
      </c>
      <c r="H290" s="135">
        <v>0.25</v>
      </c>
      <c r="I290" s="133">
        <f t="shared" si="27"/>
        <v>0.25</v>
      </c>
      <c r="J290" s="152">
        <v>112.93438188582057</v>
      </c>
      <c r="K290" s="133">
        <f t="shared" si="28"/>
        <v>0.26037089125294005</v>
      </c>
      <c r="L290" s="136"/>
      <c r="M290" s="136">
        <f t="shared" si="29"/>
        <v>0.3954233391423761</v>
      </c>
      <c r="N290" s="24"/>
      <c r="O290" s="42" t="str">
        <f t="shared" si="30"/>
        <v>CAPACIDADE DE ADAPTAÇÃO MODERADA</v>
      </c>
    </row>
    <row r="291" spans="1:15">
      <c r="A291" s="146">
        <v>287</v>
      </c>
      <c r="B291" s="28">
        <v>3125804</v>
      </c>
      <c r="C291" s="17" t="s">
        <v>384</v>
      </c>
      <c r="D291" s="151">
        <v>13101.7</v>
      </c>
      <c r="E291" s="133">
        <f t="shared" si="25"/>
        <v>0.24134903605544633</v>
      </c>
      <c r="F291" s="134">
        <v>0.53800000000000003</v>
      </c>
      <c r="G291" s="133">
        <f t="shared" si="26"/>
        <v>0.81672932330827042</v>
      </c>
      <c r="H291" s="135">
        <v>0.25</v>
      </c>
      <c r="I291" s="133">
        <f t="shared" si="27"/>
        <v>0.25</v>
      </c>
      <c r="J291" s="152">
        <v>521.55928289709573</v>
      </c>
      <c r="K291" s="133">
        <f t="shared" si="28"/>
        <v>1</v>
      </c>
      <c r="L291" s="136"/>
      <c r="M291" s="136">
        <f t="shared" si="29"/>
        <v>0.57701958984092916</v>
      </c>
      <c r="N291" s="24"/>
      <c r="O291" s="42" t="str">
        <f t="shared" si="30"/>
        <v>CAPACIDADE DE ADAPTAÇÃO ALTA</v>
      </c>
    </row>
    <row r="292" spans="1:15">
      <c r="A292" s="146">
        <v>288</v>
      </c>
      <c r="B292" s="28">
        <v>3125903</v>
      </c>
      <c r="C292" s="17" t="s">
        <v>385</v>
      </c>
      <c r="D292" s="151">
        <v>15447.38</v>
      </c>
      <c r="E292" s="133">
        <f t="shared" si="25"/>
        <v>0.28455927647421175</v>
      </c>
      <c r="F292" s="134">
        <v>0.56799999999999995</v>
      </c>
      <c r="G292" s="133">
        <f t="shared" si="26"/>
        <v>0.70394736842105265</v>
      </c>
      <c r="H292" s="135">
        <v>0.25</v>
      </c>
      <c r="I292" s="133">
        <f t="shared" si="27"/>
        <v>0.25</v>
      </c>
      <c r="J292" s="152">
        <v>62.564398331595406</v>
      </c>
      <c r="K292" s="133">
        <f t="shared" si="28"/>
        <v>0.14424259363964986</v>
      </c>
      <c r="L292" s="136"/>
      <c r="M292" s="136">
        <f t="shared" si="29"/>
        <v>0.34568730963372857</v>
      </c>
      <c r="N292" s="24"/>
      <c r="O292" s="42" t="str">
        <f t="shared" si="30"/>
        <v>CAPACIDADE DE ADAPTAÇÃO MODERADA</v>
      </c>
    </row>
    <row r="293" spans="1:15">
      <c r="A293" s="146">
        <v>289</v>
      </c>
      <c r="B293" s="28">
        <v>3125952</v>
      </c>
      <c r="C293" s="17" t="s">
        <v>386</v>
      </c>
      <c r="D293" s="151">
        <v>14134.11</v>
      </c>
      <c r="E293" s="133">
        <f t="shared" si="25"/>
        <v>0.26036726714866348</v>
      </c>
      <c r="F293" s="134">
        <v>0.68799999999999994</v>
      </c>
      <c r="G293" s="133">
        <f t="shared" si="26"/>
        <v>0.25281954887218056</v>
      </c>
      <c r="H293" s="135">
        <v>0.5</v>
      </c>
      <c r="I293" s="133">
        <f t="shared" si="27"/>
        <v>0.5</v>
      </c>
      <c r="J293" s="152">
        <v>111.39963906175203</v>
      </c>
      <c r="K293" s="133">
        <f t="shared" si="28"/>
        <v>0.25683253251511307</v>
      </c>
      <c r="L293" s="136"/>
      <c r="M293" s="136">
        <f t="shared" si="29"/>
        <v>0.31750483713398925</v>
      </c>
      <c r="N293" s="24"/>
      <c r="O293" s="42" t="str">
        <f t="shared" si="30"/>
        <v>CAPACIDADE DE ADAPTAÇÃO MODERADA</v>
      </c>
    </row>
    <row r="294" spans="1:15">
      <c r="A294" s="146">
        <v>290</v>
      </c>
      <c r="B294" s="28">
        <v>3126000</v>
      </c>
      <c r="C294" s="17" t="s">
        <v>387</v>
      </c>
      <c r="D294" s="151">
        <v>18785.7</v>
      </c>
      <c r="E294" s="133">
        <f t="shared" si="25"/>
        <v>0.34605513686214751</v>
      </c>
      <c r="F294" s="134">
        <v>0.69699999999999995</v>
      </c>
      <c r="G294" s="133">
        <f t="shared" si="26"/>
        <v>0.21898496240601512</v>
      </c>
      <c r="H294" s="135">
        <v>0.25</v>
      </c>
      <c r="I294" s="133">
        <f t="shared" si="27"/>
        <v>0.25</v>
      </c>
      <c r="J294" s="152">
        <v>28.177674331883157</v>
      </c>
      <c r="K294" s="133">
        <f t="shared" si="28"/>
        <v>6.4963796292302187E-2</v>
      </c>
      <c r="L294" s="136"/>
      <c r="M294" s="136">
        <f t="shared" si="29"/>
        <v>0.22000097389011619</v>
      </c>
      <c r="N294" s="24"/>
      <c r="O294" s="42" t="str">
        <f t="shared" si="30"/>
        <v>CAPACIDADE DE ADAPTAÇÃO MODERADA</v>
      </c>
    </row>
    <row r="295" spans="1:15">
      <c r="A295" s="146">
        <v>291</v>
      </c>
      <c r="B295" s="28">
        <v>3126109</v>
      </c>
      <c r="C295" s="17" t="s">
        <v>388</v>
      </c>
      <c r="D295" s="151">
        <v>32581.52</v>
      </c>
      <c r="E295" s="133">
        <f t="shared" si="25"/>
        <v>0.60019069626241217</v>
      </c>
      <c r="F295" s="134">
        <v>0.65700000000000003</v>
      </c>
      <c r="G295" s="133">
        <f t="shared" si="26"/>
        <v>0.36936090225563889</v>
      </c>
      <c r="H295" s="135">
        <v>0.25</v>
      </c>
      <c r="I295" s="133">
        <f t="shared" si="27"/>
        <v>0.25</v>
      </c>
      <c r="J295" s="152">
        <v>207.75964218731681</v>
      </c>
      <c r="K295" s="133">
        <f t="shared" si="28"/>
        <v>0.47899109464639861</v>
      </c>
      <c r="L295" s="136"/>
      <c r="M295" s="136">
        <f t="shared" si="29"/>
        <v>0.42463567329111246</v>
      </c>
      <c r="N295" s="24"/>
      <c r="O295" s="42" t="str">
        <f t="shared" si="30"/>
        <v>CAPACIDADE DE ADAPTAÇÃO ALTA</v>
      </c>
    </row>
    <row r="296" spans="1:15">
      <c r="A296" s="146">
        <v>292</v>
      </c>
      <c r="B296" s="28">
        <v>3126208</v>
      </c>
      <c r="C296" s="17" t="s">
        <v>389</v>
      </c>
      <c r="D296" s="151">
        <v>32101.59</v>
      </c>
      <c r="E296" s="133">
        <f t="shared" si="25"/>
        <v>0.59134980974584628</v>
      </c>
      <c r="F296" s="134">
        <v>0.64500000000000002</v>
      </c>
      <c r="G296" s="133">
        <f t="shared" si="26"/>
        <v>0.41447368421052616</v>
      </c>
      <c r="H296" s="135">
        <v>0.25</v>
      </c>
      <c r="I296" s="133">
        <f t="shared" si="27"/>
        <v>0.25</v>
      </c>
      <c r="J296" s="152">
        <v>6.4464121273116115</v>
      </c>
      <c r="K296" s="133">
        <f t="shared" si="28"/>
        <v>1.4862241621589143E-2</v>
      </c>
      <c r="L296" s="136"/>
      <c r="M296" s="136">
        <f t="shared" si="29"/>
        <v>0.31767143389449037</v>
      </c>
      <c r="N296" s="24"/>
      <c r="O296" s="42" t="str">
        <f t="shared" si="30"/>
        <v>CAPACIDADE DE ADAPTAÇÃO MODERADA</v>
      </c>
    </row>
    <row r="297" spans="1:15">
      <c r="A297" s="146">
        <v>293</v>
      </c>
      <c r="B297" s="28">
        <v>3126307</v>
      </c>
      <c r="C297" s="17" t="s">
        <v>390</v>
      </c>
      <c r="D297" s="151">
        <v>24956.6</v>
      </c>
      <c r="E297" s="133">
        <f t="shared" si="25"/>
        <v>0.45973051994942266</v>
      </c>
      <c r="F297" s="134">
        <v>0.51500000000000001</v>
      </c>
      <c r="G297" s="133">
        <f t="shared" si="26"/>
        <v>0.90319548872180433</v>
      </c>
      <c r="H297" s="135">
        <v>0.25</v>
      </c>
      <c r="I297" s="133">
        <f t="shared" si="27"/>
        <v>0.25</v>
      </c>
      <c r="J297" s="152">
        <v>74.513062985332184</v>
      </c>
      <c r="K297" s="133">
        <f t="shared" si="28"/>
        <v>0.17179031128972147</v>
      </c>
      <c r="L297" s="136"/>
      <c r="M297" s="136">
        <f t="shared" si="29"/>
        <v>0.44617907999023709</v>
      </c>
      <c r="N297" s="24"/>
      <c r="O297" s="42" t="str">
        <f t="shared" si="30"/>
        <v>CAPACIDADE DE ADAPTAÇÃO ALTA</v>
      </c>
    </row>
    <row r="298" spans="1:15">
      <c r="A298" s="146">
        <v>294</v>
      </c>
      <c r="B298" s="28">
        <v>3126406</v>
      </c>
      <c r="C298" s="17" t="s">
        <v>391</v>
      </c>
      <c r="D298" s="151">
        <v>17170.82</v>
      </c>
      <c r="E298" s="133">
        <f t="shared" si="25"/>
        <v>0.31630710940424361</v>
      </c>
      <c r="F298" s="134">
        <v>0.64600000000000002</v>
      </c>
      <c r="G298" s="133">
        <f t="shared" si="26"/>
        <v>0.41071428571428553</v>
      </c>
      <c r="H298" s="135">
        <v>0.25</v>
      </c>
      <c r="I298" s="133">
        <f t="shared" si="27"/>
        <v>0.25</v>
      </c>
      <c r="J298" s="152">
        <v>189.60627546071774</v>
      </c>
      <c r="K298" s="133">
        <f t="shared" si="28"/>
        <v>0.43713839934741705</v>
      </c>
      <c r="L298" s="136"/>
      <c r="M298" s="136">
        <f t="shared" si="29"/>
        <v>0.35353994861648652</v>
      </c>
      <c r="N298" s="24"/>
      <c r="O298" s="42" t="str">
        <f t="shared" si="30"/>
        <v>CAPACIDADE DE ADAPTAÇÃO MODERADA</v>
      </c>
    </row>
    <row r="299" spans="1:15">
      <c r="A299" s="146">
        <v>295</v>
      </c>
      <c r="B299" s="28">
        <v>3126505</v>
      </c>
      <c r="C299" s="17" t="s">
        <v>392</v>
      </c>
      <c r="D299" s="151">
        <v>7546.65</v>
      </c>
      <c r="E299" s="133">
        <f t="shared" si="25"/>
        <v>0.13901834898889714</v>
      </c>
      <c r="F299" s="134">
        <v>0.502</v>
      </c>
      <c r="G299" s="133">
        <f t="shared" si="26"/>
        <v>0.95206766917293217</v>
      </c>
      <c r="H299" s="135">
        <v>0.25</v>
      </c>
      <c r="I299" s="133">
        <f t="shared" si="27"/>
        <v>0.25</v>
      </c>
      <c r="J299" s="152">
        <v>91.763129242465396</v>
      </c>
      <c r="K299" s="133">
        <f t="shared" si="28"/>
        <v>0.21156044196686968</v>
      </c>
      <c r="L299" s="136"/>
      <c r="M299" s="136">
        <f t="shared" si="29"/>
        <v>0.38816161503217478</v>
      </c>
      <c r="N299" s="24"/>
      <c r="O299" s="42" t="str">
        <f t="shared" si="30"/>
        <v>CAPACIDADE DE ADAPTAÇÃO MODERADA</v>
      </c>
    </row>
    <row r="300" spans="1:15">
      <c r="A300" s="146">
        <v>296</v>
      </c>
      <c r="B300" s="28">
        <v>3126604</v>
      </c>
      <c r="C300" s="17" t="s">
        <v>393</v>
      </c>
      <c r="D300" s="151">
        <v>14352.6</v>
      </c>
      <c r="E300" s="133">
        <f t="shared" si="25"/>
        <v>0.26439211513692107</v>
      </c>
      <c r="F300" s="134">
        <v>0.623</v>
      </c>
      <c r="G300" s="133">
        <f t="shared" si="26"/>
        <v>0.49718045112781944</v>
      </c>
      <c r="H300" s="135">
        <v>0.5</v>
      </c>
      <c r="I300" s="133">
        <f t="shared" si="27"/>
        <v>0.5</v>
      </c>
      <c r="J300" s="152">
        <v>118.9448922940262</v>
      </c>
      <c r="K300" s="133">
        <f t="shared" si="28"/>
        <v>0.2742281588603529</v>
      </c>
      <c r="L300" s="136"/>
      <c r="M300" s="136">
        <f t="shared" si="29"/>
        <v>0.38395018128127334</v>
      </c>
      <c r="N300" s="24"/>
      <c r="O300" s="42" t="str">
        <f t="shared" si="30"/>
        <v>CAPACIDADE DE ADAPTAÇÃO MODERADA</v>
      </c>
    </row>
    <row r="301" spans="1:15">
      <c r="A301" s="146">
        <v>297</v>
      </c>
      <c r="B301" s="28">
        <v>3126703</v>
      </c>
      <c r="C301" s="17" t="s">
        <v>394</v>
      </c>
      <c r="D301" s="151">
        <v>17077.75</v>
      </c>
      <c r="E301" s="133">
        <f t="shared" si="25"/>
        <v>0.31459264832013389</v>
      </c>
      <c r="F301" s="134">
        <v>0.61899999999999999</v>
      </c>
      <c r="G301" s="133">
        <f t="shared" si="26"/>
        <v>0.51221804511278191</v>
      </c>
      <c r="H301" s="135">
        <v>0.5</v>
      </c>
      <c r="I301" s="133">
        <f t="shared" si="27"/>
        <v>0.5</v>
      </c>
      <c r="J301" s="152">
        <v>109.66331146703016</v>
      </c>
      <c r="K301" s="133">
        <f t="shared" si="28"/>
        <v>0.25282941888580329</v>
      </c>
      <c r="L301" s="136"/>
      <c r="M301" s="136">
        <f t="shared" si="29"/>
        <v>0.39491002807967979</v>
      </c>
      <c r="N301" s="24"/>
      <c r="O301" s="42" t="str">
        <f t="shared" si="30"/>
        <v>CAPACIDADE DE ADAPTAÇÃO MODERADA</v>
      </c>
    </row>
    <row r="302" spans="1:15">
      <c r="A302" s="146">
        <v>298</v>
      </c>
      <c r="B302" s="28">
        <v>3126752</v>
      </c>
      <c r="C302" s="17" t="s">
        <v>395</v>
      </c>
      <c r="D302" s="151">
        <v>19449.13</v>
      </c>
      <c r="E302" s="133">
        <f t="shared" si="25"/>
        <v>0.35827631357892964</v>
      </c>
      <c r="F302" s="134">
        <v>0.55200000000000005</v>
      </c>
      <c r="G302" s="133">
        <f t="shared" si="26"/>
        <v>0.76409774436090194</v>
      </c>
      <c r="H302" s="135">
        <v>0.5</v>
      </c>
      <c r="I302" s="133">
        <f t="shared" si="27"/>
        <v>0.5</v>
      </c>
      <c r="J302" s="152">
        <v>18.580826380611839</v>
      </c>
      <c r="K302" s="133">
        <f t="shared" si="28"/>
        <v>4.2838206081716429E-2</v>
      </c>
      <c r="L302" s="136"/>
      <c r="M302" s="136">
        <f t="shared" si="29"/>
        <v>0.41630306600538702</v>
      </c>
      <c r="N302" s="24"/>
      <c r="O302" s="42" t="str">
        <f t="shared" si="30"/>
        <v>CAPACIDADE DE ADAPTAÇÃO ALTA</v>
      </c>
    </row>
    <row r="303" spans="1:15">
      <c r="A303" s="146">
        <v>299</v>
      </c>
      <c r="B303" s="28">
        <v>3126802</v>
      </c>
      <c r="C303" s="17" t="s">
        <v>396</v>
      </c>
      <c r="D303" s="151">
        <v>13674.68</v>
      </c>
      <c r="E303" s="133">
        <f t="shared" si="25"/>
        <v>0.25190401523212186</v>
      </c>
      <c r="F303" s="134">
        <v>0.59799999999999998</v>
      </c>
      <c r="G303" s="133">
        <f t="shared" si="26"/>
        <v>0.59116541353383456</v>
      </c>
      <c r="H303" s="135">
        <v>0.5</v>
      </c>
      <c r="I303" s="133">
        <f t="shared" si="27"/>
        <v>0.5</v>
      </c>
      <c r="J303" s="152">
        <v>2.9688191489361699</v>
      </c>
      <c r="K303" s="133">
        <f t="shared" si="28"/>
        <v>6.8446302611265145E-3</v>
      </c>
      <c r="L303" s="136"/>
      <c r="M303" s="136">
        <f t="shared" si="29"/>
        <v>0.33747851475677071</v>
      </c>
      <c r="N303" s="24"/>
      <c r="O303" s="42" t="str">
        <f t="shared" si="30"/>
        <v>CAPACIDADE DE ADAPTAÇÃO MODERADA</v>
      </c>
    </row>
    <row r="304" spans="1:15">
      <c r="A304" s="146">
        <v>300</v>
      </c>
      <c r="B304" s="28">
        <v>3126901</v>
      </c>
      <c r="C304" s="17" t="s">
        <v>397</v>
      </c>
      <c r="D304" s="151">
        <v>15488.87</v>
      </c>
      <c r="E304" s="133">
        <f t="shared" si="25"/>
        <v>0.28532357206226067</v>
      </c>
      <c r="F304" s="134">
        <v>0.56200000000000006</v>
      </c>
      <c r="G304" s="133">
        <f t="shared" si="26"/>
        <v>0.72650375939849587</v>
      </c>
      <c r="H304" s="135">
        <v>0.5</v>
      </c>
      <c r="I304" s="133">
        <f t="shared" si="27"/>
        <v>0.5</v>
      </c>
      <c r="J304" s="152">
        <v>95.672099440797467</v>
      </c>
      <c r="K304" s="133">
        <f t="shared" si="28"/>
        <v>0.22057259608172466</v>
      </c>
      <c r="L304" s="136"/>
      <c r="M304" s="136">
        <f t="shared" si="29"/>
        <v>0.43309998188562027</v>
      </c>
      <c r="N304" s="24"/>
      <c r="O304" s="42" t="str">
        <f t="shared" si="30"/>
        <v>CAPACIDADE DE ADAPTAÇÃO ALTA</v>
      </c>
    </row>
    <row r="305" spans="1:15">
      <c r="A305" s="146">
        <v>301</v>
      </c>
      <c r="B305" s="28">
        <v>3126950</v>
      </c>
      <c r="C305" s="17" t="s">
        <v>398</v>
      </c>
      <c r="D305" s="151">
        <v>10171.36</v>
      </c>
      <c r="E305" s="133">
        <f t="shared" si="25"/>
        <v>0.18736865684399159</v>
      </c>
      <c r="F305" s="134">
        <v>0.64100000000000001</v>
      </c>
      <c r="G305" s="133">
        <f t="shared" si="26"/>
        <v>0.42951127819548857</v>
      </c>
      <c r="H305" s="135">
        <v>0.25</v>
      </c>
      <c r="I305" s="133">
        <f t="shared" si="27"/>
        <v>0.25</v>
      </c>
      <c r="J305" s="152">
        <v>36.090262459451488</v>
      </c>
      <c r="K305" s="133">
        <f t="shared" si="28"/>
        <v>8.3206315430320921E-2</v>
      </c>
      <c r="L305" s="136"/>
      <c r="M305" s="136">
        <f t="shared" si="29"/>
        <v>0.23752156261745028</v>
      </c>
      <c r="N305" s="24"/>
      <c r="O305" s="42" t="str">
        <f t="shared" si="30"/>
        <v>CAPACIDADE DE ADAPTAÇÃO MODERADA</v>
      </c>
    </row>
    <row r="306" spans="1:15">
      <c r="A306" s="146">
        <v>302</v>
      </c>
      <c r="B306" s="28">
        <v>3127008</v>
      </c>
      <c r="C306" s="17" t="s">
        <v>399</v>
      </c>
      <c r="D306" s="151">
        <v>49568.1</v>
      </c>
      <c r="E306" s="133">
        <f t="shared" si="25"/>
        <v>0.91310388377843854</v>
      </c>
      <c r="F306" s="134">
        <v>0.60899999999999999</v>
      </c>
      <c r="G306" s="133">
        <f t="shared" si="26"/>
        <v>0.54981203007518786</v>
      </c>
      <c r="H306" s="135">
        <v>0.25</v>
      </c>
      <c r="I306" s="133">
        <f t="shared" si="27"/>
        <v>0.25</v>
      </c>
      <c r="J306" s="152">
        <v>3.6011004126547453E-3</v>
      </c>
      <c r="K306" s="133">
        <f t="shared" si="28"/>
        <v>8.3023584870921311E-6</v>
      </c>
      <c r="L306" s="136"/>
      <c r="M306" s="136">
        <f t="shared" si="29"/>
        <v>0.42823105405302836</v>
      </c>
      <c r="N306" s="24"/>
      <c r="O306" s="42" t="str">
        <f t="shared" si="30"/>
        <v>CAPACIDADE DE ADAPTAÇÃO ALTA</v>
      </c>
    </row>
    <row r="307" spans="1:15">
      <c r="A307" s="146">
        <v>303</v>
      </c>
      <c r="B307" s="28">
        <v>3127057</v>
      </c>
      <c r="C307" s="17" t="s">
        <v>400</v>
      </c>
      <c r="D307" s="151">
        <v>10777.9</v>
      </c>
      <c r="E307" s="133">
        <f t="shared" si="25"/>
        <v>0.19854185149270664</v>
      </c>
      <c r="F307" s="134">
        <v>0.623</v>
      </c>
      <c r="G307" s="133">
        <f t="shared" si="26"/>
        <v>0.49718045112781944</v>
      </c>
      <c r="H307" s="135">
        <v>0.25</v>
      </c>
      <c r="I307" s="133">
        <f t="shared" si="27"/>
        <v>0.25</v>
      </c>
      <c r="J307" s="152">
        <v>101.39455235903337</v>
      </c>
      <c r="K307" s="133">
        <f t="shared" si="28"/>
        <v>0.23376574542733719</v>
      </c>
      <c r="L307" s="136"/>
      <c r="M307" s="136">
        <f t="shared" si="29"/>
        <v>0.29487201201196583</v>
      </c>
      <c r="N307" s="24"/>
      <c r="O307" s="42" t="str">
        <f t="shared" si="30"/>
        <v>CAPACIDADE DE ADAPTAÇÃO MODERADA</v>
      </c>
    </row>
    <row r="308" spans="1:15">
      <c r="A308" s="146">
        <v>304</v>
      </c>
      <c r="B308" s="28">
        <v>3127073</v>
      </c>
      <c r="C308" s="17" t="s">
        <v>401</v>
      </c>
      <c r="D308" s="151">
        <v>8999.57</v>
      </c>
      <c r="E308" s="133">
        <f t="shared" si="25"/>
        <v>0.16578287889461008</v>
      </c>
      <c r="F308" s="134">
        <v>0.65100000000000002</v>
      </c>
      <c r="G308" s="133">
        <f t="shared" si="26"/>
        <v>0.3919172932330825</v>
      </c>
      <c r="H308" s="135">
        <v>0.25</v>
      </c>
      <c r="I308" s="133">
        <f t="shared" si="27"/>
        <v>0.25</v>
      </c>
      <c r="J308" s="152">
        <v>87.341239509360875</v>
      </c>
      <c r="K308" s="133">
        <f t="shared" si="28"/>
        <v>0.20136574880429786</v>
      </c>
      <c r="L308" s="136"/>
      <c r="M308" s="136">
        <f t="shared" si="29"/>
        <v>0.25226648023299764</v>
      </c>
      <c r="N308" s="24"/>
      <c r="O308" s="42" t="str">
        <f t="shared" si="30"/>
        <v>CAPACIDADE DE ADAPTAÇÃO MODERADA</v>
      </c>
    </row>
    <row r="309" spans="1:15">
      <c r="A309" s="146">
        <v>305</v>
      </c>
      <c r="B309" s="28">
        <v>3127107</v>
      </c>
      <c r="C309" s="17" t="s">
        <v>402</v>
      </c>
      <c r="D309" s="151">
        <v>40872.58</v>
      </c>
      <c r="E309" s="133">
        <f t="shared" si="25"/>
        <v>0.75292197074418699</v>
      </c>
      <c r="F309" s="134">
        <v>0.64200000000000002</v>
      </c>
      <c r="G309" s="133">
        <f t="shared" si="26"/>
        <v>0.42575187969924794</v>
      </c>
      <c r="H309" s="135">
        <v>0.25</v>
      </c>
      <c r="I309" s="133">
        <f t="shared" si="27"/>
        <v>0.25</v>
      </c>
      <c r="J309" s="152">
        <v>24.251303509251041</v>
      </c>
      <c r="K309" s="133">
        <f t="shared" si="28"/>
        <v>5.5911524934303819E-2</v>
      </c>
      <c r="L309" s="136"/>
      <c r="M309" s="136">
        <f t="shared" si="29"/>
        <v>0.37114634384443468</v>
      </c>
      <c r="N309" s="24"/>
      <c r="O309" s="42" t="str">
        <f t="shared" si="30"/>
        <v>CAPACIDADE DE ADAPTAÇÃO MODERADA</v>
      </c>
    </row>
    <row r="310" spans="1:15">
      <c r="A310" s="146">
        <v>306</v>
      </c>
      <c r="B310" s="28">
        <v>3127206</v>
      </c>
      <c r="C310" s="17" t="s">
        <v>403</v>
      </c>
      <c r="D310" s="151">
        <v>18794.03</v>
      </c>
      <c r="E310" s="133">
        <f t="shared" si="25"/>
        <v>0.3462085854581573</v>
      </c>
      <c r="F310" s="134">
        <v>0.62</v>
      </c>
      <c r="G310" s="133">
        <f t="shared" si="26"/>
        <v>0.50845864661654128</v>
      </c>
      <c r="H310" s="135">
        <v>0.5</v>
      </c>
      <c r="I310" s="133">
        <f t="shared" si="27"/>
        <v>0.5</v>
      </c>
      <c r="J310" s="152">
        <v>40.566604780196329</v>
      </c>
      <c r="K310" s="133">
        <f t="shared" si="28"/>
        <v>9.3526549358585093E-2</v>
      </c>
      <c r="L310" s="136"/>
      <c r="M310" s="136">
        <f t="shared" si="29"/>
        <v>0.36204844535832093</v>
      </c>
      <c r="N310" s="24"/>
      <c r="O310" s="42" t="str">
        <f t="shared" si="30"/>
        <v>CAPACIDADE DE ADAPTAÇÃO MODERADA</v>
      </c>
    </row>
    <row r="311" spans="1:15">
      <c r="A311" s="146">
        <v>307</v>
      </c>
      <c r="B311" s="28">
        <v>3127305</v>
      </c>
      <c r="C311" s="17" t="s">
        <v>404</v>
      </c>
      <c r="D311" s="151">
        <v>16814.669999999998</v>
      </c>
      <c r="E311" s="133">
        <f t="shared" si="25"/>
        <v>0.30974639902382373</v>
      </c>
      <c r="F311" s="134">
        <v>0.55300000000000005</v>
      </c>
      <c r="G311" s="133">
        <f t="shared" si="26"/>
        <v>0.76033834586466131</v>
      </c>
      <c r="H311" s="135">
        <v>0.5</v>
      </c>
      <c r="I311" s="133">
        <f t="shared" si="27"/>
        <v>0.5</v>
      </c>
      <c r="J311" s="152">
        <v>30.71667791706847</v>
      </c>
      <c r="K311" s="133">
        <f t="shared" si="28"/>
        <v>7.0817484206736253E-2</v>
      </c>
      <c r="L311" s="136"/>
      <c r="M311" s="136">
        <f t="shared" si="29"/>
        <v>0.41022555727380533</v>
      </c>
      <c r="N311" s="24"/>
      <c r="O311" s="42" t="str">
        <f t="shared" si="30"/>
        <v>CAPACIDADE DE ADAPTAÇÃO ALTA</v>
      </c>
    </row>
    <row r="312" spans="1:15">
      <c r="A312" s="146">
        <v>308</v>
      </c>
      <c r="B312" s="28">
        <v>3127339</v>
      </c>
      <c r="C312" s="17" t="s">
        <v>405</v>
      </c>
      <c r="D312" s="151">
        <v>11278.35</v>
      </c>
      <c r="E312" s="133">
        <f t="shared" si="25"/>
        <v>0.20776074103329667</v>
      </c>
      <c r="F312" s="134">
        <v>0.66300000000000003</v>
      </c>
      <c r="G312" s="133">
        <f t="shared" si="26"/>
        <v>0.34680451127819528</v>
      </c>
      <c r="H312" s="135">
        <v>0.25</v>
      </c>
      <c r="I312" s="133">
        <f t="shared" si="27"/>
        <v>0.25</v>
      </c>
      <c r="J312" s="152">
        <v>80.987867723763813</v>
      </c>
      <c r="K312" s="133">
        <f t="shared" si="28"/>
        <v>0.18671801224565038</v>
      </c>
      <c r="L312" s="136"/>
      <c r="M312" s="136">
        <f t="shared" si="29"/>
        <v>0.24782081613928558</v>
      </c>
      <c r="N312" s="24"/>
      <c r="O312" s="42" t="str">
        <f t="shared" si="30"/>
        <v>CAPACIDADE DE ADAPTAÇÃO MODERADA</v>
      </c>
    </row>
    <row r="313" spans="1:15">
      <c r="A313" s="146">
        <v>309</v>
      </c>
      <c r="B313" s="28">
        <v>3127354</v>
      </c>
      <c r="C313" s="17" t="s">
        <v>406</v>
      </c>
      <c r="D313" s="151">
        <v>12945.77</v>
      </c>
      <c r="E313" s="133">
        <f t="shared" si="25"/>
        <v>0.23847661833926248</v>
      </c>
      <c r="F313" s="134">
        <v>0.67800000000000005</v>
      </c>
      <c r="G313" s="133">
        <f t="shared" si="26"/>
        <v>0.29041353383458618</v>
      </c>
      <c r="H313" s="135">
        <v>0.5</v>
      </c>
      <c r="I313" s="133">
        <f t="shared" si="27"/>
        <v>0.5</v>
      </c>
      <c r="J313" s="152">
        <v>92.059388661202192</v>
      </c>
      <c r="K313" s="133">
        <f t="shared" si="28"/>
        <v>0.21224346982437869</v>
      </c>
      <c r="L313" s="136"/>
      <c r="M313" s="136">
        <f t="shared" si="29"/>
        <v>0.31028340549955685</v>
      </c>
      <c r="N313" s="24"/>
      <c r="O313" s="42" t="str">
        <f t="shared" si="30"/>
        <v>CAPACIDADE DE ADAPTAÇÃO MODERADA</v>
      </c>
    </row>
    <row r="314" spans="1:15">
      <c r="A314" s="146">
        <v>310</v>
      </c>
      <c r="B314" s="28">
        <v>3127370</v>
      </c>
      <c r="C314" s="17" t="s">
        <v>407</v>
      </c>
      <c r="D314" s="151">
        <v>14670.26</v>
      </c>
      <c r="E314" s="133">
        <f t="shared" si="25"/>
        <v>0.27024379352929556</v>
      </c>
      <c r="F314" s="134">
        <v>0.64100000000000001</v>
      </c>
      <c r="G314" s="133">
        <f t="shared" si="26"/>
        <v>0.42951127819548857</v>
      </c>
      <c r="H314" s="135">
        <v>0.5</v>
      </c>
      <c r="I314" s="133">
        <f t="shared" si="27"/>
        <v>0.5</v>
      </c>
      <c r="J314" s="152">
        <v>0</v>
      </c>
      <c r="K314" s="133">
        <f t="shared" si="28"/>
        <v>0</v>
      </c>
      <c r="L314" s="136"/>
      <c r="M314" s="136">
        <f t="shared" si="29"/>
        <v>0.299938767931196</v>
      </c>
      <c r="N314" s="24"/>
      <c r="O314" s="42" t="str">
        <f t="shared" si="30"/>
        <v>CAPACIDADE DE ADAPTAÇÃO MODERADA</v>
      </c>
    </row>
    <row r="315" spans="1:15">
      <c r="A315" s="146">
        <v>311</v>
      </c>
      <c r="B315" s="28">
        <v>3127388</v>
      </c>
      <c r="C315" s="17" t="s">
        <v>408</v>
      </c>
      <c r="D315" s="151">
        <v>15513.28</v>
      </c>
      <c r="E315" s="133">
        <f t="shared" si="25"/>
        <v>0.28577323355428946</v>
      </c>
      <c r="F315" s="134">
        <v>0.64600000000000002</v>
      </c>
      <c r="G315" s="133">
        <f t="shared" si="26"/>
        <v>0.41071428571428553</v>
      </c>
      <c r="H315" s="135">
        <v>0.5</v>
      </c>
      <c r="I315" s="133">
        <f t="shared" si="27"/>
        <v>0.5</v>
      </c>
      <c r="J315" s="152">
        <v>90.515803108808285</v>
      </c>
      <c r="K315" s="133">
        <f t="shared" si="28"/>
        <v>0.20868472412363809</v>
      </c>
      <c r="L315" s="136"/>
      <c r="M315" s="136">
        <f t="shared" si="29"/>
        <v>0.35129306084805328</v>
      </c>
      <c r="N315" s="24"/>
      <c r="O315" s="42" t="str">
        <f t="shared" si="30"/>
        <v>CAPACIDADE DE ADAPTAÇÃO MODERADA</v>
      </c>
    </row>
    <row r="316" spans="1:15">
      <c r="A316" s="146">
        <v>312</v>
      </c>
      <c r="B316" s="28">
        <v>3127404</v>
      </c>
      <c r="C316" s="17" t="s">
        <v>409</v>
      </c>
      <c r="D316" s="151">
        <v>21624.99</v>
      </c>
      <c r="E316" s="133">
        <f t="shared" si="25"/>
        <v>0.39835826581349493</v>
      </c>
      <c r="F316" s="134">
        <v>0.63500000000000001</v>
      </c>
      <c r="G316" s="133">
        <f t="shared" si="26"/>
        <v>0.45206766917293217</v>
      </c>
      <c r="H316" s="135">
        <v>0.25</v>
      </c>
      <c r="I316" s="133">
        <f t="shared" si="27"/>
        <v>0.25</v>
      </c>
      <c r="J316" s="152">
        <v>171.67172836894437</v>
      </c>
      <c r="K316" s="133">
        <f t="shared" si="28"/>
        <v>0.39579019402209842</v>
      </c>
      <c r="L316" s="136"/>
      <c r="M316" s="136">
        <f t="shared" si="29"/>
        <v>0.37405403225213141</v>
      </c>
      <c r="N316" s="24"/>
      <c r="O316" s="42" t="str">
        <f t="shared" si="30"/>
        <v>CAPACIDADE DE ADAPTAÇÃO MODERADA</v>
      </c>
    </row>
    <row r="317" spans="1:15">
      <c r="A317" s="146">
        <v>313</v>
      </c>
      <c r="B317" s="28">
        <v>3127503</v>
      </c>
      <c r="C317" s="17" t="s">
        <v>410</v>
      </c>
      <c r="D317" s="151">
        <v>11153.48</v>
      </c>
      <c r="E317" s="133">
        <f t="shared" si="25"/>
        <v>0.20546048578914944</v>
      </c>
      <c r="F317" s="134">
        <v>0.63800000000000001</v>
      </c>
      <c r="G317" s="133">
        <f t="shared" si="26"/>
        <v>0.4407894736842104</v>
      </c>
      <c r="H317" s="135">
        <v>0.25</v>
      </c>
      <c r="I317" s="133">
        <f t="shared" si="27"/>
        <v>0.25</v>
      </c>
      <c r="J317" s="152">
        <v>156.82598470363288</v>
      </c>
      <c r="K317" s="133">
        <f t="shared" si="28"/>
        <v>0.36156324342561968</v>
      </c>
      <c r="L317" s="136"/>
      <c r="M317" s="136">
        <f t="shared" si="29"/>
        <v>0.31445330072474487</v>
      </c>
      <c r="N317" s="24"/>
      <c r="O317" s="42" t="str">
        <f t="shared" si="30"/>
        <v>CAPACIDADE DE ADAPTAÇÃO MODERADA</v>
      </c>
    </row>
    <row r="318" spans="1:15">
      <c r="A318" s="146">
        <v>314</v>
      </c>
      <c r="B318" s="28">
        <v>3127602</v>
      </c>
      <c r="C318" s="17" t="s">
        <v>979</v>
      </c>
      <c r="D318" s="151">
        <v>16842.21</v>
      </c>
      <c r="E318" s="133">
        <f t="shared" si="25"/>
        <v>0.31025371887185621</v>
      </c>
      <c r="F318" s="134">
        <v>0.629</v>
      </c>
      <c r="G318" s="133">
        <f t="shared" si="26"/>
        <v>0.47462406015037584</v>
      </c>
      <c r="H318" s="135">
        <v>0.25</v>
      </c>
      <c r="I318" s="133">
        <f t="shared" si="27"/>
        <v>0.25</v>
      </c>
      <c r="J318" s="152">
        <v>24.658287882799399</v>
      </c>
      <c r="K318" s="133">
        <f t="shared" si="28"/>
        <v>5.6849829835763685E-2</v>
      </c>
      <c r="L318" s="136"/>
      <c r="M318" s="136">
        <f t="shared" si="29"/>
        <v>0.27293190221449892</v>
      </c>
      <c r="N318" s="24"/>
      <c r="O318" s="42" t="str">
        <f t="shared" si="30"/>
        <v>CAPACIDADE DE ADAPTAÇÃO MODERADA</v>
      </c>
    </row>
    <row r="319" spans="1:15">
      <c r="A319" s="146">
        <v>315</v>
      </c>
      <c r="B319" s="28">
        <v>3127701</v>
      </c>
      <c r="C319" s="17" t="s">
        <v>411</v>
      </c>
      <c r="D319" s="151">
        <v>26165.06</v>
      </c>
      <c r="E319" s="133">
        <f t="shared" si="25"/>
        <v>0.48199180330284747</v>
      </c>
      <c r="F319" s="134">
        <v>0.65900000000000003</v>
      </c>
      <c r="G319" s="133">
        <f t="shared" si="26"/>
        <v>0.36184210526315769</v>
      </c>
      <c r="H319" s="135">
        <v>0.5</v>
      </c>
      <c r="I319" s="133">
        <f t="shared" si="27"/>
        <v>0.5</v>
      </c>
      <c r="J319" s="152">
        <v>359.42810729047989</v>
      </c>
      <c r="K319" s="133">
        <f t="shared" si="28"/>
        <v>0.82866364586115104</v>
      </c>
      <c r="L319" s="136"/>
      <c r="M319" s="136">
        <f t="shared" si="29"/>
        <v>0.54312438860678902</v>
      </c>
      <c r="N319" s="24"/>
      <c r="O319" s="42" t="str">
        <f t="shared" si="30"/>
        <v>CAPACIDADE DE ADAPTAÇÃO ALTA</v>
      </c>
    </row>
    <row r="320" spans="1:15">
      <c r="A320" s="146">
        <v>316</v>
      </c>
      <c r="B320" s="28">
        <v>3127800</v>
      </c>
      <c r="C320" s="17" t="s">
        <v>412</v>
      </c>
      <c r="D320" s="151">
        <v>48352.82</v>
      </c>
      <c r="E320" s="133">
        <f t="shared" si="25"/>
        <v>0.89071696784100574</v>
      </c>
      <c r="F320" s="134">
        <v>0.60199999999999998</v>
      </c>
      <c r="G320" s="133">
        <f t="shared" si="26"/>
        <v>0.57612781954887216</v>
      </c>
      <c r="H320" s="135">
        <v>0.5</v>
      </c>
      <c r="I320" s="133">
        <f t="shared" si="27"/>
        <v>0.5</v>
      </c>
      <c r="J320" s="152">
        <v>49.856803107690091</v>
      </c>
      <c r="K320" s="133">
        <f t="shared" si="28"/>
        <v>0.11494515703194792</v>
      </c>
      <c r="L320" s="136"/>
      <c r="M320" s="136">
        <f t="shared" si="29"/>
        <v>0.52044748610545644</v>
      </c>
      <c r="N320" s="24"/>
      <c r="O320" s="42" t="str">
        <f t="shared" si="30"/>
        <v>CAPACIDADE DE ADAPTAÇÃO ALTA</v>
      </c>
    </row>
    <row r="321" spans="1:15">
      <c r="A321" s="146">
        <v>317</v>
      </c>
      <c r="B321" s="28">
        <v>3127909</v>
      </c>
      <c r="C321" s="17" t="s">
        <v>413</v>
      </c>
      <c r="D321" s="151">
        <v>31890.41</v>
      </c>
      <c r="E321" s="133">
        <f t="shared" si="25"/>
        <v>0.58745962072959734</v>
      </c>
      <c r="F321" s="134">
        <v>0.67</v>
      </c>
      <c r="G321" s="133">
        <f t="shared" si="26"/>
        <v>0.32048872180451105</v>
      </c>
      <c r="H321" s="135">
        <v>0</v>
      </c>
      <c r="I321" s="133">
        <f t="shared" si="27"/>
        <v>0</v>
      </c>
      <c r="J321" s="152">
        <v>351.55699712643678</v>
      </c>
      <c r="K321" s="133">
        <f t="shared" si="28"/>
        <v>0.81051675441551507</v>
      </c>
      <c r="L321" s="136"/>
      <c r="M321" s="136">
        <f t="shared" si="29"/>
        <v>0.42961627423740589</v>
      </c>
      <c r="N321" s="24"/>
      <c r="O321" s="42" t="str">
        <f t="shared" si="30"/>
        <v>CAPACIDADE DE ADAPTAÇÃO ALTA</v>
      </c>
    </row>
    <row r="322" spans="1:15">
      <c r="A322" s="146">
        <v>318</v>
      </c>
      <c r="B322" s="28">
        <v>3128006</v>
      </c>
      <c r="C322" s="17" t="s">
        <v>414</v>
      </c>
      <c r="D322" s="151">
        <v>28633.61</v>
      </c>
      <c r="E322" s="133">
        <f t="shared" si="25"/>
        <v>0.52746545656575772</v>
      </c>
      <c r="F322" s="134">
        <v>0.629</v>
      </c>
      <c r="G322" s="133">
        <f t="shared" si="26"/>
        <v>0.47462406015037584</v>
      </c>
      <c r="H322" s="135">
        <v>0.5</v>
      </c>
      <c r="I322" s="133">
        <f t="shared" si="27"/>
        <v>0.5</v>
      </c>
      <c r="J322" s="152">
        <v>27.746407703758841</v>
      </c>
      <c r="K322" s="133">
        <f t="shared" si="28"/>
        <v>6.3969508508039064E-2</v>
      </c>
      <c r="L322" s="136"/>
      <c r="M322" s="136">
        <f t="shared" si="29"/>
        <v>0.39151475630604315</v>
      </c>
      <c r="N322" s="24"/>
      <c r="O322" s="42" t="str">
        <f t="shared" si="30"/>
        <v>CAPACIDADE DE ADAPTAÇÃO MODERADA</v>
      </c>
    </row>
    <row r="323" spans="1:15">
      <c r="A323" s="146">
        <v>319</v>
      </c>
      <c r="B323" s="28">
        <v>3128105</v>
      </c>
      <c r="C323" s="17" t="s">
        <v>415</v>
      </c>
      <c r="D323" s="151">
        <v>27386.89</v>
      </c>
      <c r="E323" s="133">
        <f t="shared" si="25"/>
        <v>0.50449937810028789</v>
      </c>
      <c r="F323" s="134">
        <v>0.55300000000000005</v>
      </c>
      <c r="G323" s="133">
        <f t="shared" si="26"/>
        <v>0.76033834586466131</v>
      </c>
      <c r="H323" s="135">
        <v>0</v>
      </c>
      <c r="I323" s="133">
        <f t="shared" si="27"/>
        <v>0</v>
      </c>
      <c r="J323" s="152">
        <v>244.9979828637816</v>
      </c>
      <c r="K323" s="133">
        <f t="shared" si="28"/>
        <v>0.56484431125597301</v>
      </c>
      <c r="L323" s="136"/>
      <c r="M323" s="136">
        <f t="shared" si="29"/>
        <v>0.45742050880523055</v>
      </c>
      <c r="N323" s="24"/>
      <c r="O323" s="42" t="str">
        <f t="shared" si="30"/>
        <v>CAPACIDADE DE ADAPTAÇÃO ALTA</v>
      </c>
    </row>
    <row r="324" spans="1:15">
      <c r="A324" s="146">
        <v>320</v>
      </c>
      <c r="B324" s="28">
        <v>3128204</v>
      </c>
      <c r="C324" s="17" t="s">
        <v>416</v>
      </c>
      <c r="D324" s="151">
        <v>11179.62</v>
      </c>
      <c r="E324" s="133">
        <f t="shared" si="25"/>
        <v>0.20594201595718029</v>
      </c>
      <c r="F324" s="134">
        <v>0.56399999999999995</v>
      </c>
      <c r="G324" s="133">
        <f t="shared" si="26"/>
        <v>0.71898496240601517</v>
      </c>
      <c r="H324" s="135">
        <v>0.75</v>
      </c>
      <c r="I324" s="133">
        <f t="shared" si="27"/>
        <v>0.75</v>
      </c>
      <c r="J324" s="152">
        <v>58.44340920742335</v>
      </c>
      <c r="K324" s="133">
        <f t="shared" si="28"/>
        <v>0.13474162862627453</v>
      </c>
      <c r="L324" s="136"/>
      <c r="M324" s="136">
        <f t="shared" si="29"/>
        <v>0.45241715174736752</v>
      </c>
      <c r="N324" s="24"/>
      <c r="O324" s="42" t="str">
        <f t="shared" si="30"/>
        <v>CAPACIDADE DE ADAPTAÇÃO ALTA</v>
      </c>
    </row>
    <row r="325" spans="1:15">
      <c r="A325" s="146">
        <v>321</v>
      </c>
      <c r="B325" s="28">
        <v>3128253</v>
      </c>
      <c r="C325" s="17" t="s">
        <v>417</v>
      </c>
      <c r="D325" s="151">
        <v>15589.72</v>
      </c>
      <c r="E325" s="133">
        <f t="shared" si="25"/>
        <v>0.28718135008237955</v>
      </c>
      <c r="F325" s="134">
        <v>0.61199999999999999</v>
      </c>
      <c r="G325" s="133">
        <f t="shared" si="26"/>
        <v>0.53853383458646609</v>
      </c>
      <c r="H325" s="135">
        <v>0.25</v>
      </c>
      <c r="I325" s="133">
        <f t="shared" si="27"/>
        <v>0.25</v>
      </c>
      <c r="J325" s="152">
        <v>57.994765392991489</v>
      </c>
      <c r="K325" s="133">
        <f t="shared" si="28"/>
        <v>0.13370727763529958</v>
      </c>
      <c r="L325" s="136"/>
      <c r="M325" s="136">
        <f t="shared" si="29"/>
        <v>0.30235561557603635</v>
      </c>
      <c r="N325" s="24"/>
      <c r="O325" s="42" t="str">
        <f t="shared" si="30"/>
        <v>CAPACIDADE DE ADAPTAÇÃO MODERADA</v>
      </c>
    </row>
    <row r="326" spans="1:15">
      <c r="A326" s="146">
        <v>322</v>
      </c>
      <c r="B326" s="28">
        <v>3128303</v>
      </c>
      <c r="C326" s="17" t="s">
        <v>418</v>
      </c>
      <c r="D326" s="151">
        <v>28891.14</v>
      </c>
      <c r="E326" s="133">
        <f t="shared" ref="E326:E389" si="31">IF((D326-$E$860)/($D$860-$E$860)&gt;1,1,IF((D326-$E$860)/($D$860-$E$860)&lt;0,0,(D326-$E$860)/($D$860-$E$860)))</f>
        <v>0.53220946820206139</v>
      </c>
      <c r="F326" s="134">
        <v>0.60299999999999998</v>
      </c>
      <c r="G326" s="133">
        <f t="shared" ref="G326:G389" si="32">IF((F326-$F$860)/($G$860-$F$860)&gt;1,1,IF((F326-$F$860)/($G$860-$F$860)&lt;0,0,(F326-$F$860)/($G$860-$F$860)))</f>
        <v>0.57236842105263153</v>
      </c>
      <c r="H326" s="135">
        <v>0.25</v>
      </c>
      <c r="I326" s="133">
        <f t="shared" ref="I326:I389" si="33">H326</f>
        <v>0.25</v>
      </c>
      <c r="J326" s="152">
        <v>35.839389556135771</v>
      </c>
      <c r="K326" s="133">
        <f t="shared" ref="K326:K389" si="34">IF((J326-$K$860)/($J$860-$K$860)&gt;1,1,IF((J326-$K$860)/($J$860-$K$860)&lt;0,0,(J326-$K$860)/($J$860-$K$860)))</f>
        <v>8.2627926454910711E-2</v>
      </c>
      <c r="L326" s="136"/>
      <c r="M326" s="136">
        <f t="shared" ref="M326:M389" si="35">(E326+G326+I326+K326)/J$2</f>
        <v>0.35930145392740093</v>
      </c>
      <c r="N326" s="24"/>
      <c r="O326" s="42" t="str">
        <f t="shared" ref="O326:O389" si="36">IF(AND(M326&gt;$R$5,M326&lt;$S$5)," CAPACIDADE DE ADAPTAÇÃO RELATIVAMENTE BAIXA",IF(AND(M326&gt;$R$6,M326&lt;$S$6),"CAPACIDADE DE ADAPTAÇÃO MODERADA",IF(AND(M326&gt;$R$7,M326&lt;$S$7),"CAPACIDADE DE ADAPTAÇÃO ALTA",IF(AND(M326&gt;$R$8,M326&lt;$S$8),"CAPACIDADE DE ADAPTAÇÃO MUITO ALTA ","CAPACIDADE DE ADAPTAÇÃO EXTREMA"))))</f>
        <v>CAPACIDADE DE ADAPTAÇÃO MODERADA</v>
      </c>
    </row>
    <row r="327" spans="1:15">
      <c r="A327" s="146">
        <v>323</v>
      </c>
      <c r="B327" s="28">
        <v>3128402</v>
      </c>
      <c r="C327" s="17" t="s">
        <v>419</v>
      </c>
      <c r="D327" s="151">
        <v>19461.62</v>
      </c>
      <c r="E327" s="133">
        <f t="shared" si="31"/>
        <v>0.35850639436694437</v>
      </c>
      <c r="F327" s="134">
        <v>0.60399999999999998</v>
      </c>
      <c r="G327" s="133">
        <f t="shared" si="32"/>
        <v>0.5686090225563909</v>
      </c>
      <c r="H327" s="135">
        <v>0.75</v>
      </c>
      <c r="I327" s="133">
        <f t="shared" si="33"/>
        <v>0.75</v>
      </c>
      <c r="J327" s="152">
        <v>211.07491444127561</v>
      </c>
      <c r="K327" s="133">
        <f t="shared" si="34"/>
        <v>0.48663447460824327</v>
      </c>
      <c r="L327" s="136"/>
      <c r="M327" s="136">
        <f t="shared" si="35"/>
        <v>0.54093747288289462</v>
      </c>
      <c r="N327" s="24"/>
      <c r="O327" s="42" t="str">
        <f t="shared" si="36"/>
        <v>CAPACIDADE DE ADAPTAÇÃO ALTA</v>
      </c>
    </row>
    <row r="328" spans="1:15">
      <c r="A328" s="146">
        <v>324</v>
      </c>
      <c r="B328" s="28">
        <v>3128501</v>
      </c>
      <c r="C328" s="17" t="s">
        <v>420</v>
      </c>
      <c r="D328" s="151">
        <v>15349.17</v>
      </c>
      <c r="E328" s="133">
        <f t="shared" si="31"/>
        <v>0.28275013042209596</v>
      </c>
      <c r="F328" s="134">
        <v>0.66400000000000003</v>
      </c>
      <c r="G328" s="133">
        <f t="shared" si="32"/>
        <v>0.34304511278195465</v>
      </c>
      <c r="H328" s="135">
        <v>0.5</v>
      </c>
      <c r="I328" s="133">
        <f t="shared" si="33"/>
        <v>0.5</v>
      </c>
      <c r="J328" s="152">
        <v>129.00174023499522</v>
      </c>
      <c r="K328" s="133">
        <f t="shared" si="34"/>
        <v>0.29741428179174484</v>
      </c>
      <c r="L328" s="136"/>
      <c r="M328" s="136">
        <f t="shared" si="35"/>
        <v>0.35580238124894886</v>
      </c>
      <c r="N328" s="24"/>
      <c r="O328" s="42" t="str">
        <f t="shared" si="36"/>
        <v>CAPACIDADE DE ADAPTAÇÃO MODERADA</v>
      </c>
    </row>
    <row r="329" spans="1:15">
      <c r="A329" s="146">
        <v>325</v>
      </c>
      <c r="B329" s="28">
        <v>3128600</v>
      </c>
      <c r="C329" s="17" t="s">
        <v>421</v>
      </c>
      <c r="D329" s="151">
        <v>114474.42</v>
      </c>
      <c r="E329" s="133">
        <f t="shared" si="31"/>
        <v>1</v>
      </c>
      <c r="F329" s="134">
        <v>0.61899999999999999</v>
      </c>
      <c r="G329" s="133">
        <f t="shared" si="32"/>
        <v>0.51221804511278191</v>
      </c>
      <c r="H329" s="135">
        <v>0</v>
      </c>
      <c r="I329" s="133">
        <f t="shared" si="33"/>
        <v>0</v>
      </c>
      <c r="J329" s="152">
        <v>0.88955497782535564</v>
      </c>
      <c r="K329" s="133">
        <f t="shared" si="34"/>
        <v>2.0508743088446246E-3</v>
      </c>
      <c r="L329" s="136"/>
      <c r="M329" s="136">
        <f t="shared" si="35"/>
        <v>0.37856722985540658</v>
      </c>
      <c r="N329" s="24"/>
      <c r="O329" s="42" t="str">
        <f t="shared" si="36"/>
        <v>CAPACIDADE DE ADAPTAÇÃO MODERADA</v>
      </c>
    </row>
    <row r="330" spans="1:15">
      <c r="A330" s="146">
        <v>326</v>
      </c>
      <c r="B330" s="28">
        <v>3128709</v>
      </c>
      <c r="C330" s="17" t="s">
        <v>422</v>
      </c>
      <c r="D330" s="151">
        <v>53726.8</v>
      </c>
      <c r="E330" s="133">
        <f t="shared" si="31"/>
        <v>0.98971212822334154</v>
      </c>
      <c r="F330" s="134">
        <v>0.63700000000000001</v>
      </c>
      <c r="G330" s="133">
        <f t="shared" si="32"/>
        <v>0.44454887218045097</v>
      </c>
      <c r="H330" s="135">
        <v>0.5</v>
      </c>
      <c r="I330" s="133">
        <f t="shared" si="33"/>
        <v>0.5</v>
      </c>
      <c r="J330" s="152">
        <v>30.57680992319931</v>
      </c>
      <c r="K330" s="133">
        <f t="shared" si="34"/>
        <v>7.0495017712358193E-2</v>
      </c>
      <c r="L330" s="136"/>
      <c r="M330" s="136">
        <f t="shared" si="35"/>
        <v>0.5011890045290377</v>
      </c>
      <c r="N330" s="24"/>
      <c r="O330" s="42" t="str">
        <f t="shared" si="36"/>
        <v>CAPACIDADE DE ADAPTAÇÃO ALTA</v>
      </c>
    </row>
    <row r="331" spans="1:15">
      <c r="A331" s="146">
        <v>327</v>
      </c>
      <c r="B331" s="28">
        <v>3128808</v>
      </c>
      <c r="C331" s="17" t="s">
        <v>423</v>
      </c>
      <c r="D331" s="151">
        <v>17600.189999999999</v>
      </c>
      <c r="E331" s="133">
        <f t="shared" si="31"/>
        <v>0.32421662004874979</v>
      </c>
      <c r="F331" s="134">
        <v>0.64700000000000002</v>
      </c>
      <c r="G331" s="133">
        <f t="shared" si="32"/>
        <v>0.40695488721804496</v>
      </c>
      <c r="H331" s="135">
        <v>0.75</v>
      </c>
      <c r="I331" s="133">
        <f t="shared" si="33"/>
        <v>0.75</v>
      </c>
      <c r="J331" s="152">
        <v>4.6451535549011354</v>
      </c>
      <c r="K331" s="133">
        <f t="shared" si="34"/>
        <v>1.0709429235812066E-2</v>
      </c>
      <c r="L331" s="136"/>
      <c r="M331" s="136">
        <f t="shared" si="35"/>
        <v>0.37297023412565172</v>
      </c>
      <c r="N331" s="24"/>
      <c r="O331" s="42" t="str">
        <f t="shared" si="36"/>
        <v>CAPACIDADE DE ADAPTAÇÃO MODERADA</v>
      </c>
    </row>
    <row r="332" spans="1:15">
      <c r="A332" s="146">
        <v>328</v>
      </c>
      <c r="B332" s="28">
        <v>3128907</v>
      </c>
      <c r="C332" s="17" t="s">
        <v>424</v>
      </c>
      <c r="D332" s="151">
        <v>40063.15</v>
      </c>
      <c r="E332" s="133">
        <f t="shared" si="31"/>
        <v>0.73801129882723271</v>
      </c>
      <c r="F332" s="134">
        <v>0.63600000000000001</v>
      </c>
      <c r="G332" s="133">
        <f t="shared" si="32"/>
        <v>0.4483082706766916</v>
      </c>
      <c r="H332" s="135">
        <v>0.25</v>
      </c>
      <c r="I332" s="133">
        <f t="shared" si="33"/>
        <v>0.25</v>
      </c>
      <c r="J332" s="152">
        <v>97.602099551781095</v>
      </c>
      <c r="K332" s="133">
        <f t="shared" si="34"/>
        <v>0.22502222285280965</v>
      </c>
      <c r="L332" s="136"/>
      <c r="M332" s="136">
        <f t="shared" si="35"/>
        <v>0.41533544808918349</v>
      </c>
      <c r="N332" s="24"/>
      <c r="O332" s="42" t="str">
        <f t="shared" si="36"/>
        <v>CAPACIDADE DE ADAPTAÇÃO ALTA</v>
      </c>
    </row>
    <row r="333" spans="1:15">
      <c r="A333" s="146">
        <v>329</v>
      </c>
      <c r="B333" s="28">
        <v>3129004</v>
      </c>
      <c r="C333" s="17" t="s">
        <v>425</v>
      </c>
      <c r="D333" s="151">
        <v>13793.57</v>
      </c>
      <c r="E333" s="133">
        <f t="shared" si="31"/>
        <v>0.25409411170026197</v>
      </c>
      <c r="F333" s="134">
        <v>0.60699999999999998</v>
      </c>
      <c r="G333" s="133">
        <f t="shared" si="32"/>
        <v>0.55733082706766912</v>
      </c>
      <c r="H333" s="135">
        <v>0.25</v>
      </c>
      <c r="I333" s="133">
        <f t="shared" si="33"/>
        <v>0.25</v>
      </c>
      <c r="J333" s="152">
        <v>134.36228464901004</v>
      </c>
      <c r="K333" s="133">
        <f t="shared" si="34"/>
        <v>0.30977304892157359</v>
      </c>
      <c r="L333" s="136"/>
      <c r="M333" s="136">
        <f t="shared" si="35"/>
        <v>0.34279949692237616</v>
      </c>
      <c r="N333" s="24"/>
      <c r="O333" s="42" t="str">
        <f t="shared" si="36"/>
        <v>CAPACIDADE DE ADAPTAÇÃO MODERADA</v>
      </c>
    </row>
    <row r="334" spans="1:15">
      <c r="A334" s="146">
        <v>330</v>
      </c>
      <c r="B334" s="28">
        <v>3129103</v>
      </c>
      <c r="C334" s="17" t="s">
        <v>426</v>
      </c>
      <c r="D334" s="151">
        <v>32779.01</v>
      </c>
      <c r="E334" s="133">
        <f t="shared" si="31"/>
        <v>0.60382869905064496</v>
      </c>
      <c r="F334" s="134">
        <v>0.56799999999999995</v>
      </c>
      <c r="G334" s="133">
        <f t="shared" si="32"/>
        <v>0.70394736842105265</v>
      </c>
      <c r="H334" s="135">
        <v>0.25</v>
      </c>
      <c r="I334" s="133">
        <f t="shared" si="33"/>
        <v>0.25</v>
      </c>
      <c r="J334" s="152">
        <v>6.0104198767334358</v>
      </c>
      <c r="K334" s="133">
        <f t="shared" si="34"/>
        <v>1.3857058886563543E-2</v>
      </c>
      <c r="L334" s="136"/>
      <c r="M334" s="136">
        <f t="shared" si="35"/>
        <v>0.39290828158956531</v>
      </c>
      <c r="N334" s="24"/>
      <c r="O334" s="42" t="str">
        <f t="shared" si="36"/>
        <v>CAPACIDADE DE ADAPTAÇÃO MODERADA</v>
      </c>
    </row>
    <row r="335" spans="1:15">
      <c r="A335" s="146">
        <v>331</v>
      </c>
      <c r="B335" s="28">
        <v>3129202</v>
      </c>
      <c r="C335" s="17" t="s">
        <v>427</v>
      </c>
      <c r="D335" s="151">
        <v>20150.080000000002</v>
      </c>
      <c r="E335" s="133">
        <f t="shared" si="31"/>
        <v>0.37118865371975607</v>
      </c>
      <c r="F335" s="134">
        <v>0.60699999999999998</v>
      </c>
      <c r="G335" s="133">
        <f t="shared" si="32"/>
        <v>0.55733082706766912</v>
      </c>
      <c r="H335" s="135">
        <v>0.25</v>
      </c>
      <c r="I335" s="133">
        <f t="shared" si="33"/>
        <v>0.25</v>
      </c>
      <c r="J335" s="152">
        <v>26.294792957287253</v>
      </c>
      <c r="K335" s="133">
        <f t="shared" si="34"/>
        <v>6.0622802049089798E-2</v>
      </c>
      <c r="L335" s="136"/>
      <c r="M335" s="136">
        <f t="shared" si="35"/>
        <v>0.30978557070912871</v>
      </c>
      <c r="N335" s="24"/>
      <c r="O335" s="42" t="str">
        <f t="shared" si="36"/>
        <v>CAPACIDADE DE ADAPTAÇÃO MODERADA</v>
      </c>
    </row>
    <row r="336" spans="1:15">
      <c r="A336" s="146">
        <v>332</v>
      </c>
      <c r="B336" s="28">
        <v>3129301</v>
      </c>
      <c r="C336" s="17" t="s">
        <v>428</v>
      </c>
      <c r="D336" s="151">
        <v>15915.1</v>
      </c>
      <c r="E336" s="133">
        <f t="shared" si="31"/>
        <v>0.29317524013876317</v>
      </c>
      <c r="F336" s="134">
        <v>0.63300000000000001</v>
      </c>
      <c r="G336" s="133">
        <f t="shared" si="32"/>
        <v>0.45958646616541338</v>
      </c>
      <c r="H336" s="135">
        <v>0.25</v>
      </c>
      <c r="I336" s="133">
        <f t="shared" si="33"/>
        <v>0.25</v>
      </c>
      <c r="J336" s="152">
        <v>214.51303574397338</v>
      </c>
      <c r="K336" s="133">
        <f t="shared" si="34"/>
        <v>0.49456108378492597</v>
      </c>
      <c r="L336" s="136"/>
      <c r="M336" s="136">
        <f t="shared" si="35"/>
        <v>0.3743306975222756</v>
      </c>
      <c r="N336" s="24"/>
      <c r="O336" s="42" t="str">
        <f t="shared" si="36"/>
        <v>CAPACIDADE DE ADAPTAÇÃO MODERADA</v>
      </c>
    </row>
    <row r="337" spans="1:15">
      <c r="A337" s="146">
        <v>333</v>
      </c>
      <c r="B337" s="28">
        <v>3129400</v>
      </c>
      <c r="C337" s="17" t="s">
        <v>429</v>
      </c>
      <c r="D337" s="151">
        <v>20716.39</v>
      </c>
      <c r="E337" s="133">
        <f t="shared" si="31"/>
        <v>0.38162076349242369</v>
      </c>
      <c r="F337" s="134">
        <v>0.63</v>
      </c>
      <c r="G337" s="133">
        <f t="shared" si="32"/>
        <v>0.47086466165413521</v>
      </c>
      <c r="H337" s="135">
        <v>0.25</v>
      </c>
      <c r="I337" s="133">
        <f t="shared" si="33"/>
        <v>0.25</v>
      </c>
      <c r="J337" s="152">
        <v>237.43221431319736</v>
      </c>
      <c r="K337" s="133">
        <f t="shared" si="34"/>
        <v>0.54740138672196603</v>
      </c>
      <c r="L337" s="136"/>
      <c r="M337" s="136">
        <f t="shared" si="35"/>
        <v>0.41247170296713126</v>
      </c>
      <c r="N337" s="24"/>
      <c r="O337" s="42" t="str">
        <f t="shared" si="36"/>
        <v>CAPACIDADE DE ADAPTAÇÃO ALTA</v>
      </c>
    </row>
    <row r="338" spans="1:15">
      <c r="A338" s="146">
        <v>334</v>
      </c>
      <c r="B338" s="28">
        <v>3129509</v>
      </c>
      <c r="C338" s="17" t="s">
        <v>430</v>
      </c>
      <c r="D338" s="151">
        <v>60160.3</v>
      </c>
      <c r="E338" s="133">
        <f t="shared" si="31"/>
        <v>1</v>
      </c>
      <c r="F338" s="134">
        <v>0.54300000000000004</v>
      </c>
      <c r="G338" s="133">
        <f t="shared" si="32"/>
        <v>0.79793233082706738</v>
      </c>
      <c r="H338" s="135">
        <v>0</v>
      </c>
      <c r="I338" s="133">
        <f t="shared" si="33"/>
        <v>0</v>
      </c>
      <c r="J338" s="152">
        <v>4.0123086958477661</v>
      </c>
      <c r="K338" s="133">
        <f t="shared" si="34"/>
        <v>9.2504016374394295E-3</v>
      </c>
      <c r="L338" s="136"/>
      <c r="M338" s="136">
        <f t="shared" si="35"/>
        <v>0.45179568311612672</v>
      </c>
      <c r="N338" s="24"/>
      <c r="O338" s="42" t="str">
        <f t="shared" si="36"/>
        <v>CAPACIDADE DE ADAPTAÇÃO ALTA</v>
      </c>
    </row>
    <row r="339" spans="1:15">
      <c r="A339" s="146">
        <v>335</v>
      </c>
      <c r="B339" s="28">
        <v>3129608</v>
      </c>
      <c r="C339" s="17" t="s">
        <v>431</v>
      </c>
      <c r="D339" s="151">
        <v>13560.18</v>
      </c>
      <c r="E339" s="133">
        <f t="shared" si="31"/>
        <v>0.24979478783198683</v>
      </c>
      <c r="F339" s="134">
        <v>0.59099999999999997</v>
      </c>
      <c r="G339" s="133">
        <f t="shared" si="32"/>
        <v>0.61748120300751874</v>
      </c>
      <c r="H339" s="135">
        <v>0.5</v>
      </c>
      <c r="I339" s="133">
        <f t="shared" si="33"/>
        <v>0.5</v>
      </c>
      <c r="J339" s="152">
        <v>27.306119949093222</v>
      </c>
      <c r="K339" s="133">
        <f t="shared" si="34"/>
        <v>6.2954422462711032E-2</v>
      </c>
      <c r="L339" s="136"/>
      <c r="M339" s="136">
        <f t="shared" si="35"/>
        <v>0.35755760332555414</v>
      </c>
      <c r="N339" s="24"/>
      <c r="O339" s="42" t="str">
        <f t="shared" si="36"/>
        <v>CAPACIDADE DE ADAPTAÇÃO MODERADA</v>
      </c>
    </row>
    <row r="340" spans="1:15">
      <c r="A340" s="146">
        <v>336</v>
      </c>
      <c r="B340" s="28">
        <v>3129657</v>
      </c>
      <c r="C340" s="17" t="s">
        <v>432</v>
      </c>
      <c r="D340" s="151">
        <v>9600.19</v>
      </c>
      <c r="E340" s="133">
        <f t="shared" si="31"/>
        <v>0.17684702003931821</v>
      </c>
      <c r="F340" s="134">
        <v>0.69299999999999995</v>
      </c>
      <c r="G340" s="133">
        <f t="shared" si="32"/>
        <v>0.23402255639097752</v>
      </c>
      <c r="H340" s="135">
        <v>0.25</v>
      </c>
      <c r="I340" s="133">
        <f t="shared" si="33"/>
        <v>0.25</v>
      </c>
      <c r="J340" s="152">
        <v>156.79997047825231</v>
      </c>
      <c r="K340" s="133">
        <f t="shared" si="34"/>
        <v>0.36150326747379269</v>
      </c>
      <c r="L340" s="136"/>
      <c r="M340" s="136">
        <f t="shared" si="35"/>
        <v>0.25559321097602211</v>
      </c>
      <c r="N340" s="24"/>
      <c r="O340" s="42" t="str">
        <f t="shared" si="36"/>
        <v>CAPACIDADE DE ADAPTAÇÃO MODERADA</v>
      </c>
    </row>
    <row r="341" spans="1:15">
      <c r="A341" s="146">
        <v>337</v>
      </c>
      <c r="B341" s="28">
        <v>3129707</v>
      </c>
      <c r="C341" s="17" t="s">
        <v>433</v>
      </c>
      <c r="D341" s="151">
        <v>51550.46</v>
      </c>
      <c r="E341" s="133">
        <f t="shared" si="31"/>
        <v>0.94962133381277569</v>
      </c>
      <c r="F341" s="134">
        <v>0.63600000000000001</v>
      </c>
      <c r="G341" s="133">
        <f t="shared" si="32"/>
        <v>0.4483082706766916</v>
      </c>
      <c r="H341" s="135">
        <v>0.25</v>
      </c>
      <c r="I341" s="133">
        <f t="shared" si="33"/>
        <v>0.25</v>
      </c>
      <c r="J341" s="152">
        <v>3.2458896602119112E-2</v>
      </c>
      <c r="K341" s="133">
        <f t="shared" si="34"/>
        <v>7.4834179779947841E-5</v>
      </c>
      <c r="L341" s="136"/>
      <c r="M341" s="136">
        <f t="shared" si="35"/>
        <v>0.41200110966731185</v>
      </c>
      <c r="N341" s="24"/>
      <c r="O341" s="42" t="str">
        <f t="shared" si="36"/>
        <v>CAPACIDADE DE ADAPTAÇÃO ALTA</v>
      </c>
    </row>
    <row r="342" spans="1:15">
      <c r="A342" s="146">
        <v>338</v>
      </c>
      <c r="B342" s="28">
        <v>3129806</v>
      </c>
      <c r="C342" s="17" t="s">
        <v>434</v>
      </c>
      <c r="D342" s="151">
        <v>17407.52</v>
      </c>
      <c r="E342" s="133">
        <f t="shared" si="31"/>
        <v>0.32066740744452271</v>
      </c>
      <c r="F342" s="134">
        <v>0.63200000000000001</v>
      </c>
      <c r="G342" s="133">
        <f t="shared" si="32"/>
        <v>0.46334586466165401</v>
      </c>
      <c r="H342" s="135">
        <v>0.5</v>
      </c>
      <c r="I342" s="133">
        <f t="shared" si="33"/>
        <v>0.5</v>
      </c>
      <c r="J342" s="152">
        <v>2.2869888645865708</v>
      </c>
      <c r="K342" s="133">
        <f t="shared" si="34"/>
        <v>5.2726664724652671E-3</v>
      </c>
      <c r="L342" s="136"/>
      <c r="M342" s="136">
        <f t="shared" si="35"/>
        <v>0.32232148464466048</v>
      </c>
      <c r="N342" s="24"/>
      <c r="O342" s="42" t="str">
        <f t="shared" si="36"/>
        <v>CAPACIDADE DE ADAPTAÇÃO MODERADA</v>
      </c>
    </row>
    <row r="343" spans="1:15">
      <c r="A343" s="146">
        <v>339</v>
      </c>
      <c r="B343" s="28">
        <v>3129905</v>
      </c>
      <c r="C343" s="17" t="s">
        <v>435</v>
      </c>
      <c r="D343" s="151">
        <v>22201.200000000001</v>
      </c>
      <c r="E343" s="133">
        <f t="shared" si="31"/>
        <v>0.40897274546617424</v>
      </c>
      <c r="F343" s="134">
        <v>0.629</v>
      </c>
      <c r="G343" s="133">
        <f t="shared" si="32"/>
        <v>0.47462406015037584</v>
      </c>
      <c r="H343" s="135">
        <v>0.25</v>
      </c>
      <c r="I343" s="133">
        <f t="shared" si="33"/>
        <v>0.25</v>
      </c>
      <c r="J343" s="152">
        <v>39.63104606240713</v>
      </c>
      <c r="K343" s="133">
        <f t="shared" si="34"/>
        <v>9.1369613152775697E-2</v>
      </c>
      <c r="L343" s="136"/>
      <c r="M343" s="136">
        <f t="shared" si="35"/>
        <v>0.30624160469233147</v>
      </c>
      <c r="N343" s="24"/>
      <c r="O343" s="42" t="str">
        <f t="shared" si="36"/>
        <v>CAPACIDADE DE ADAPTAÇÃO MODERADA</v>
      </c>
    </row>
    <row r="344" spans="1:15">
      <c r="A344" s="146">
        <v>340</v>
      </c>
      <c r="B344" s="28">
        <v>3130002</v>
      </c>
      <c r="C344" s="17" t="s">
        <v>436</v>
      </c>
      <c r="D344" s="151">
        <v>19766.09</v>
      </c>
      <c r="E344" s="133">
        <f t="shared" si="31"/>
        <v>0.3641150971313033</v>
      </c>
      <c r="F344" s="134">
        <v>0.64400000000000002</v>
      </c>
      <c r="G344" s="133">
        <f t="shared" si="32"/>
        <v>0.41823308270676673</v>
      </c>
      <c r="H344" s="135">
        <v>0</v>
      </c>
      <c r="I344" s="133">
        <f t="shared" si="33"/>
        <v>0</v>
      </c>
      <c r="J344" s="152">
        <v>341.44563750926613</v>
      </c>
      <c r="K344" s="133">
        <f t="shared" si="34"/>
        <v>0.7872049544894002</v>
      </c>
      <c r="L344" s="136"/>
      <c r="M344" s="136">
        <f t="shared" si="35"/>
        <v>0.39238828358186756</v>
      </c>
      <c r="N344" s="24"/>
      <c r="O344" s="42" t="str">
        <f t="shared" si="36"/>
        <v>CAPACIDADE DE ADAPTAÇÃO MODERADA</v>
      </c>
    </row>
    <row r="345" spans="1:15">
      <c r="A345" s="146">
        <v>341</v>
      </c>
      <c r="B345" s="28">
        <v>3130051</v>
      </c>
      <c r="C345" s="17" t="s">
        <v>437</v>
      </c>
      <c r="D345" s="151">
        <v>9134.9699999999993</v>
      </c>
      <c r="E345" s="133">
        <f t="shared" si="31"/>
        <v>0.1682771093747697</v>
      </c>
      <c r="F345" s="134">
        <v>0.57799999999999996</v>
      </c>
      <c r="G345" s="133">
        <f t="shared" si="32"/>
        <v>0.6663533834586467</v>
      </c>
      <c r="H345" s="135">
        <v>0.5</v>
      </c>
      <c r="I345" s="133">
        <f t="shared" si="33"/>
        <v>0.5</v>
      </c>
      <c r="J345" s="152">
        <v>34.179716212419223</v>
      </c>
      <c r="K345" s="133">
        <f t="shared" si="34"/>
        <v>7.8801539658645961E-2</v>
      </c>
      <c r="L345" s="136"/>
      <c r="M345" s="136">
        <f t="shared" si="35"/>
        <v>0.3533580081230156</v>
      </c>
      <c r="N345" s="24"/>
      <c r="O345" s="42" t="str">
        <f t="shared" si="36"/>
        <v>CAPACIDADE DE ADAPTAÇÃO MODERADA</v>
      </c>
    </row>
    <row r="346" spans="1:15">
      <c r="A346" s="146">
        <v>342</v>
      </c>
      <c r="B346" s="28">
        <v>3130101</v>
      </c>
      <c r="C346" s="17" t="s">
        <v>438</v>
      </c>
      <c r="D346" s="151">
        <v>21707.59</v>
      </c>
      <c r="E346" s="133">
        <f t="shared" si="31"/>
        <v>0.39987985693359229</v>
      </c>
      <c r="F346" s="134">
        <v>0.64200000000000002</v>
      </c>
      <c r="G346" s="133">
        <f t="shared" si="32"/>
        <v>0.42575187969924794</v>
      </c>
      <c r="H346" s="135">
        <v>0.75</v>
      </c>
      <c r="I346" s="133">
        <f t="shared" si="33"/>
        <v>0.75</v>
      </c>
      <c r="J346" s="152">
        <v>187.18228782690252</v>
      </c>
      <c r="K346" s="133">
        <f t="shared" si="34"/>
        <v>0.43154988139510148</v>
      </c>
      <c r="L346" s="136"/>
      <c r="M346" s="136">
        <f t="shared" si="35"/>
        <v>0.50179540450698545</v>
      </c>
      <c r="N346" s="24"/>
      <c r="O346" s="42" t="str">
        <f t="shared" si="36"/>
        <v>CAPACIDADE DE ADAPTAÇÃO ALTA</v>
      </c>
    </row>
    <row r="347" spans="1:15">
      <c r="A347" s="146">
        <v>343</v>
      </c>
      <c r="B347" s="28">
        <v>3130200</v>
      </c>
      <c r="C347" s="17" t="s">
        <v>439</v>
      </c>
      <c r="D347" s="151">
        <v>51874.239999999998</v>
      </c>
      <c r="E347" s="133">
        <f t="shared" si="31"/>
        <v>0.95558574994915735</v>
      </c>
      <c r="F347" s="134">
        <v>0.66600000000000004</v>
      </c>
      <c r="G347" s="133">
        <f t="shared" si="32"/>
        <v>0.33552631578947345</v>
      </c>
      <c r="H347" s="135">
        <v>0.25</v>
      </c>
      <c r="I347" s="133">
        <f t="shared" si="33"/>
        <v>0.25</v>
      </c>
      <c r="J347" s="152">
        <v>156.22488180978763</v>
      </c>
      <c r="K347" s="133">
        <f t="shared" si="34"/>
        <v>0.36017739711742058</v>
      </c>
      <c r="L347" s="136"/>
      <c r="M347" s="136">
        <f t="shared" si="35"/>
        <v>0.47532236571401287</v>
      </c>
      <c r="N347" s="24"/>
      <c r="O347" s="42" t="str">
        <f t="shared" si="36"/>
        <v>CAPACIDADE DE ADAPTAÇÃO ALTA</v>
      </c>
    </row>
    <row r="348" spans="1:15">
      <c r="A348" s="146">
        <v>344</v>
      </c>
      <c r="B348" s="28">
        <v>3130309</v>
      </c>
      <c r="C348" s="17" t="s">
        <v>440</v>
      </c>
      <c r="D348" s="151">
        <v>74348.83</v>
      </c>
      <c r="E348" s="133">
        <f t="shared" si="31"/>
        <v>1</v>
      </c>
      <c r="F348" s="134">
        <v>0.51500000000000001</v>
      </c>
      <c r="G348" s="133">
        <f t="shared" si="32"/>
        <v>0.90319548872180433</v>
      </c>
      <c r="H348" s="135">
        <v>0.25</v>
      </c>
      <c r="I348" s="133">
        <f t="shared" si="33"/>
        <v>0.25</v>
      </c>
      <c r="J348" s="152">
        <v>536.98664371520658</v>
      </c>
      <c r="K348" s="133">
        <f t="shared" si="34"/>
        <v>1</v>
      </c>
      <c r="L348" s="136"/>
      <c r="M348" s="136">
        <f t="shared" si="35"/>
        <v>0.78829887218045114</v>
      </c>
      <c r="N348" s="24"/>
      <c r="O348" s="42" t="str">
        <f t="shared" si="36"/>
        <v xml:space="preserve">CAPACIDADE DE ADAPTAÇÃO MUITO ALTA </v>
      </c>
    </row>
    <row r="349" spans="1:15">
      <c r="A349" s="146">
        <v>345</v>
      </c>
      <c r="B349" s="28">
        <v>3130408</v>
      </c>
      <c r="C349" s="17" t="s">
        <v>441</v>
      </c>
      <c r="D349" s="151">
        <v>74228.52</v>
      </c>
      <c r="E349" s="133">
        <f t="shared" si="31"/>
        <v>1</v>
      </c>
      <c r="F349" s="134">
        <v>0.60099999999999998</v>
      </c>
      <c r="G349" s="133">
        <f t="shared" si="32"/>
        <v>0.57988721804511278</v>
      </c>
      <c r="H349" s="135">
        <v>0.5</v>
      </c>
      <c r="I349" s="133">
        <f t="shared" si="33"/>
        <v>0.5</v>
      </c>
      <c r="J349" s="152">
        <v>60.459644438097961</v>
      </c>
      <c r="K349" s="133">
        <f t="shared" si="34"/>
        <v>0.13939007098032294</v>
      </c>
      <c r="L349" s="136"/>
      <c r="M349" s="136">
        <f t="shared" si="35"/>
        <v>0.55481932225635899</v>
      </c>
      <c r="N349" s="24"/>
      <c r="O349" s="42" t="str">
        <f t="shared" si="36"/>
        <v>CAPACIDADE DE ADAPTAÇÃO ALTA</v>
      </c>
    </row>
    <row r="350" spans="1:15">
      <c r="A350" s="146">
        <v>346</v>
      </c>
      <c r="B350" s="28">
        <v>3130507</v>
      </c>
      <c r="C350" s="17" t="s">
        <v>442</v>
      </c>
      <c r="D350" s="151">
        <v>21212.04</v>
      </c>
      <c r="E350" s="133">
        <f t="shared" si="31"/>
        <v>0.39075123127300804</v>
      </c>
      <c r="F350" s="134">
        <v>0.65100000000000002</v>
      </c>
      <c r="G350" s="133">
        <f t="shared" si="32"/>
        <v>0.3919172932330825</v>
      </c>
      <c r="H350" s="135">
        <v>0.25</v>
      </c>
      <c r="I350" s="133">
        <f t="shared" si="33"/>
        <v>0.25</v>
      </c>
      <c r="J350" s="152">
        <v>84.900059649948972</v>
      </c>
      <c r="K350" s="133">
        <f t="shared" si="34"/>
        <v>0.19573759407329289</v>
      </c>
      <c r="L350" s="136"/>
      <c r="M350" s="136">
        <f t="shared" si="35"/>
        <v>0.30710152964484583</v>
      </c>
      <c r="N350" s="24"/>
      <c r="O350" s="42" t="str">
        <f t="shared" si="36"/>
        <v>CAPACIDADE DE ADAPTAÇÃO MODERADA</v>
      </c>
    </row>
    <row r="351" spans="1:15">
      <c r="A351" s="146">
        <v>347</v>
      </c>
      <c r="B351" s="28">
        <v>3130556</v>
      </c>
      <c r="C351" s="17" t="s">
        <v>443</v>
      </c>
      <c r="D351" s="151">
        <v>14503.11</v>
      </c>
      <c r="E351" s="133">
        <f t="shared" si="31"/>
        <v>0.26716468994909853</v>
      </c>
      <c r="F351" s="134">
        <v>0.623</v>
      </c>
      <c r="G351" s="133">
        <f t="shared" si="32"/>
        <v>0.49718045112781944</v>
      </c>
      <c r="H351" s="135">
        <v>0.25</v>
      </c>
      <c r="I351" s="133">
        <f t="shared" si="33"/>
        <v>0.25</v>
      </c>
      <c r="J351" s="152">
        <v>6.5989121099341537</v>
      </c>
      <c r="K351" s="133">
        <f t="shared" si="34"/>
        <v>1.5213831241406017E-2</v>
      </c>
      <c r="L351" s="136"/>
      <c r="M351" s="136">
        <f t="shared" si="35"/>
        <v>0.25738974307958101</v>
      </c>
      <c r="N351" s="24"/>
      <c r="O351" s="42" t="str">
        <f t="shared" si="36"/>
        <v>CAPACIDADE DE ADAPTAÇÃO MODERADA</v>
      </c>
    </row>
    <row r="352" spans="1:15">
      <c r="A352" s="146">
        <v>348</v>
      </c>
      <c r="B352" s="28">
        <v>3130606</v>
      </c>
      <c r="C352" s="17" t="s">
        <v>444</v>
      </c>
      <c r="D352" s="151">
        <v>17947.259999999998</v>
      </c>
      <c r="E352" s="133">
        <f t="shared" si="31"/>
        <v>0.330610065933159</v>
      </c>
      <c r="F352" s="134">
        <v>0.65400000000000003</v>
      </c>
      <c r="G352" s="133">
        <f t="shared" si="32"/>
        <v>0.38063909774436072</v>
      </c>
      <c r="H352" s="135">
        <v>0.25</v>
      </c>
      <c r="I352" s="133">
        <f t="shared" si="33"/>
        <v>0.25</v>
      </c>
      <c r="J352" s="152">
        <v>10.463276263525545</v>
      </c>
      <c r="K352" s="133">
        <f t="shared" si="34"/>
        <v>2.4123145853972492E-2</v>
      </c>
      <c r="L352" s="136"/>
      <c r="M352" s="136">
        <f t="shared" si="35"/>
        <v>0.24634307738287306</v>
      </c>
      <c r="N352" s="24"/>
      <c r="O352" s="42" t="str">
        <f t="shared" si="36"/>
        <v>CAPACIDADE DE ADAPTAÇÃO MODERADA</v>
      </c>
    </row>
    <row r="353" spans="1:15">
      <c r="A353" s="146">
        <v>349</v>
      </c>
      <c r="B353" s="28">
        <v>3130655</v>
      </c>
      <c r="C353" s="17" t="s">
        <v>445</v>
      </c>
      <c r="D353" s="151">
        <v>11914.84</v>
      </c>
      <c r="E353" s="133">
        <f t="shared" si="31"/>
        <v>0.21948565062204706</v>
      </c>
      <c r="F353" s="134">
        <v>0.67500000000000004</v>
      </c>
      <c r="G353" s="133">
        <f t="shared" si="32"/>
        <v>0.30169172932330801</v>
      </c>
      <c r="H353" s="135">
        <v>0.5</v>
      </c>
      <c r="I353" s="133">
        <f t="shared" si="33"/>
        <v>0.5</v>
      </c>
      <c r="J353" s="152">
        <v>48.122678852820677</v>
      </c>
      <c r="K353" s="133">
        <f t="shared" si="34"/>
        <v>0.11094712321581403</v>
      </c>
      <c r="L353" s="136"/>
      <c r="M353" s="136">
        <f t="shared" si="35"/>
        <v>0.28303112579029227</v>
      </c>
      <c r="N353" s="24"/>
      <c r="O353" s="42" t="str">
        <f t="shared" si="36"/>
        <v>CAPACIDADE DE ADAPTAÇÃO MODERADA</v>
      </c>
    </row>
    <row r="354" spans="1:15">
      <c r="A354" s="146">
        <v>350</v>
      </c>
      <c r="B354" s="28">
        <v>3130705</v>
      </c>
      <c r="C354" s="17" t="s">
        <v>446</v>
      </c>
      <c r="D354" s="151">
        <v>124934.02</v>
      </c>
      <c r="E354" s="133">
        <f t="shared" si="31"/>
        <v>1</v>
      </c>
      <c r="F354" s="134">
        <v>0.57199999999999995</v>
      </c>
      <c r="G354" s="133">
        <f t="shared" si="32"/>
        <v>0.68890977443609025</v>
      </c>
      <c r="H354" s="135">
        <v>0.25</v>
      </c>
      <c r="I354" s="133">
        <f t="shared" si="33"/>
        <v>0.25</v>
      </c>
      <c r="J354" s="152">
        <v>49.616865986063843</v>
      </c>
      <c r="K354" s="133">
        <f t="shared" si="34"/>
        <v>0.11439198056647036</v>
      </c>
      <c r="L354" s="136"/>
      <c r="M354" s="136">
        <f t="shared" si="35"/>
        <v>0.51332543875064007</v>
      </c>
      <c r="N354" s="24"/>
      <c r="O354" s="42" t="str">
        <f t="shared" si="36"/>
        <v>CAPACIDADE DE ADAPTAÇÃO ALTA</v>
      </c>
    </row>
    <row r="355" spans="1:15">
      <c r="A355" s="146">
        <v>351</v>
      </c>
      <c r="B355" s="28">
        <v>3130804</v>
      </c>
      <c r="C355" s="17" t="s">
        <v>447</v>
      </c>
      <c r="D355" s="151">
        <v>41544.769999999997</v>
      </c>
      <c r="E355" s="133">
        <f t="shared" si="31"/>
        <v>0.76530451717297932</v>
      </c>
      <c r="F355" s="134">
        <v>0.58599999999999997</v>
      </c>
      <c r="G355" s="133">
        <f t="shared" si="32"/>
        <v>0.63627819548872178</v>
      </c>
      <c r="H355" s="135">
        <v>0</v>
      </c>
      <c r="I355" s="133">
        <f t="shared" si="33"/>
        <v>0</v>
      </c>
      <c r="J355" s="152">
        <v>20.191910852713178</v>
      </c>
      <c r="K355" s="133">
        <f t="shared" si="34"/>
        <v>4.6552570944570174E-2</v>
      </c>
      <c r="L355" s="136"/>
      <c r="M355" s="136">
        <f t="shared" si="35"/>
        <v>0.36203382090156783</v>
      </c>
      <c r="N355" s="24"/>
      <c r="O355" s="42" t="str">
        <f t="shared" si="36"/>
        <v>CAPACIDADE DE ADAPTAÇÃO MODERADA</v>
      </c>
    </row>
    <row r="356" spans="1:15">
      <c r="A356" s="146">
        <v>352</v>
      </c>
      <c r="B356" s="28">
        <v>3130903</v>
      </c>
      <c r="C356" s="17" t="s">
        <v>448</v>
      </c>
      <c r="D356" s="151">
        <v>16852.46</v>
      </c>
      <c r="E356" s="133">
        <f t="shared" si="31"/>
        <v>0.31044253617186829</v>
      </c>
      <c r="F356" s="134">
        <v>0.61399999999999999</v>
      </c>
      <c r="G356" s="133">
        <f t="shared" si="32"/>
        <v>0.53101503759398483</v>
      </c>
      <c r="H356" s="135">
        <v>0.25</v>
      </c>
      <c r="I356" s="133">
        <f t="shared" si="33"/>
        <v>0.25</v>
      </c>
      <c r="J356" s="152">
        <v>7.1440943945002644</v>
      </c>
      <c r="K356" s="133">
        <f t="shared" si="34"/>
        <v>1.647075225126559E-2</v>
      </c>
      <c r="L356" s="136"/>
      <c r="M356" s="136">
        <f t="shared" si="35"/>
        <v>0.27698208150427966</v>
      </c>
      <c r="N356" s="24"/>
      <c r="O356" s="42" t="str">
        <f t="shared" si="36"/>
        <v>CAPACIDADE DE ADAPTAÇÃO MODERADA</v>
      </c>
    </row>
    <row r="357" spans="1:15">
      <c r="A357" s="146">
        <v>353</v>
      </c>
      <c r="B357" s="28">
        <v>3131000</v>
      </c>
      <c r="C357" s="17" t="s">
        <v>449</v>
      </c>
      <c r="D357" s="151">
        <v>22951.75</v>
      </c>
      <c r="E357" s="133">
        <f t="shared" si="31"/>
        <v>0.4227987771270591</v>
      </c>
      <c r="F357" s="134">
        <v>0.61799999999999999</v>
      </c>
      <c r="G357" s="133">
        <f t="shared" si="32"/>
        <v>0.51597744360902242</v>
      </c>
      <c r="H357" s="135">
        <v>0.5</v>
      </c>
      <c r="I357" s="133">
        <f t="shared" si="33"/>
        <v>0.5</v>
      </c>
      <c r="J357" s="152">
        <v>122.78804776406476</v>
      </c>
      <c r="K357" s="133">
        <f t="shared" si="34"/>
        <v>0.28308857672644816</v>
      </c>
      <c r="L357" s="136"/>
      <c r="M357" s="136">
        <f t="shared" si="35"/>
        <v>0.43046619936563241</v>
      </c>
      <c r="N357" s="24"/>
      <c r="O357" s="42" t="str">
        <f t="shared" si="36"/>
        <v>CAPACIDADE DE ADAPTAÇÃO ALTA</v>
      </c>
    </row>
    <row r="358" spans="1:15">
      <c r="A358" s="146">
        <v>354</v>
      </c>
      <c r="B358" s="28">
        <v>3131109</v>
      </c>
      <c r="C358" s="17" t="s">
        <v>450</v>
      </c>
      <c r="D358" s="151">
        <v>11931.24</v>
      </c>
      <c r="E358" s="133">
        <f t="shared" si="31"/>
        <v>0.2197877583020664</v>
      </c>
      <c r="F358" s="134">
        <v>0.52200000000000002</v>
      </c>
      <c r="G358" s="133">
        <f t="shared" si="32"/>
        <v>0.87687969924812015</v>
      </c>
      <c r="H358" s="135">
        <v>0.25</v>
      </c>
      <c r="I358" s="133">
        <f t="shared" si="33"/>
        <v>0.25</v>
      </c>
      <c r="J358" s="152">
        <v>46.632859856193193</v>
      </c>
      <c r="K358" s="133">
        <f t="shared" si="34"/>
        <v>0.10751233663018733</v>
      </c>
      <c r="L358" s="136"/>
      <c r="M358" s="136">
        <f t="shared" si="35"/>
        <v>0.36354494854509345</v>
      </c>
      <c r="N358" s="24"/>
      <c r="O358" s="42" t="str">
        <f t="shared" si="36"/>
        <v>CAPACIDADE DE ADAPTAÇÃO MODERADA</v>
      </c>
    </row>
    <row r="359" spans="1:15">
      <c r="A359" s="146">
        <v>355</v>
      </c>
      <c r="B359" s="28">
        <v>3131158</v>
      </c>
      <c r="C359" s="17" t="s">
        <v>451</v>
      </c>
      <c r="D359" s="151">
        <v>9527.36</v>
      </c>
      <c r="E359" s="133">
        <f t="shared" si="31"/>
        <v>0.17550540404323234</v>
      </c>
      <c r="F359" s="134">
        <v>0.63400000000000001</v>
      </c>
      <c r="G359" s="133">
        <f t="shared" si="32"/>
        <v>0.4558270676691728</v>
      </c>
      <c r="H359" s="135">
        <v>0.25</v>
      </c>
      <c r="I359" s="133">
        <f t="shared" si="33"/>
        <v>0.25</v>
      </c>
      <c r="J359" s="152">
        <v>34.217061157796458</v>
      </c>
      <c r="K359" s="133">
        <f t="shared" si="34"/>
        <v>7.888763865302921E-2</v>
      </c>
      <c r="L359" s="136"/>
      <c r="M359" s="136">
        <f t="shared" si="35"/>
        <v>0.24005502759135858</v>
      </c>
      <c r="N359" s="24"/>
      <c r="O359" s="42" t="str">
        <f t="shared" si="36"/>
        <v>CAPACIDADE DE ADAPTAÇÃO MODERADA</v>
      </c>
    </row>
    <row r="360" spans="1:15">
      <c r="A360" s="146">
        <v>356</v>
      </c>
      <c r="B360" s="28">
        <v>3131208</v>
      </c>
      <c r="C360" s="17" t="s">
        <v>452</v>
      </c>
      <c r="D360" s="151">
        <v>17115.04</v>
      </c>
      <c r="E360" s="133">
        <f t="shared" si="31"/>
        <v>0.31527957486817787</v>
      </c>
      <c r="F360" s="134">
        <v>0.63</v>
      </c>
      <c r="G360" s="133">
        <f t="shared" si="32"/>
        <v>0.47086466165413521</v>
      </c>
      <c r="H360" s="135">
        <v>0.25</v>
      </c>
      <c r="I360" s="133">
        <f t="shared" si="33"/>
        <v>0.25</v>
      </c>
      <c r="J360" s="152">
        <v>318.98629392480279</v>
      </c>
      <c r="K360" s="133">
        <f t="shared" si="34"/>
        <v>0.73542480385329934</v>
      </c>
      <c r="L360" s="136"/>
      <c r="M360" s="136">
        <f t="shared" si="35"/>
        <v>0.44289226009390309</v>
      </c>
      <c r="N360" s="24"/>
      <c r="O360" s="42" t="str">
        <f t="shared" si="36"/>
        <v>CAPACIDADE DE ADAPTAÇÃO ALTA</v>
      </c>
    </row>
    <row r="361" spans="1:15">
      <c r="A361" s="146">
        <v>357</v>
      </c>
      <c r="B361" s="28">
        <v>3131307</v>
      </c>
      <c r="C361" s="17" t="s">
        <v>453</v>
      </c>
      <c r="D361" s="151">
        <v>65869.820000000007</v>
      </c>
      <c r="E361" s="133">
        <f t="shared" si="31"/>
        <v>1</v>
      </c>
      <c r="F361" s="134">
        <v>0.69199999999999995</v>
      </c>
      <c r="G361" s="133">
        <f t="shared" si="32"/>
        <v>0.23778195488721815</v>
      </c>
      <c r="H361" s="135">
        <v>0.5</v>
      </c>
      <c r="I361" s="133">
        <f t="shared" si="33"/>
        <v>0.5</v>
      </c>
      <c r="J361" s="152">
        <v>1.9863761191932587</v>
      </c>
      <c r="K361" s="133">
        <f t="shared" si="34"/>
        <v>4.5796019943758265E-3</v>
      </c>
      <c r="L361" s="136"/>
      <c r="M361" s="136">
        <f t="shared" si="35"/>
        <v>0.4355903892203985</v>
      </c>
      <c r="N361" s="24"/>
      <c r="O361" s="42" t="str">
        <f t="shared" si="36"/>
        <v>CAPACIDADE DE ADAPTAÇÃO ALTA</v>
      </c>
    </row>
    <row r="362" spans="1:15">
      <c r="A362" s="146">
        <v>358</v>
      </c>
      <c r="B362" s="28">
        <v>3131406</v>
      </c>
      <c r="C362" s="17" t="s">
        <v>454</v>
      </c>
      <c r="D362" s="151">
        <v>43292.43</v>
      </c>
      <c r="E362" s="133">
        <f t="shared" si="31"/>
        <v>0.79749851156703977</v>
      </c>
      <c r="F362" s="134">
        <v>0.5</v>
      </c>
      <c r="G362" s="133">
        <f t="shared" si="32"/>
        <v>0.95958646616541343</v>
      </c>
      <c r="H362" s="135">
        <v>0.25</v>
      </c>
      <c r="I362" s="133">
        <f t="shared" si="33"/>
        <v>0.25</v>
      </c>
      <c r="J362" s="152">
        <v>293.0505271523179</v>
      </c>
      <c r="K362" s="133">
        <f t="shared" si="34"/>
        <v>0.67562973881537636</v>
      </c>
      <c r="L362" s="136"/>
      <c r="M362" s="136">
        <f t="shared" si="35"/>
        <v>0.67067867913695733</v>
      </c>
      <c r="N362" s="24"/>
      <c r="O362" s="42" t="str">
        <f t="shared" si="36"/>
        <v xml:space="preserve">CAPACIDADE DE ADAPTAÇÃO MUITO ALTA </v>
      </c>
    </row>
    <row r="363" spans="1:15">
      <c r="A363" s="146">
        <v>359</v>
      </c>
      <c r="B363" s="28">
        <v>3131505</v>
      </c>
      <c r="C363" s="17" t="s">
        <v>455</v>
      </c>
      <c r="D363" s="151">
        <v>18563.37</v>
      </c>
      <c r="E363" s="133">
        <f t="shared" si="31"/>
        <v>0.34195955146588536</v>
      </c>
      <c r="F363" s="134">
        <v>0.57899999999999996</v>
      </c>
      <c r="G363" s="133">
        <f t="shared" si="32"/>
        <v>0.66259398496240607</v>
      </c>
      <c r="H363" s="135">
        <v>0.5</v>
      </c>
      <c r="I363" s="133">
        <f t="shared" si="33"/>
        <v>0.5</v>
      </c>
      <c r="J363" s="152">
        <v>23.332042692939243</v>
      </c>
      <c r="K363" s="133">
        <f t="shared" si="34"/>
        <v>5.3792163637590873E-2</v>
      </c>
      <c r="L363" s="136"/>
      <c r="M363" s="136">
        <f t="shared" si="35"/>
        <v>0.38958642501647056</v>
      </c>
      <c r="N363" s="24"/>
      <c r="O363" s="42" t="str">
        <f t="shared" si="36"/>
        <v>CAPACIDADE DE ADAPTAÇÃO MODERADA</v>
      </c>
    </row>
    <row r="364" spans="1:15">
      <c r="A364" s="146">
        <v>360</v>
      </c>
      <c r="B364" s="28">
        <v>3131604</v>
      </c>
      <c r="C364" s="17" t="s">
        <v>456</v>
      </c>
      <c r="D364" s="151">
        <v>42670.29</v>
      </c>
      <c r="E364" s="133">
        <f t="shared" si="31"/>
        <v>0.78603794619830636</v>
      </c>
      <c r="F364" s="134">
        <v>0.61799999999999999</v>
      </c>
      <c r="G364" s="133">
        <f t="shared" si="32"/>
        <v>0.51597744360902242</v>
      </c>
      <c r="H364" s="135">
        <v>0</v>
      </c>
      <c r="I364" s="133">
        <f t="shared" si="33"/>
        <v>0</v>
      </c>
      <c r="J364" s="152">
        <v>4.5084038997214479</v>
      </c>
      <c r="K364" s="133">
        <f t="shared" si="34"/>
        <v>1.0394152089887934E-2</v>
      </c>
      <c r="L364" s="136"/>
      <c r="M364" s="136">
        <f t="shared" si="35"/>
        <v>0.3281023854743042</v>
      </c>
      <c r="N364" s="24"/>
      <c r="O364" s="42" t="str">
        <f t="shared" si="36"/>
        <v>CAPACIDADE DE ADAPTAÇÃO MODERADA</v>
      </c>
    </row>
    <row r="365" spans="1:15">
      <c r="A365" s="146">
        <v>361</v>
      </c>
      <c r="B365" s="28">
        <v>3131703</v>
      </c>
      <c r="C365" s="17" t="s">
        <v>457</v>
      </c>
      <c r="D365" s="151">
        <v>123006.06</v>
      </c>
      <c r="E365" s="133">
        <f t="shared" si="31"/>
        <v>1</v>
      </c>
      <c r="F365" s="134">
        <v>0.627</v>
      </c>
      <c r="G365" s="133">
        <f t="shared" si="32"/>
        <v>0.48214285714285704</v>
      </c>
      <c r="H365" s="135">
        <v>0.5</v>
      </c>
      <c r="I365" s="133">
        <f t="shared" si="33"/>
        <v>0.5</v>
      </c>
      <c r="J365" s="152">
        <v>293.06579153542782</v>
      </c>
      <c r="K365" s="133">
        <f t="shared" si="34"/>
        <v>0.6756649309417101</v>
      </c>
      <c r="L365" s="136"/>
      <c r="M365" s="136">
        <f t="shared" si="35"/>
        <v>0.66445194702114174</v>
      </c>
      <c r="N365" s="24"/>
      <c r="O365" s="42" t="str">
        <f t="shared" si="36"/>
        <v xml:space="preserve">CAPACIDADE DE ADAPTAÇÃO MUITO ALTA </v>
      </c>
    </row>
    <row r="366" spans="1:15">
      <c r="A366" s="146">
        <v>362</v>
      </c>
      <c r="B366" s="28">
        <v>3131802</v>
      </c>
      <c r="C366" s="17" t="s">
        <v>980</v>
      </c>
      <c r="D366" s="151">
        <v>11723.25</v>
      </c>
      <c r="E366" s="133">
        <f t="shared" si="31"/>
        <v>0.21595633291382119</v>
      </c>
      <c r="F366" s="134">
        <v>0.623</v>
      </c>
      <c r="G366" s="133">
        <f t="shared" si="32"/>
        <v>0.49718045112781944</v>
      </c>
      <c r="H366" s="135">
        <v>0.25</v>
      </c>
      <c r="I366" s="133">
        <f t="shared" si="33"/>
        <v>0.25</v>
      </c>
      <c r="J366" s="152">
        <v>3.3229251109824358</v>
      </c>
      <c r="K366" s="133">
        <f t="shared" si="34"/>
        <v>7.6610236693729185E-3</v>
      </c>
      <c r="L366" s="136"/>
      <c r="M366" s="136">
        <f t="shared" si="35"/>
        <v>0.24269945192775338</v>
      </c>
      <c r="N366" s="24"/>
      <c r="O366" s="42" t="str">
        <f t="shared" si="36"/>
        <v>CAPACIDADE DE ADAPTAÇÃO MODERADA</v>
      </c>
    </row>
    <row r="367" spans="1:15">
      <c r="A367" s="146">
        <v>363</v>
      </c>
      <c r="B367" s="28">
        <v>3131901</v>
      </c>
      <c r="C367" s="17" t="s">
        <v>458</v>
      </c>
      <c r="D367" s="151">
        <v>247940</v>
      </c>
      <c r="E367" s="133">
        <f t="shared" si="31"/>
        <v>1</v>
      </c>
      <c r="F367" s="134">
        <v>0.67900000000000005</v>
      </c>
      <c r="G367" s="133">
        <f t="shared" si="32"/>
        <v>0.28665413533834561</v>
      </c>
      <c r="H367" s="135">
        <v>0.75</v>
      </c>
      <c r="I367" s="133">
        <f t="shared" si="33"/>
        <v>0.75</v>
      </c>
      <c r="J367" s="152">
        <v>891.27398613323351</v>
      </c>
      <c r="K367" s="133">
        <f t="shared" si="34"/>
        <v>1</v>
      </c>
      <c r="L367" s="136"/>
      <c r="M367" s="136">
        <f t="shared" si="35"/>
        <v>0.75916353383458635</v>
      </c>
      <c r="N367" s="24"/>
      <c r="O367" s="42" t="str">
        <f t="shared" si="36"/>
        <v xml:space="preserve">CAPACIDADE DE ADAPTAÇÃO MUITO ALTA </v>
      </c>
    </row>
    <row r="368" spans="1:15">
      <c r="A368" s="146">
        <v>364</v>
      </c>
      <c r="B368" s="28">
        <v>3132008</v>
      </c>
      <c r="C368" s="17" t="s">
        <v>459</v>
      </c>
      <c r="D368" s="151">
        <v>11331.15</v>
      </c>
      <c r="E368" s="133">
        <f t="shared" si="31"/>
        <v>0.2087333803933589</v>
      </c>
      <c r="F368" s="134">
        <v>0.62</v>
      </c>
      <c r="G368" s="133">
        <f t="shared" si="32"/>
        <v>0.50845864661654128</v>
      </c>
      <c r="H368" s="135">
        <v>0.25</v>
      </c>
      <c r="I368" s="133">
        <f t="shared" si="33"/>
        <v>0.25</v>
      </c>
      <c r="J368" s="152">
        <v>190.26914393226718</v>
      </c>
      <c r="K368" s="133">
        <f t="shared" si="34"/>
        <v>0.43866664656353321</v>
      </c>
      <c r="L368" s="136"/>
      <c r="M368" s="136">
        <f t="shared" si="35"/>
        <v>0.35146466839335833</v>
      </c>
      <c r="N368" s="24"/>
      <c r="O368" s="42" t="str">
        <f t="shared" si="36"/>
        <v>CAPACIDADE DE ADAPTAÇÃO MODERADA</v>
      </c>
    </row>
    <row r="369" spans="1:15">
      <c r="A369" s="146">
        <v>365</v>
      </c>
      <c r="B369" s="28">
        <v>3132107</v>
      </c>
      <c r="C369" s="17" t="s">
        <v>460</v>
      </c>
      <c r="D369" s="151">
        <v>12454.64</v>
      </c>
      <c r="E369" s="133">
        <f t="shared" si="31"/>
        <v>0.22942941438268344</v>
      </c>
      <c r="F369" s="134">
        <v>0.61199999999999999</v>
      </c>
      <c r="G369" s="133">
        <f t="shared" si="32"/>
        <v>0.53853383458646609</v>
      </c>
      <c r="H369" s="135">
        <v>0.5</v>
      </c>
      <c r="I369" s="133">
        <f t="shared" si="33"/>
        <v>0.5</v>
      </c>
      <c r="J369" s="152">
        <v>12.091401092515108</v>
      </c>
      <c r="K369" s="133">
        <f t="shared" si="34"/>
        <v>2.7876797361302146E-2</v>
      </c>
      <c r="L369" s="136"/>
      <c r="M369" s="136">
        <f t="shared" si="35"/>
        <v>0.32396001158261289</v>
      </c>
      <c r="N369" s="24"/>
      <c r="O369" s="42" t="str">
        <f t="shared" si="36"/>
        <v>CAPACIDADE DE ADAPTAÇÃO MODERADA</v>
      </c>
    </row>
    <row r="370" spans="1:15">
      <c r="A370" s="146">
        <v>366</v>
      </c>
      <c r="B370" s="28">
        <v>3132206</v>
      </c>
      <c r="C370" s="17" t="s">
        <v>461</v>
      </c>
      <c r="D370" s="151">
        <v>29790.11</v>
      </c>
      <c r="E370" s="133">
        <f t="shared" si="31"/>
        <v>0.54876957436712115</v>
      </c>
      <c r="F370" s="134">
        <v>0.67200000000000004</v>
      </c>
      <c r="G370" s="133">
        <f t="shared" si="32"/>
        <v>0.31296992481202979</v>
      </c>
      <c r="H370" s="135">
        <v>0.75</v>
      </c>
      <c r="I370" s="133">
        <f t="shared" si="33"/>
        <v>0.75</v>
      </c>
      <c r="J370" s="152">
        <v>394.70434710385666</v>
      </c>
      <c r="K370" s="133">
        <f t="shared" si="34"/>
        <v>0.90999322722413689</v>
      </c>
      <c r="L370" s="136"/>
      <c r="M370" s="136">
        <f t="shared" si="35"/>
        <v>0.63043318160082196</v>
      </c>
      <c r="N370" s="24"/>
      <c r="O370" s="42" t="str">
        <f t="shared" si="36"/>
        <v xml:space="preserve">CAPACIDADE DE ADAPTAÇÃO MUITO ALTA </v>
      </c>
    </row>
    <row r="371" spans="1:15">
      <c r="A371" s="146">
        <v>367</v>
      </c>
      <c r="B371" s="28">
        <v>3132305</v>
      </c>
      <c r="C371" s="17" t="s">
        <v>462</v>
      </c>
      <c r="D371" s="151">
        <v>9419.18</v>
      </c>
      <c r="E371" s="133">
        <f t="shared" si="31"/>
        <v>0.1735125986271048</v>
      </c>
      <c r="F371" s="134">
        <v>0.54400000000000004</v>
      </c>
      <c r="G371" s="133">
        <f t="shared" si="32"/>
        <v>0.79417293233082675</v>
      </c>
      <c r="H371" s="135">
        <v>0.5</v>
      </c>
      <c r="I371" s="133">
        <f t="shared" si="33"/>
        <v>0.5</v>
      </c>
      <c r="J371" s="152">
        <v>0</v>
      </c>
      <c r="K371" s="133">
        <f t="shared" si="34"/>
        <v>0</v>
      </c>
      <c r="L371" s="136"/>
      <c r="M371" s="136">
        <f t="shared" si="35"/>
        <v>0.36692138273948288</v>
      </c>
      <c r="N371" s="24"/>
      <c r="O371" s="42" t="str">
        <f t="shared" si="36"/>
        <v>CAPACIDADE DE ADAPTAÇÃO MODERADA</v>
      </c>
    </row>
    <row r="372" spans="1:15">
      <c r="A372" s="146">
        <v>368</v>
      </c>
      <c r="B372" s="28">
        <v>3132404</v>
      </c>
      <c r="C372" s="17" t="s">
        <v>463</v>
      </c>
      <c r="D372" s="151">
        <v>33630.33</v>
      </c>
      <c r="E372" s="133">
        <f t="shared" si="31"/>
        <v>0.61951103503564864</v>
      </c>
      <c r="F372" s="134">
        <v>0.65800000000000003</v>
      </c>
      <c r="G372" s="133">
        <f t="shared" si="32"/>
        <v>0.36560150375939826</v>
      </c>
      <c r="H372" s="135">
        <v>0.5</v>
      </c>
      <c r="I372" s="133">
        <f t="shared" si="33"/>
        <v>0.5</v>
      </c>
      <c r="J372" s="152">
        <v>32.424540951726065</v>
      </c>
      <c r="K372" s="133">
        <f t="shared" si="34"/>
        <v>7.4754972622986054E-2</v>
      </c>
      <c r="L372" s="136"/>
      <c r="M372" s="136">
        <f t="shared" si="35"/>
        <v>0.38996687785450823</v>
      </c>
      <c r="N372" s="24"/>
      <c r="O372" s="42" t="str">
        <f t="shared" si="36"/>
        <v>CAPACIDADE DE ADAPTAÇÃO MODERADA</v>
      </c>
    </row>
    <row r="373" spans="1:15">
      <c r="A373" s="146">
        <v>369</v>
      </c>
      <c r="B373" s="28">
        <v>3132503</v>
      </c>
      <c r="C373" s="17" t="s">
        <v>464</v>
      </c>
      <c r="D373" s="151">
        <v>18431.8</v>
      </c>
      <c r="E373" s="133">
        <f t="shared" si="31"/>
        <v>0.33953587418173026</v>
      </c>
      <c r="F373" s="134">
        <v>0.68200000000000005</v>
      </c>
      <c r="G373" s="133">
        <f t="shared" si="32"/>
        <v>0.27537593984962377</v>
      </c>
      <c r="H373" s="135">
        <v>0.5</v>
      </c>
      <c r="I373" s="133">
        <f t="shared" si="33"/>
        <v>0.5</v>
      </c>
      <c r="J373" s="152">
        <v>8.0877919752337011</v>
      </c>
      <c r="K373" s="133">
        <f t="shared" si="34"/>
        <v>1.8646452654152892E-2</v>
      </c>
      <c r="L373" s="136"/>
      <c r="M373" s="136">
        <f t="shared" si="35"/>
        <v>0.28338956667137677</v>
      </c>
      <c r="N373" s="24"/>
      <c r="O373" s="42" t="str">
        <f t="shared" si="36"/>
        <v>CAPACIDADE DE ADAPTAÇÃO MODERADA</v>
      </c>
    </row>
    <row r="374" spans="1:15">
      <c r="A374" s="146">
        <v>370</v>
      </c>
      <c r="B374" s="28">
        <v>3132602</v>
      </c>
      <c r="C374" s="17" t="s">
        <v>465</v>
      </c>
      <c r="D374" s="151">
        <v>15321</v>
      </c>
      <c r="E374" s="133">
        <f t="shared" si="31"/>
        <v>0.28223120521806278</v>
      </c>
      <c r="F374" s="134">
        <v>0.61099999999999999</v>
      </c>
      <c r="G374" s="133">
        <f t="shared" si="32"/>
        <v>0.54229323308270672</v>
      </c>
      <c r="H374" s="135">
        <v>0.5</v>
      </c>
      <c r="I374" s="133">
        <f t="shared" si="33"/>
        <v>0.5</v>
      </c>
      <c r="J374" s="152">
        <v>14.683035230352301</v>
      </c>
      <c r="K374" s="133">
        <f t="shared" si="34"/>
        <v>3.385182532889168E-2</v>
      </c>
      <c r="L374" s="136"/>
      <c r="M374" s="136">
        <f t="shared" si="35"/>
        <v>0.33959406590741531</v>
      </c>
      <c r="N374" s="24"/>
      <c r="O374" s="42" t="str">
        <f t="shared" si="36"/>
        <v>CAPACIDADE DE ADAPTAÇÃO MODERADA</v>
      </c>
    </row>
    <row r="375" spans="1:15">
      <c r="A375" s="146">
        <v>371</v>
      </c>
      <c r="B375" s="28">
        <v>3132701</v>
      </c>
      <c r="C375" s="17" t="s">
        <v>466</v>
      </c>
      <c r="D375" s="151">
        <v>14696.07</v>
      </c>
      <c r="E375" s="133">
        <f t="shared" si="31"/>
        <v>0.27071924470132602</v>
      </c>
      <c r="F375" s="134">
        <v>0.59199999999999997</v>
      </c>
      <c r="G375" s="133">
        <f t="shared" si="32"/>
        <v>0.61372180451127822</v>
      </c>
      <c r="H375" s="135">
        <v>0.75</v>
      </c>
      <c r="I375" s="133">
        <f t="shared" si="33"/>
        <v>0.75</v>
      </c>
      <c r="J375" s="152">
        <v>210.94931280296552</v>
      </c>
      <c r="K375" s="133">
        <f t="shared" si="34"/>
        <v>0.48634489928172586</v>
      </c>
      <c r="L375" s="136"/>
      <c r="M375" s="136">
        <f t="shared" si="35"/>
        <v>0.53019648712358247</v>
      </c>
      <c r="N375" s="24"/>
      <c r="O375" s="42" t="str">
        <f t="shared" si="36"/>
        <v>CAPACIDADE DE ADAPTAÇÃO ALTA</v>
      </c>
    </row>
    <row r="376" spans="1:15">
      <c r="A376" s="146">
        <v>372</v>
      </c>
      <c r="B376" s="28">
        <v>3132800</v>
      </c>
      <c r="C376" s="17" t="s">
        <v>467</v>
      </c>
      <c r="D376" s="151">
        <v>17678</v>
      </c>
      <c r="E376" s="133">
        <f t="shared" si="31"/>
        <v>0.32564997362084158</v>
      </c>
      <c r="F376" s="134">
        <v>0.63</v>
      </c>
      <c r="G376" s="133">
        <f t="shared" si="32"/>
        <v>0.47086466165413521</v>
      </c>
      <c r="H376" s="135">
        <v>0</v>
      </c>
      <c r="I376" s="133">
        <f t="shared" si="33"/>
        <v>0</v>
      </c>
      <c r="J376" s="152">
        <v>280.67535947712418</v>
      </c>
      <c r="K376" s="133">
        <f t="shared" si="34"/>
        <v>0.64709871590463497</v>
      </c>
      <c r="L376" s="136"/>
      <c r="M376" s="136">
        <f t="shared" si="35"/>
        <v>0.36090333779490291</v>
      </c>
      <c r="N376" s="24"/>
      <c r="O376" s="42" t="str">
        <f t="shared" si="36"/>
        <v>CAPACIDADE DE ADAPTAÇÃO MODERADA</v>
      </c>
    </row>
    <row r="377" spans="1:15">
      <c r="A377" s="146">
        <v>373</v>
      </c>
      <c r="B377" s="28">
        <v>3132909</v>
      </c>
      <c r="C377" s="17" t="s">
        <v>468</v>
      </c>
      <c r="D377" s="151">
        <v>23351.61</v>
      </c>
      <c r="E377" s="133">
        <f t="shared" si="31"/>
        <v>0.43016467815953052</v>
      </c>
      <c r="F377" s="134">
        <v>0.66200000000000003</v>
      </c>
      <c r="G377" s="133">
        <f t="shared" si="32"/>
        <v>0.35056390977443586</v>
      </c>
      <c r="H377" s="135">
        <v>0.25</v>
      </c>
      <c r="I377" s="133">
        <f t="shared" si="33"/>
        <v>0.25</v>
      </c>
      <c r="J377" s="152">
        <v>138.74311513463326</v>
      </c>
      <c r="K377" s="133">
        <f t="shared" si="34"/>
        <v>0.31987307974410012</v>
      </c>
      <c r="L377" s="136"/>
      <c r="M377" s="136">
        <f t="shared" si="35"/>
        <v>0.33765041691951658</v>
      </c>
      <c r="N377" s="24"/>
      <c r="O377" s="42" t="str">
        <f t="shared" si="36"/>
        <v>CAPACIDADE DE ADAPTAÇÃO MODERADA</v>
      </c>
    </row>
    <row r="378" spans="1:15">
      <c r="A378" s="146">
        <v>374</v>
      </c>
      <c r="B378" s="28">
        <v>3133006</v>
      </c>
      <c r="C378" s="17" t="s">
        <v>469</v>
      </c>
      <c r="D378" s="151">
        <v>74613.56</v>
      </c>
      <c r="E378" s="133">
        <f t="shared" si="31"/>
        <v>1</v>
      </c>
      <c r="F378" s="134">
        <v>0.63200000000000001</v>
      </c>
      <c r="G378" s="133">
        <f t="shared" si="32"/>
        <v>0.46334586466165401</v>
      </c>
      <c r="H378" s="135">
        <v>0.75</v>
      </c>
      <c r="I378" s="133">
        <f t="shared" si="33"/>
        <v>0.75</v>
      </c>
      <c r="J378" s="152">
        <v>3.0711335046665762</v>
      </c>
      <c r="K378" s="133">
        <f t="shared" si="34"/>
        <v>7.0805166187144948E-3</v>
      </c>
      <c r="L378" s="136"/>
      <c r="M378" s="136">
        <f t="shared" si="35"/>
        <v>0.5551065953200921</v>
      </c>
      <c r="N378" s="24"/>
      <c r="O378" s="42" t="str">
        <f t="shared" si="36"/>
        <v>CAPACIDADE DE ADAPTAÇÃO ALTA</v>
      </c>
    </row>
    <row r="379" spans="1:15">
      <c r="A379" s="146">
        <v>375</v>
      </c>
      <c r="B379" s="28">
        <v>3133105</v>
      </c>
      <c r="C379" s="17" t="s">
        <v>470</v>
      </c>
      <c r="D379" s="151">
        <v>30315.87</v>
      </c>
      <c r="E379" s="133">
        <f t="shared" si="31"/>
        <v>0.55845470447974099</v>
      </c>
      <c r="F379" s="134">
        <v>0.67</v>
      </c>
      <c r="G379" s="133">
        <f t="shared" si="32"/>
        <v>0.32048872180451105</v>
      </c>
      <c r="H379" s="135">
        <v>0.5</v>
      </c>
      <c r="I379" s="133">
        <f t="shared" si="33"/>
        <v>0.5</v>
      </c>
      <c r="J379" s="152">
        <v>164.68639209766343</v>
      </c>
      <c r="K379" s="133">
        <f t="shared" si="34"/>
        <v>0.37968545957113431</v>
      </c>
      <c r="L379" s="136"/>
      <c r="M379" s="136">
        <f t="shared" si="35"/>
        <v>0.43965722146384656</v>
      </c>
      <c r="N379" s="24"/>
      <c r="O379" s="42" t="str">
        <f t="shared" si="36"/>
        <v>CAPACIDADE DE ADAPTAÇÃO ALTA</v>
      </c>
    </row>
    <row r="380" spans="1:15">
      <c r="A380" s="146">
        <v>376</v>
      </c>
      <c r="B380" s="28">
        <v>3133204</v>
      </c>
      <c r="C380" s="17" t="s">
        <v>471</v>
      </c>
      <c r="D380" s="151">
        <v>12341.6</v>
      </c>
      <c r="E380" s="133">
        <f t="shared" si="31"/>
        <v>0.22734708193455019</v>
      </c>
      <c r="F380" s="134">
        <v>0.60099999999999998</v>
      </c>
      <c r="G380" s="133">
        <f t="shared" si="32"/>
        <v>0.57988721804511278</v>
      </c>
      <c r="H380" s="135">
        <v>0.5</v>
      </c>
      <c r="I380" s="133">
        <f t="shared" si="33"/>
        <v>0.5</v>
      </c>
      <c r="J380" s="152">
        <v>54.464091480948959</v>
      </c>
      <c r="K380" s="133">
        <f t="shared" si="34"/>
        <v>0.12556728786556376</v>
      </c>
      <c r="L380" s="136"/>
      <c r="M380" s="136">
        <f t="shared" si="35"/>
        <v>0.35820039696130673</v>
      </c>
      <c r="N380" s="24"/>
      <c r="O380" s="42" t="str">
        <f t="shared" si="36"/>
        <v>CAPACIDADE DE ADAPTAÇÃO MODERADA</v>
      </c>
    </row>
    <row r="381" spans="1:15">
      <c r="A381" s="146">
        <v>377</v>
      </c>
      <c r="B381" s="28">
        <v>3133303</v>
      </c>
      <c r="C381" s="17" t="s">
        <v>472</v>
      </c>
      <c r="D381" s="151">
        <v>14701.65</v>
      </c>
      <c r="E381" s="133">
        <f t="shared" si="31"/>
        <v>0.27082203499733259</v>
      </c>
      <c r="F381" s="134">
        <v>0.61499999999999999</v>
      </c>
      <c r="G381" s="133">
        <f t="shared" si="32"/>
        <v>0.52725563909774431</v>
      </c>
      <c r="H381" s="135">
        <v>0.5</v>
      </c>
      <c r="I381" s="133">
        <f t="shared" si="33"/>
        <v>0.5</v>
      </c>
      <c r="J381" s="152">
        <v>74.805928672131998</v>
      </c>
      <c r="K381" s="133">
        <f t="shared" si="34"/>
        <v>0.17246551487800132</v>
      </c>
      <c r="L381" s="136"/>
      <c r="M381" s="136">
        <f t="shared" si="35"/>
        <v>0.36763579724326956</v>
      </c>
      <c r="N381" s="24"/>
      <c r="O381" s="42" t="str">
        <f t="shared" si="36"/>
        <v>CAPACIDADE DE ADAPTAÇÃO MODERADA</v>
      </c>
    </row>
    <row r="382" spans="1:15">
      <c r="A382" s="146">
        <v>378</v>
      </c>
      <c r="B382" s="28">
        <v>3133402</v>
      </c>
      <c r="C382" s="17" t="s">
        <v>473</v>
      </c>
      <c r="D382" s="151">
        <v>33155.1</v>
      </c>
      <c r="E382" s="133">
        <f t="shared" si="31"/>
        <v>0.61075672815908832</v>
      </c>
      <c r="F382" s="134">
        <v>0.58399999999999996</v>
      </c>
      <c r="G382" s="133">
        <f t="shared" si="32"/>
        <v>0.64379699248120303</v>
      </c>
      <c r="H382" s="135">
        <v>0.25</v>
      </c>
      <c r="I382" s="133">
        <f t="shared" si="33"/>
        <v>0.25</v>
      </c>
      <c r="J382" s="152">
        <v>341.83601314828343</v>
      </c>
      <c r="K382" s="133">
        <f t="shared" si="34"/>
        <v>0.78810496785430384</v>
      </c>
      <c r="L382" s="136"/>
      <c r="M382" s="136">
        <f t="shared" si="35"/>
        <v>0.57316467212364886</v>
      </c>
      <c r="N382" s="24"/>
      <c r="O382" s="42" t="str">
        <f t="shared" si="36"/>
        <v>CAPACIDADE DE ADAPTAÇÃO ALTA</v>
      </c>
    </row>
    <row r="383" spans="1:15">
      <c r="A383" s="146">
        <v>379</v>
      </c>
      <c r="B383" s="28">
        <v>3133501</v>
      </c>
      <c r="C383" s="17" t="s">
        <v>474</v>
      </c>
      <c r="D383" s="151">
        <v>28915.19</v>
      </c>
      <c r="E383" s="133">
        <f t="shared" si="31"/>
        <v>0.5326524980620897</v>
      </c>
      <c r="F383" s="134">
        <v>0.63200000000000001</v>
      </c>
      <c r="G383" s="133">
        <f t="shared" si="32"/>
        <v>0.46334586466165401</v>
      </c>
      <c r="H383" s="135">
        <v>0.25</v>
      </c>
      <c r="I383" s="133">
        <f t="shared" si="33"/>
        <v>0.25</v>
      </c>
      <c r="J383" s="152">
        <v>26.459620830561622</v>
      </c>
      <c r="K383" s="133">
        <f t="shared" si="34"/>
        <v>6.100281369435797E-2</v>
      </c>
      <c r="L383" s="136"/>
      <c r="M383" s="136">
        <f t="shared" si="35"/>
        <v>0.32675029410452539</v>
      </c>
      <c r="N383" s="24"/>
      <c r="O383" s="42" t="str">
        <f t="shared" si="36"/>
        <v>CAPACIDADE DE ADAPTAÇÃO MODERADA</v>
      </c>
    </row>
    <row r="384" spans="1:15">
      <c r="A384" s="146">
        <v>380</v>
      </c>
      <c r="B384" s="28">
        <v>3133600</v>
      </c>
      <c r="C384" s="17" t="s">
        <v>475</v>
      </c>
      <c r="D384" s="151">
        <v>85067.72</v>
      </c>
      <c r="E384" s="133">
        <f t="shared" si="31"/>
        <v>1</v>
      </c>
      <c r="F384" s="134">
        <v>0.67900000000000005</v>
      </c>
      <c r="G384" s="133">
        <f t="shared" si="32"/>
        <v>0.28665413533834561</v>
      </c>
      <c r="H384" s="135">
        <v>0.25</v>
      </c>
      <c r="I384" s="133">
        <f t="shared" si="33"/>
        <v>0.25</v>
      </c>
      <c r="J384" s="152">
        <v>80.152428301292147</v>
      </c>
      <c r="K384" s="133">
        <f t="shared" si="34"/>
        <v>0.18479190167255041</v>
      </c>
      <c r="L384" s="136"/>
      <c r="M384" s="136">
        <f t="shared" si="35"/>
        <v>0.43036150925272398</v>
      </c>
      <c r="N384" s="24"/>
      <c r="O384" s="42" t="str">
        <f t="shared" si="36"/>
        <v>CAPACIDADE DE ADAPTAÇÃO ALTA</v>
      </c>
    </row>
    <row r="385" spans="1:15">
      <c r="A385" s="146">
        <v>381</v>
      </c>
      <c r="B385" s="28">
        <v>3133709</v>
      </c>
      <c r="C385" s="17" t="s">
        <v>476</v>
      </c>
      <c r="D385" s="151">
        <v>610779.65</v>
      </c>
      <c r="E385" s="133">
        <f t="shared" si="31"/>
        <v>1</v>
      </c>
      <c r="F385" s="134">
        <v>0.66500000000000004</v>
      </c>
      <c r="G385" s="133">
        <f t="shared" si="32"/>
        <v>0.33928571428571402</v>
      </c>
      <c r="H385" s="135">
        <v>0.75</v>
      </c>
      <c r="I385" s="133">
        <f t="shared" si="33"/>
        <v>0.75</v>
      </c>
      <c r="J385" s="152">
        <v>532.35519204072193</v>
      </c>
      <c r="K385" s="133">
        <f t="shared" si="34"/>
        <v>1</v>
      </c>
      <c r="L385" s="136"/>
      <c r="M385" s="136">
        <f t="shared" si="35"/>
        <v>0.77232142857142849</v>
      </c>
      <c r="N385" s="24"/>
      <c r="O385" s="42" t="str">
        <f t="shared" si="36"/>
        <v xml:space="preserve">CAPACIDADE DE ADAPTAÇÃO MUITO ALTA </v>
      </c>
    </row>
    <row r="386" spans="1:15">
      <c r="A386" s="146">
        <v>382</v>
      </c>
      <c r="B386" s="28">
        <v>3133758</v>
      </c>
      <c r="C386" s="17" t="s">
        <v>477</v>
      </c>
      <c r="D386" s="151">
        <v>44471.67</v>
      </c>
      <c r="E386" s="133">
        <f t="shared" si="31"/>
        <v>0.81922152745643007</v>
      </c>
      <c r="F386" s="134">
        <v>0.59799999999999998</v>
      </c>
      <c r="G386" s="133">
        <f t="shared" si="32"/>
        <v>0.59116541353383456</v>
      </c>
      <c r="H386" s="135">
        <v>0.25</v>
      </c>
      <c r="I386" s="133">
        <f t="shared" si="33"/>
        <v>0.25</v>
      </c>
      <c r="J386" s="152">
        <v>10.413691517423297</v>
      </c>
      <c r="K386" s="133">
        <f t="shared" si="34"/>
        <v>2.4008827925989799E-2</v>
      </c>
      <c r="L386" s="136"/>
      <c r="M386" s="136">
        <f t="shared" si="35"/>
        <v>0.42109894222906363</v>
      </c>
      <c r="N386" s="24"/>
      <c r="O386" s="42" t="str">
        <f t="shared" si="36"/>
        <v>CAPACIDADE DE ADAPTAÇÃO ALTA</v>
      </c>
    </row>
    <row r="387" spans="1:15">
      <c r="A387" s="146">
        <v>383</v>
      </c>
      <c r="B387" s="28">
        <v>3133808</v>
      </c>
      <c r="C387" s="17" t="s">
        <v>478</v>
      </c>
      <c r="D387" s="151">
        <v>53834.65</v>
      </c>
      <c r="E387" s="133">
        <f t="shared" si="31"/>
        <v>0.99169885464346863</v>
      </c>
      <c r="F387" s="134">
        <v>0.66</v>
      </c>
      <c r="G387" s="133">
        <f t="shared" si="32"/>
        <v>0.35808270676691706</v>
      </c>
      <c r="H387" s="135">
        <v>0.5</v>
      </c>
      <c r="I387" s="133">
        <f t="shared" si="33"/>
        <v>0.5</v>
      </c>
      <c r="J387" s="152">
        <v>363.14990252792592</v>
      </c>
      <c r="K387" s="133">
        <f t="shared" si="34"/>
        <v>0.83724426698691679</v>
      </c>
      <c r="L387" s="136"/>
      <c r="M387" s="136">
        <f t="shared" si="35"/>
        <v>0.67175645709932563</v>
      </c>
      <c r="N387" s="24"/>
      <c r="O387" s="42" t="str">
        <f t="shared" si="36"/>
        <v xml:space="preserve">CAPACIDADE DE ADAPTAÇÃO MUITO ALTA </v>
      </c>
    </row>
    <row r="388" spans="1:15">
      <c r="A388" s="146">
        <v>384</v>
      </c>
      <c r="B388" s="28">
        <v>3133907</v>
      </c>
      <c r="C388" s="17" t="s">
        <v>479</v>
      </c>
      <c r="D388" s="151">
        <v>13411.54</v>
      </c>
      <c r="E388" s="133">
        <f t="shared" si="31"/>
        <v>0.24705666066381163</v>
      </c>
      <c r="F388" s="134">
        <v>0.59899999999999998</v>
      </c>
      <c r="G388" s="133">
        <f t="shared" si="32"/>
        <v>0.58740601503759393</v>
      </c>
      <c r="H388" s="135">
        <v>0.25</v>
      </c>
      <c r="I388" s="133">
        <f t="shared" si="33"/>
        <v>0.25</v>
      </c>
      <c r="J388" s="152">
        <v>37.396052818149592</v>
      </c>
      <c r="K388" s="133">
        <f t="shared" si="34"/>
        <v>8.6216822893207284E-2</v>
      </c>
      <c r="L388" s="136"/>
      <c r="M388" s="136">
        <f t="shared" si="35"/>
        <v>0.29266987464865318</v>
      </c>
      <c r="N388" s="24"/>
      <c r="O388" s="42" t="str">
        <f t="shared" si="36"/>
        <v>CAPACIDADE DE ADAPTAÇÃO MODERADA</v>
      </c>
    </row>
    <row r="389" spans="1:15">
      <c r="A389" s="146">
        <v>385</v>
      </c>
      <c r="B389" s="28">
        <v>3134004</v>
      </c>
      <c r="C389" s="17" t="s">
        <v>480</v>
      </c>
      <c r="D389" s="151">
        <v>9849.06</v>
      </c>
      <c r="E389" s="133">
        <f t="shared" si="31"/>
        <v>0.18143150408361158</v>
      </c>
      <c r="F389" s="134">
        <v>0.57699999999999996</v>
      </c>
      <c r="G389" s="133">
        <f t="shared" si="32"/>
        <v>0.67011278195488722</v>
      </c>
      <c r="H389" s="135">
        <v>0.25</v>
      </c>
      <c r="I389" s="133">
        <f t="shared" si="33"/>
        <v>0.25</v>
      </c>
      <c r="J389" s="152">
        <v>40.787672608221165</v>
      </c>
      <c r="K389" s="133">
        <f t="shared" si="34"/>
        <v>9.4036222555082274E-2</v>
      </c>
      <c r="L389" s="136"/>
      <c r="M389" s="136">
        <f t="shared" si="35"/>
        <v>0.29889512714839528</v>
      </c>
      <c r="N389" s="24"/>
      <c r="O389" s="42" t="str">
        <f t="shared" si="36"/>
        <v>CAPACIDADE DE ADAPTAÇÃO MODERADA</v>
      </c>
    </row>
    <row r="390" spans="1:15">
      <c r="A390" s="146">
        <v>386</v>
      </c>
      <c r="B390" s="28">
        <v>3134103</v>
      </c>
      <c r="C390" s="17" t="s">
        <v>481</v>
      </c>
      <c r="D390" s="151">
        <v>20119.669999999998</v>
      </c>
      <c r="E390" s="133">
        <f t="shared" ref="E390:E453" si="37">IF((D390-$E$860)/($D$860-$E$860)&gt;1,1,IF((D390-$E$860)/($D$860-$E$860)&lt;0,0,(D390-$E$860)/($D$860-$E$860)))</f>
        <v>0.37062846502772012</v>
      </c>
      <c r="F390" s="134">
        <v>0.63400000000000001</v>
      </c>
      <c r="G390" s="133">
        <f t="shared" ref="G390:G453" si="38">IF((F390-$F$860)/($G$860-$F$860)&gt;1,1,IF((F390-$F$860)/($G$860-$F$860)&lt;0,0,(F390-$F$860)/($G$860-$F$860)))</f>
        <v>0.4558270676691728</v>
      </c>
      <c r="H390" s="135">
        <v>0.75</v>
      </c>
      <c r="I390" s="133">
        <f t="shared" ref="I390:I453" si="39">H390</f>
        <v>0.75</v>
      </c>
      <c r="J390" s="152">
        <v>49.749134599504544</v>
      </c>
      <c r="K390" s="133">
        <f t="shared" ref="K390:K453" si="40">IF((J390-$K$860)/($J$860-$K$860)&gt;1,1,IF((J390-$K$860)/($J$860-$K$860)&lt;0,0,(J390-$K$860)/($J$860-$K$860)))</f>
        <v>0.11469692664392943</v>
      </c>
      <c r="L390" s="136"/>
      <c r="M390" s="136">
        <f t="shared" ref="M390:M453" si="41">(E390+G390+I390+K390)/J$2</f>
        <v>0.42278811483520562</v>
      </c>
      <c r="N390" s="24"/>
      <c r="O390" s="42" t="str">
        <f t="shared" ref="O390:O453" si="42">IF(AND(M390&gt;$R$5,M390&lt;$S$5)," CAPACIDADE DE ADAPTAÇÃO RELATIVAMENTE BAIXA",IF(AND(M390&gt;$R$6,M390&lt;$S$6),"CAPACIDADE DE ADAPTAÇÃO MODERADA",IF(AND(M390&gt;$R$7,M390&lt;$S$7),"CAPACIDADE DE ADAPTAÇÃO ALTA",IF(AND(M390&gt;$R$8,M390&lt;$S$8),"CAPACIDADE DE ADAPTAÇÃO MUITO ALTA ","CAPACIDADE DE ADAPTAÇÃO EXTREMA"))))</f>
        <v>CAPACIDADE DE ADAPTAÇÃO ALTA</v>
      </c>
    </row>
    <row r="391" spans="1:15">
      <c r="A391" s="146">
        <v>387</v>
      </c>
      <c r="B391" s="28">
        <v>3134202</v>
      </c>
      <c r="C391" s="17" t="s">
        <v>482</v>
      </c>
      <c r="D391" s="151">
        <v>35891.17</v>
      </c>
      <c r="E391" s="133">
        <f t="shared" si="37"/>
        <v>0.66115842084631404</v>
      </c>
      <c r="F391" s="134">
        <v>0.65400000000000003</v>
      </c>
      <c r="G391" s="133">
        <f t="shared" si="38"/>
        <v>0.38063909774436072</v>
      </c>
      <c r="H391" s="135">
        <v>0.25</v>
      </c>
      <c r="I391" s="133">
        <f t="shared" si="39"/>
        <v>0.25</v>
      </c>
      <c r="J391" s="152">
        <v>352.08138029877608</v>
      </c>
      <c r="K391" s="133">
        <f t="shared" si="40"/>
        <v>0.81172572294803935</v>
      </c>
      <c r="L391" s="136"/>
      <c r="M391" s="136">
        <f t="shared" si="41"/>
        <v>0.52588081038467849</v>
      </c>
      <c r="N391" s="24"/>
      <c r="O391" s="42" t="str">
        <f t="shared" si="42"/>
        <v>CAPACIDADE DE ADAPTAÇÃO ALTA</v>
      </c>
    </row>
    <row r="392" spans="1:15">
      <c r="A392" s="146">
        <v>388</v>
      </c>
      <c r="B392" s="28">
        <v>3134301</v>
      </c>
      <c r="C392" s="17" t="s">
        <v>483</v>
      </c>
      <c r="D392" s="151">
        <v>15326.47</v>
      </c>
      <c r="E392" s="133">
        <f t="shared" si="37"/>
        <v>0.28233196918206921</v>
      </c>
      <c r="F392" s="134">
        <v>0.64100000000000001</v>
      </c>
      <c r="G392" s="133">
        <f t="shared" si="38"/>
        <v>0.42951127819548857</v>
      </c>
      <c r="H392" s="135">
        <v>0</v>
      </c>
      <c r="I392" s="133">
        <f t="shared" si="39"/>
        <v>0</v>
      </c>
      <c r="J392" s="152">
        <v>16.727345586019887</v>
      </c>
      <c r="K392" s="133">
        <f t="shared" si="40"/>
        <v>3.8564995051119683E-2</v>
      </c>
      <c r="L392" s="136"/>
      <c r="M392" s="136">
        <f t="shared" si="41"/>
        <v>0.18760206060716936</v>
      </c>
      <c r="N392" s="24"/>
      <c r="O392" s="42" t="str">
        <f t="shared" si="42"/>
        <v xml:space="preserve"> CAPACIDADE DE ADAPTAÇÃO RELATIVAMENTE BAIXA</v>
      </c>
    </row>
    <row r="393" spans="1:15">
      <c r="A393" s="146">
        <v>389</v>
      </c>
      <c r="B393" s="28">
        <v>3134400</v>
      </c>
      <c r="C393" s="17" t="s">
        <v>484</v>
      </c>
      <c r="D393" s="151">
        <v>50309.34</v>
      </c>
      <c r="E393" s="133">
        <f t="shared" si="37"/>
        <v>0.92675841406731241</v>
      </c>
      <c r="F393" s="134">
        <v>0.66300000000000003</v>
      </c>
      <c r="G393" s="133">
        <f t="shared" si="38"/>
        <v>0.34680451127819528</v>
      </c>
      <c r="H393" s="135">
        <v>0</v>
      </c>
      <c r="I393" s="133">
        <f t="shared" si="39"/>
        <v>0</v>
      </c>
      <c r="J393" s="152">
        <v>0</v>
      </c>
      <c r="K393" s="133">
        <f t="shared" si="40"/>
        <v>0</v>
      </c>
      <c r="L393" s="136"/>
      <c r="M393" s="136">
        <f t="shared" si="41"/>
        <v>0.31839073133637691</v>
      </c>
      <c r="N393" s="24"/>
      <c r="O393" s="42" t="str">
        <f t="shared" si="42"/>
        <v>CAPACIDADE DE ADAPTAÇÃO MODERADA</v>
      </c>
    </row>
    <row r="394" spans="1:15">
      <c r="A394" s="146">
        <v>390</v>
      </c>
      <c r="B394" s="28">
        <v>3134509</v>
      </c>
      <c r="C394" s="17" t="s">
        <v>485</v>
      </c>
      <c r="D394" s="151">
        <v>46016.160000000003</v>
      </c>
      <c r="E394" s="133">
        <f t="shared" si="37"/>
        <v>0.84767288664625107</v>
      </c>
      <c r="F394" s="134">
        <v>0.59099999999999997</v>
      </c>
      <c r="G394" s="133">
        <f t="shared" si="38"/>
        <v>0.61748120300751874</v>
      </c>
      <c r="H394" s="135">
        <v>0.25</v>
      </c>
      <c r="I394" s="133">
        <f t="shared" si="39"/>
        <v>0.25</v>
      </c>
      <c r="J394" s="152">
        <v>199.36477353568887</v>
      </c>
      <c r="K394" s="133">
        <f t="shared" si="40"/>
        <v>0.45963667488266702</v>
      </c>
      <c r="L394" s="136"/>
      <c r="M394" s="136">
        <f t="shared" si="41"/>
        <v>0.54369769113410915</v>
      </c>
      <c r="N394" s="24"/>
      <c r="O394" s="42" t="str">
        <f t="shared" si="42"/>
        <v>CAPACIDADE DE ADAPTAÇÃO ALTA</v>
      </c>
    </row>
    <row r="395" spans="1:15">
      <c r="A395" s="146">
        <v>391</v>
      </c>
      <c r="B395" s="28">
        <v>3134608</v>
      </c>
      <c r="C395" s="17" t="s">
        <v>486</v>
      </c>
      <c r="D395" s="151">
        <v>14403.17</v>
      </c>
      <c r="E395" s="133">
        <f t="shared" si="37"/>
        <v>0.26532367522098066</v>
      </c>
      <c r="F395" s="134">
        <v>0.57999999999999996</v>
      </c>
      <c r="G395" s="133">
        <f t="shared" si="38"/>
        <v>0.65883458646616544</v>
      </c>
      <c r="H395" s="135">
        <v>0.5</v>
      </c>
      <c r="I395" s="133">
        <f t="shared" si="39"/>
        <v>0.5</v>
      </c>
      <c r="J395" s="152">
        <v>162.57839458982653</v>
      </c>
      <c r="K395" s="133">
        <f t="shared" si="40"/>
        <v>0.374825458739595</v>
      </c>
      <c r="L395" s="136"/>
      <c r="M395" s="136">
        <f t="shared" si="41"/>
        <v>0.44974593010668523</v>
      </c>
      <c r="N395" s="24"/>
      <c r="O395" s="42" t="str">
        <f t="shared" si="42"/>
        <v>CAPACIDADE DE ADAPTAÇÃO ALTA</v>
      </c>
    </row>
    <row r="396" spans="1:15">
      <c r="A396" s="146">
        <v>392</v>
      </c>
      <c r="B396" s="28">
        <v>3134707</v>
      </c>
      <c r="C396" s="17" t="s">
        <v>487</v>
      </c>
      <c r="D396" s="151">
        <v>10680.55</v>
      </c>
      <c r="E396" s="133">
        <f t="shared" si="37"/>
        <v>0.19674854767259187</v>
      </c>
      <c r="F396" s="134">
        <v>0.55900000000000005</v>
      </c>
      <c r="G396" s="133">
        <f t="shared" si="38"/>
        <v>0.73778195488721776</v>
      </c>
      <c r="H396" s="135">
        <v>0.25</v>
      </c>
      <c r="I396" s="133">
        <f t="shared" si="39"/>
        <v>0.25</v>
      </c>
      <c r="J396" s="152">
        <v>3.6983952182575619</v>
      </c>
      <c r="K396" s="133">
        <f t="shared" si="40"/>
        <v>8.5266722419121543E-3</v>
      </c>
      <c r="L396" s="136"/>
      <c r="M396" s="136">
        <f t="shared" si="41"/>
        <v>0.29826429370043045</v>
      </c>
      <c r="N396" s="24"/>
      <c r="O396" s="42" t="str">
        <f t="shared" si="42"/>
        <v>CAPACIDADE DE ADAPTAÇÃO MODERADA</v>
      </c>
    </row>
    <row r="397" spans="1:15">
      <c r="A397" s="146">
        <v>393</v>
      </c>
      <c r="B397" s="28">
        <v>3134806</v>
      </c>
      <c r="C397" s="17" t="s">
        <v>488</v>
      </c>
      <c r="D397" s="151">
        <v>19619.02</v>
      </c>
      <c r="E397" s="133">
        <f t="shared" si="37"/>
        <v>0.36140589124712996</v>
      </c>
      <c r="F397" s="134">
        <v>0.622</v>
      </c>
      <c r="G397" s="133">
        <f t="shared" si="38"/>
        <v>0.50093984962406002</v>
      </c>
      <c r="H397" s="135">
        <v>0.25</v>
      </c>
      <c r="I397" s="133">
        <f t="shared" si="39"/>
        <v>0.25</v>
      </c>
      <c r="J397" s="152">
        <v>9.9351487658438966</v>
      </c>
      <c r="K397" s="133">
        <f t="shared" si="40"/>
        <v>2.2905544757031254E-2</v>
      </c>
      <c r="L397" s="136"/>
      <c r="M397" s="136">
        <f t="shared" si="41"/>
        <v>0.28381282140705533</v>
      </c>
      <c r="N397" s="24"/>
      <c r="O397" s="42" t="str">
        <f t="shared" si="42"/>
        <v>CAPACIDADE DE ADAPTAÇÃO MODERADA</v>
      </c>
    </row>
    <row r="398" spans="1:15">
      <c r="A398" s="146">
        <v>394</v>
      </c>
      <c r="B398" s="28">
        <v>3134905</v>
      </c>
      <c r="C398" s="17" t="s">
        <v>489</v>
      </c>
      <c r="D398" s="151">
        <v>43106.68</v>
      </c>
      <c r="E398" s="133">
        <f t="shared" si="37"/>
        <v>0.79407677366682083</v>
      </c>
      <c r="F398" s="134">
        <v>0.63200000000000001</v>
      </c>
      <c r="G398" s="133">
        <f t="shared" si="38"/>
        <v>0.46334586466165401</v>
      </c>
      <c r="H398" s="135">
        <v>0.25</v>
      </c>
      <c r="I398" s="133">
        <f t="shared" si="39"/>
        <v>0.25</v>
      </c>
      <c r="J398" s="152">
        <v>159.59218648383938</v>
      </c>
      <c r="K398" s="133">
        <f t="shared" si="40"/>
        <v>0.36794073813423744</v>
      </c>
      <c r="L398" s="136"/>
      <c r="M398" s="136">
        <f t="shared" si="41"/>
        <v>0.46884084411567806</v>
      </c>
      <c r="N398" s="24"/>
      <c r="O398" s="42" t="str">
        <f t="shared" si="42"/>
        <v>CAPACIDADE DE ADAPTAÇÃO ALTA</v>
      </c>
    </row>
    <row r="399" spans="1:15">
      <c r="A399" s="146">
        <v>395</v>
      </c>
      <c r="B399" s="28">
        <v>3135001</v>
      </c>
      <c r="C399" s="17" t="s">
        <v>490</v>
      </c>
      <c r="D399" s="151">
        <v>34860.43</v>
      </c>
      <c r="E399" s="133">
        <f t="shared" si="37"/>
        <v>0.64217095315709882</v>
      </c>
      <c r="F399" s="134">
        <v>0.55900000000000005</v>
      </c>
      <c r="G399" s="133">
        <f t="shared" si="38"/>
        <v>0.73778195488721776</v>
      </c>
      <c r="H399" s="135">
        <v>0.25</v>
      </c>
      <c r="I399" s="133">
        <f t="shared" si="39"/>
        <v>0.25</v>
      </c>
      <c r="J399" s="152">
        <v>386.37838939197928</v>
      </c>
      <c r="K399" s="133">
        <f t="shared" si="40"/>
        <v>0.89079768204315257</v>
      </c>
      <c r="L399" s="136"/>
      <c r="M399" s="136">
        <f t="shared" si="41"/>
        <v>0.63018764752186729</v>
      </c>
      <c r="N399" s="24"/>
      <c r="O399" s="42" t="str">
        <f t="shared" si="42"/>
        <v xml:space="preserve">CAPACIDADE DE ADAPTAÇÃO MUITO ALTA </v>
      </c>
    </row>
    <row r="400" spans="1:15">
      <c r="A400" s="146">
        <v>396</v>
      </c>
      <c r="B400" s="28">
        <v>3135050</v>
      </c>
      <c r="C400" s="17" t="s">
        <v>491</v>
      </c>
      <c r="D400" s="151">
        <v>21310.16</v>
      </c>
      <c r="E400" s="133">
        <f t="shared" si="37"/>
        <v>0.39255871941712372</v>
      </c>
      <c r="F400" s="134">
        <v>0.66700000000000004</v>
      </c>
      <c r="G400" s="133">
        <f t="shared" si="38"/>
        <v>0.33176691729323282</v>
      </c>
      <c r="H400" s="135">
        <v>0.5</v>
      </c>
      <c r="I400" s="133">
        <f t="shared" si="39"/>
        <v>0.5</v>
      </c>
      <c r="J400" s="152">
        <v>86.49978412108338</v>
      </c>
      <c r="K400" s="133">
        <f t="shared" si="40"/>
        <v>0.19942576838613871</v>
      </c>
      <c r="L400" s="136"/>
      <c r="M400" s="136">
        <f t="shared" si="41"/>
        <v>0.35593785127412381</v>
      </c>
      <c r="N400" s="24"/>
      <c r="O400" s="42" t="str">
        <f t="shared" si="42"/>
        <v>CAPACIDADE DE ADAPTAÇÃO MODERADA</v>
      </c>
    </row>
    <row r="401" spans="1:15">
      <c r="A401" s="146">
        <v>397</v>
      </c>
      <c r="B401" s="28">
        <v>3135076</v>
      </c>
      <c r="C401" s="17" t="s">
        <v>492</v>
      </c>
      <c r="D401" s="151">
        <v>15136.53</v>
      </c>
      <c r="E401" s="133">
        <f t="shared" si="37"/>
        <v>0.27883304645384527</v>
      </c>
      <c r="F401" s="134">
        <v>0.52500000000000002</v>
      </c>
      <c r="G401" s="133">
        <f t="shared" si="38"/>
        <v>0.86560150375939826</v>
      </c>
      <c r="H401" s="135">
        <v>0.5</v>
      </c>
      <c r="I401" s="133">
        <f t="shared" si="39"/>
        <v>0.5</v>
      </c>
      <c r="J401" s="152">
        <v>0</v>
      </c>
      <c r="K401" s="133">
        <f t="shared" si="40"/>
        <v>0</v>
      </c>
      <c r="L401" s="136"/>
      <c r="M401" s="136">
        <f t="shared" si="41"/>
        <v>0.4111086375533109</v>
      </c>
      <c r="N401" s="24"/>
      <c r="O401" s="42" t="str">
        <f t="shared" si="42"/>
        <v>CAPACIDADE DE ADAPTAÇÃO ALTA</v>
      </c>
    </row>
    <row r="402" spans="1:15">
      <c r="A402" s="146">
        <v>398</v>
      </c>
      <c r="B402" s="28">
        <v>3135100</v>
      </c>
      <c r="C402" s="17" t="s">
        <v>493</v>
      </c>
      <c r="D402" s="151">
        <v>22157.83</v>
      </c>
      <c r="E402" s="133">
        <f t="shared" si="37"/>
        <v>0.4081738180221231</v>
      </c>
      <c r="F402" s="134">
        <v>0.70199999999999996</v>
      </c>
      <c r="G402" s="133">
        <f t="shared" si="38"/>
        <v>0.20018796992481208</v>
      </c>
      <c r="H402" s="135">
        <v>0.5</v>
      </c>
      <c r="I402" s="133">
        <f t="shared" si="39"/>
        <v>0.5</v>
      </c>
      <c r="J402" s="152">
        <v>18.738419355294983</v>
      </c>
      <c r="K402" s="133">
        <f t="shared" si="40"/>
        <v>4.3201537625116006E-2</v>
      </c>
      <c r="L402" s="136"/>
      <c r="M402" s="136">
        <f t="shared" si="41"/>
        <v>0.2878908313930128</v>
      </c>
      <c r="N402" s="24"/>
      <c r="O402" s="42" t="str">
        <f t="shared" si="42"/>
        <v>CAPACIDADE DE ADAPTAÇÃO MODERADA</v>
      </c>
    </row>
    <row r="403" spans="1:15">
      <c r="A403" s="146">
        <v>399</v>
      </c>
      <c r="B403" s="28">
        <v>3135209</v>
      </c>
      <c r="C403" s="17" t="s">
        <v>494</v>
      </c>
      <c r="D403" s="151">
        <v>12133.95</v>
      </c>
      <c r="E403" s="133">
        <f t="shared" si="37"/>
        <v>0.22352191975430538</v>
      </c>
      <c r="F403" s="134">
        <v>0.624</v>
      </c>
      <c r="G403" s="133">
        <f t="shared" si="38"/>
        <v>0.49342105263157882</v>
      </c>
      <c r="H403" s="135">
        <v>0.5</v>
      </c>
      <c r="I403" s="133">
        <f t="shared" si="39"/>
        <v>0.5</v>
      </c>
      <c r="J403" s="152">
        <v>9.342841289332311</v>
      </c>
      <c r="K403" s="133">
        <f t="shared" si="40"/>
        <v>2.153997633597219E-2</v>
      </c>
      <c r="L403" s="136"/>
      <c r="M403" s="136">
        <f t="shared" si="41"/>
        <v>0.30962073718046412</v>
      </c>
      <c r="N403" s="24"/>
      <c r="O403" s="42" t="str">
        <f t="shared" si="42"/>
        <v>CAPACIDADE DE ADAPTAÇÃO MODERADA</v>
      </c>
    </row>
    <row r="404" spans="1:15">
      <c r="A404" s="146">
        <v>400</v>
      </c>
      <c r="B404" s="28">
        <v>3135308</v>
      </c>
      <c r="C404" s="17" t="s">
        <v>495</v>
      </c>
      <c r="D404" s="151">
        <v>22937.4</v>
      </c>
      <c r="E404" s="133">
        <f t="shared" si="37"/>
        <v>0.42253443290704218</v>
      </c>
      <c r="F404" s="134">
        <v>0.71399999999999997</v>
      </c>
      <c r="G404" s="133">
        <f t="shared" si="38"/>
        <v>0.15507518796992484</v>
      </c>
      <c r="H404" s="135">
        <v>0.25</v>
      </c>
      <c r="I404" s="133">
        <f t="shared" si="39"/>
        <v>0.25</v>
      </c>
      <c r="J404" s="152">
        <v>208.3808100310697</v>
      </c>
      <c r="K404" s="133">
        <f t="shared" si="40"/>
        <v>0.48042320081632583</v>
      </c>
      <c r="L404" s="136"/>
      <c r="M404" s="136">
        <f t="shared" si="41"/>
        <v>0.32700820542332321</v>
      </c>
      <c r="N404" s="24"/>
      <c r="O404" s="42" t="str">
        <f t="shared" si="42"/>
        <v>CAPACIDADE DE ADAPTAÇÃO MODERADA</v>
      </c>
    </row>
    <row r="405" spans="1:15">
      <c r="A405" s="146">
        <v>401</v>
      </c>
      <c r="B405" s="28">
        <v>3135357</v>
      </c>
      <c r="C405" s="17" t="s">
        <v>496</v>
      </c>
      <c r="D405" s="151">
        <v>9688.75</v>
      </c>
      <c r="E405" s="133">
        <f t="shared" si="37"/>
        <v>0.17847840151142261</v>
      </c>
      <c r="F405" s="134">
        <v>0.67200000000000004</v>
      </c>
      <c r="G405" s="133">
        <f t="shared" si="38"/>
        <v>0.31296992481202979</v>
      </c>
      <c r="H405" s="135">
        <v>0.5</v>
      </c>
      <c r="I405" s="133">
        <f t="shared" si="39"/>
        <v>0.5</v>
      </c>
      <c r="J405" s="152">
        <v>104.96293835363603</v>
      </c>
      <c r="K405" s="133">
        <f t="shared" si="40"/>
        <v>0.24199268062842194</v>
      </c>
      <c r="L405" s="136"/>
      <c r="M405" s="136">
        <f t="shared" si="41"/>
        <v>0.30836025173796855</v>
      </c>
      <c r="N405" s="24"/>
      <c r="O405" s="42" t="str">
        <f t="shared" si="42"/>
        <v>CAPACIDADE DE ADAPTAÇÃO MODERADA</v>
      </c>
    </row>
    <row r="406" spans="1:15">
      <c r="A406" s="146">
        <v>402</v>
      </c>
      <c r="B406" s="28">
        <v>3135407</v>
      </c>
      <c r="C406" s="17" t="s">
        <v>497</v>
      </c>
      <c r="D406" s="151">
        <v>407353.2</v>
      </c>
      <c r="E406" s="133">
        <f t="shared" si="37"/>
        <v>1</v>
      </c>
      <c r="F406" s="134">
        <v>0.65400000000000003</v>
      </c>
      <c r="G406" s="133">
        <f t="shared" si="38"/>
        <v>0.38063909774436072</v>
      </c>
      <c r="H406" s="135">
        <v>0.75</v>
      </c>
      <c r="I406" s="133">
        <f t="shared" si="39"/>
        <v>0.75</v>
      </c>
      <c r="J406" s="152">
        <v>484.82931902533483</v>
      </c>
      <c r="K406" s="133">
        <f t="shared" si="40"/>
        <v>1</v>
      </c>
      <c r="L406" s="136"/>
      <c r="M406" s="136">
        <f t="shared" si="41"/>
        <v>0.78265977443609014</v>
      </c>
      <c r="N406" s="24"/>
      <c r="O406" s="42" t="str">
        <f t="shared" si="42"/>
        <v xml:space="preserve">CAPACIDADE DE ADAPTAÇÃO MUITO ALTA </v>
      </c>
    </row>
    <row r="407" spans="1:15">
      <c r="A407" s="146">
        <v>403</v>
      </c>
      <c r="B407" s="28">
        <v>3135456</v>
      </c>
      <c r="C407" s="17" t="s">
        <v>498</v>
      </c>
      <c r="D407" s="151">
        <v>10214.67</v>
      </c>
      <c r="E407" s="133">
        <f t="shared" si="37"/>
        <v>0.18816647901604264</v>
      </c>
      <c r="F407" s="134">
        <v>0.63500000000000001</v>
      </c>
      <c r="G407" s="133">
        <f t="shared" si="38"/>
        <v>0.45206766917293217</v>
      </c>
      <c r="H407" s="135">
        <v>0.25</v>
      </c>
      <c r="I407" s="133">
        <f t="shared" si="39"/>
        <v>0.25</v>
      </c>
      <c r="J407" s="152">
        <v>31.339859016393444</v>
      </c>
      <c r="K407" s="133">
        <f t="shared" si="40"/>
        <v>7.2254231949396924E-2</v>
      </c>
      <c r="L407" s="136"/>
      <c r="M407" s="136">
        <f t="shared" si="41"/>
        <v>0.24062209503459295</v>
      </c>
      <c r="N407" s="24"/>
      <c r="O407" s="42" t="str">
        <f t="shared" si="42"/>
        <v>CAPACIDADE DE ADAPTAÇÃO MODERADA</v>
      </c>
    </row>
    <row r="408" spans="1:15">
      <c r="A408" s="146">
        <v>404</v>
      </c>
      <c r="B408" s="28">
        <v>3135506</v>
      </c>
      <c r="C408" s="17" t="s">
        <v>499</v>
      </c>
      <c r="D408" s="151">
        <v>15840.35</v>
      </c>
      <c r="E408" s="133">
        <f t="shared" si="37"/>
        <v>0.29179825543867505</v>
      </c>
      <c r="F408" s="134">
        <v>0.58199999999999996</v>
      </c>
      <c r="G408" s="133">
        <f t="shared" si="38"/>
        <v>0.65131578947368418</v>
      </c>
      <c r="H408" s="135">
        <v>0.25</v>
      </c>
      <c r="I408" s="133">
        <f t="shared" si="39"/>
        <v>0.25</v>
      </c>
      <c r="J408" s="152">
        <v>69.150139302681367</v>
      </c>
      <c r="K408" s="133">
        <f t="shared" si="40"/>
        <v>0.1594260587418567</v>
      </c>
      <c r="L408" s="136"/>
      <c r="M408" s="136">
        <f t="shared" si="41"/>
        <v>0.33813502591355399</v>
      </c>
      <c r="N408" s="24"/>
      <c r="O408" s="42" t="str">
        <f t="shared" si="42"/>
        <v>CAPACIDADE DE ADAPTAÇÃO MODERADA</v>
      </c>
    </row>
    <row r="409" spans="1:15">
      <c r="A409" s="146">
        <v>405</v>
      </c>
      <c r="B409" s="28">
        <v>3135605</v>
      </c>
      <c r="C409" s="17" t="s">
        <v>500</v>
      </c>
      <c r="D409" s="151">
        <v>17614.919999999998</v>
      </c>
      <c r="E409" s="133">
        <f t="shared" si="37"/>
        <v>0.32448796432476718</v>
      </c>
      <c r="F409" s="134">
        <v>0.628</v>
      </c>
      <c r="G409" s="133">
        <f t="shared" si="38"/>
        <v>0.47838345864661641</v>
      </c>
      <c r="H409" s="135">
        <v>0.5</v>
      </c>
      <c r="I409" s="133">
        <f t="shared" si="39"/>
        <v>0.5</v>
      </c>
      <c r="J409" s="152">
        <v>37.405373226403455</v>
      </c>
      <c r="K409" s="133">
        <f t="shared" si="40"/>
        <v>8.623831115004614E-2</v>
      </c>
      <c r="L409" s="136"/>
      <c r="M409" s="136">
        <f t="shared" si="41"/>
        <v>0.34727743353035745</v>
      </c>
      <c r="N409" s="24"/>
      <c r="O409" s="42" t="str">
        <f t="shared" si="42"/>
        <v>CAPACIDADE DE ADAPTAÇÃO MODERADA</v>
      </c>
    </row>
    <row r="410" spans="1:15">
      <c r="A410" s="146">
        <v>406</v>
      </c>
      <c r="B410" s="28">
        <v>3135704</v>
      </c>
      <c r="C410" s="17" t="s">
        <v>501</v>
      </c>
      <c r="D410" s="151">
        <v>24253.55</v>
      </c>
      <c r="E410" s="133">
        <f t="shared" si="37"/>
        <v>0.44677949528859384</v>
      </c>
      <c r="F410" s="134">
        <v>0.62</v>
      </c>
      <c r="G410" s="133">
        <f t="shared" si="38"/>
        <v>0.50845864661654128</v>
      </c>
      <c r="H410" s="135">
        <v>0.5</v>
      </c>
      <c r="I410" s="133">
        <f t="shared" si="39"/>
        <v>0.5</v>
      </c>
      <c r="J410" s="152">
        <v>244.98880163182051</v>
      </c>
      <c r="K410" s="133">
        <f t="shared" si="40"/>
        <v>0.56482314387090748</v>
      </c>
      <c r="L410" s="136"/>
      <c r="M410" s="136">
        <f t="shared" si="41"/>
        <v>0.50501532144401073</v>
      </c>
      <c r="N410" s="24"/>
      <c r="O410" s="42" t="str">
        <f t="shared" si="42"/>
        <v>CAPACIDADE DE ADAPTAÇÃO ALTA</v>
      </c>
    </row>
    <row r="411" spans="1:15">
      <c r="A411" s="146">
        <v>407</v>
      </c>
      <c r="B411" s="28">
        <v>3135803</v>
      </c>
      <c r="C411" s="17" t="s">
        <v>502</v>
      </c>
      <c r="D411" s="151">
        <v>10754.52</v>
      </c>
      <c r="E411" s="133">
        <f t="shared" si="37"/>
        <v>0.19811116383667909</v>
      </c>
      <c r="F411" s="134">
        <v>0.57599999999999996</v>
      </c>
      <c r="G411" s="133">
        <f t="shared" si="38"/>
        <v>0.67387218045112784</v>
      </c>
      <c r="H411" s="135">
        <v>0.25</v>
      </c>
      <c r="I411" s="133">
        <f t="shared" si="39"/>
        <v>0.25</v>
      </c>
      <c r="J411" s="152">
        <v>34.894048819094429</v>
      </c>
      <c r="K411" s="133">
        <f t="shared" si="40"/>
        <v>8.044843774535175E-2</v>
      </c>
      <c r="L411" s="136"/>
      <c r="M411" s="136">
        <f t="shared" si="41"/>
        <v>0.30060794550828968</v>
      </c>
      <c r="N411" s="24"/>
      <c r="O411" s="42" t="str">
        <f t="shared" si="42"/>
        <v>CAPACIDADE DE ADAPTAÇÃO MODERADA</v>
      </c>
    </row>
    <row r="412" spans="1:15">
      <c r="A412" s="146">
        <v>408</v>
      </c>
      <c r="B412" s="28">
        <v>3135902</v>
      </c>
      <c r="C412" s="17" t="s">
        <v>503</v>
      </c>
      <c r="D412" s="151">
        <v>21827.32</v>
      </c>
      <c r="E412" s="133">
        <f t="shared" si="37"/>
        <v>0.40208542720973339</v>
      </c>
      <c r="F412" s="134">
        <v>0.62</v>
      </c>
      <c r="G412" s="133">
        <f t="shared" si="38"/>
        <v>0.50845864661654128</v>
      </c>
      <c r="H412" s="135">
        <v>0.25</v>
      </c>
      <c r="I412" s="133">
        <f t="shared" si="39"/>
        <v>0.25</v>
      </c>
      <c r="J412" s="152">
        <v>175.21478590891397</v>
      </c>
      <c r="K412" s="133">
        <f t="shared" si="40"/>
        <v>0.40395873431990614</v>
      </c>
      <c r="L412" s="136"/>
      <c r="M412" s="136">
        <f t="shared" si="41"/>
        <v>0.39112570203654518</v>
      </c>
      <c r="N412" s="24"/>
      <c r="O412" s="42" t="str">
        <f t="shared" si="42"/>
        <v>CAPACIDADE DE ADAPTAÇÃO MODERADA</v>
      </c>
    </row>
    <row r="413" spans="1:15">
      <c r="A413" s="146">
        <v>409</v>
      </c>
      <c r="B413" s="28">
        <v>3136009</v>
      </c>
      <c r="C413" s="17" t="s">
        <v>504</v>
      </c>
      <c r="D413" s="151">
        <v>10509.42</v>
      </c>
      <c r="E413" s="133">
        <f t="shared" si="37"/>
        <v>0.19359612771639012</v>
      </c>
      <c r="F413" s="134">
        <v>0.60799999999999998</v>
      </c>
      <c r="G413" s="133">
        <f t="shared" si="38"/>
        <v>0.55357142857142849</v>
      </c>
      <c r="H413" s="135">
        <v>0.5</v>
      </c>
      <c r="I413" s="133">
        <f t="shared" si="39"/>
        <v>0.5</v>
      </c>
      <c r="J413" s="152">
        <v>8.6923387096774185</v>
      </c>
      <c r="K413" s="133">
        <f t="shared" si="40"/>
        <v>2.0040238757399173E-2</v>
      </c>
      <c r="L413" s="136"/>
      <c r="M413" s="136">
        <f t="shared" si="41"/>
        <v>0.31680194876130446</v>
      </c>
      <c r="N413" s="24"/>
      <c r="O413" s="42" t="str">
        <f t="shared" si="42"/>
        <v>CAPACIDADE DE ADAPTAÇÃO MODERADA</v>
      </c>
    </row>
    <row r="414" spans="1:15">
      <c r="A414" s="146">
        <v>410</v>
      </c>
      <c r="B414" s="28">
        <v>3136108</v>
      </c>
      <c r="C414" s="17" t="s">
        <v>505</v>
      </c>
      <c r="D414" s="151">
        <v>25154.48</v>
      </c>
      <c r="E414" s="133">
        <f t="shared" si="37"/>
        <v>0.463375707005656</v>
      </c>
      <c r="F414" s="134">
        <v>0.53200000000000003</v>
      </c>
      <c r="G414" s="133">
        <f t="shared" si="38"/>
        <v>0.83928571428571408</v>
      </c>
      <c r="H414" s="135">
        <v>0.25</v>
      </c>
      <c r="I414" s="133">
        <f t="shared" si="39"/>
        <v>0.25</v>
      </c>
      <c r="J414" s="152">
        <v>43.796701316701316</v>
      </c>
      <c r="K414" s="133">
        <f t="shared" si="40"/>
        <v>0.10097355619564499</v>
      </c>
      <c r="L414" s="136"/>
      <c r="M414" s="136">
        <f t="shared" si="41"/>
        <v>0.41340874437175379</v>
      </c>
      <c r="N414" s="24"/>
      <c r="O414" s="42" t="str">
        <f t="shared" si="42"/>
        <v>CAPACIDADE DE ADAPTAÇÃO ALTA</v>
      </c>
    </row>
    <row r="415" spans="1:15">
      <c r="A415" s="146">
        <v>411</v>
      </c>
      <c r="B415" s="28">
        <v>3136207</v>
      </c>
      <c r="C415" s="17" t="s">
        <v>506</v>
      </c>
      <c r="D415" s="151">
        <v>59963.67</v>
      </c>
      <c r="E415" s="133">
        <f t="shared" si="37"/>
        <v>1</v>
      </c>
      <c r="F415" s="134">
        <v>0.66100000000000003</v>
      </c>
      <c r="G415" s="133">
        <f t="shared" si="38"/>
        <v>0.35432330827067648</v>
      </c>
      <c r="H415" s="135">
        <v>0.5</v>
      </c>
      <c r="I415" s="133">
        <f t="shared" si="39"/>
        <v>0.5</v>
      </c>
      <c r="J415" s="152">
        <v>378.67542095352115</v>
      </c>
      <c r="K415" s="133">
        <f t="shared" si="40"/>
        <v>0.87303844234905881</v>
      </c>
      <c r="L415" s="136"/>
      <c r="M415" s="136">
        <f t="shared" si="41"/>
        <v>0.68184043765493385</v>
      </c>
      <c r="N415" s="24"/>
      <c r="O415" s="42" t="str">
        <f t="shared" si="42"/>
        <v xml:space="preserve">CAPACIDADE DE ADAPTAÇÃO MUITO ALTA </v>
      </c>
    </row>
    <row r="416" spans="1:15">
      <c r="A416" s="146">
        <v>412</v>
      </c>
      <c r="B416" s="28">
        <v>3136306</v>
      </c>
      <c r="C416" s="17" t="s">
        <v>507</v>
      </c>
      <c r="D416" s="151">
        <v>44929.59</v>
      </c>
      <c r="E416" s="133">
        <f t="shared" si="37"/>
        <v>0.82765696336096983</v>
      </c>
      <c r="F416" s="134">
        <v>0.69899999999999995</v>
      </c>
      <c r="G416" s="133">
        <f t="shared" si="38"/>
        <v>0.21146616541353391</v>
      </c>
      <c r="H416" s="135">
        <v>0.25</v>
      </c>
      <c r="I416" s="133">
        <f t="shared" si="39"/>
        <v>0.25</v>
      </c>
      <c r="J416" s="152">
        <v>4.8051699750005348</v>
      </c>
      <c r="K416" s="133">
        <f t="shared" si="40"/>
        <v>1.1078348047078138E-2</v>
      </c>
      <c r="L416" s="136"/>
      <c r="M416" s="136">
        <f t="shared" si="41"/>
        <v>0.32505036920539548</v>
      </c>
      <c r="N416" s="24"/>
      <c r="O416" s="42" t="str">
        <f t="shared" si="42"/>
        <v>CAPACIDADE DE ADAPTAÇÃO MODERADA</v>
      </c>
    </row>
    <row r="417" spans="1:15">
      <c r="A417" s="146">
        <v>413</v>
      </c>
      <c r="B417" s="28">
        <v>3136405</v>
      </c>
      <c r="C417" s="17" t="s">
        <v>508</v>
      </c>
      <c r="D417" s="151">
        <v>15206.06</v>
      </c>
      <c r="E417" s="133">
        <f t="shared" si="37"/>
        <v>0.28011387248992725</v>
      </c>
      <c r="F417" s="134">
        <v>0.53800000000000003</v>
      </c>
      <c r="G417" s="133">
        <f t="shared" si="38"/>
        <v>0.81672932330827042</v>
      </c>
      <c r="H417" s="135">
        <v>0.25</v>
      </c>
      <c r="I417" s="133">
        <f t="shared" si="39"/>
        <v>0.25</v>
      </c>
      <c r="J417" s="152">
        <v>149.39898546964193</v>
      </c>
      <c r="K417" s="133">
        <f t="shared" si="40"/>
        <v>0.34444025237897613</v>
      </c>
      <c r="L417" s="136"/>
      <c r="M417" s="136">
        <f t="shared" si="41"/>
        <v>0.42282086204429348</v>
      </c>
      <c r="N417" s="24"/>
      <c r="O417" s="42" t="str">
        <f t="shared" si="42"/>
        <v>CAPACIDADE DE ADAPTAÇÃO ALTA</v>
      </c>
    </row>
    <row r="418" spans="1:15">
      <c r="A418" s="146">
        <v>414</v>
      </c>
      <c r="B418" s="28">
        <v>3136504</v>
      </c>
      <c r="C418" s="17" t="s">
        <v>509</v>
      </c>
      <c r="D418" s="151">
        <v>9857.64</v>
      </c>
      <c r="E418" s="133">
        <f t="shared" si="37"/>
        <v>0.1815895579796217</v>
      </c>
      <c r="F418" s="134">
        <v>0.54600000000000004</v>
      </c>
      <c r="G418" s="133">
        <f t="shared" si="38"/>
        <v>0.78665413533834561</v>
      </c>
      <c r="H418" s="135">
        <v>0.5</v>
      </c>
      <c r="I418" s="133">
        <f t="shared" si="39"/>
        <v>0.5</v>
      </c>
      <c r="J418" s="152">
        <v>58.189222631987576</v>
      </c>
      <c r="K418" s="133">
        <f t="shared" si="40"/>
        <v>0.13415559996002072</v>
      </c>
      <c r="L418" s="136"/>
      <c r="M418" s="136">
        <f t="shared" si="41"/>
        <v>0.40059982331949701</v>
      </c>
      <c r="N418" s="24"/>
      <c r="O418" s="42" t="str">
        <f t="shared" si="42"/>
        <v>CAPACIDADE DE ADAPTAÇÃO ALTA</v>
      </c>
    </row>
    <row r="419" spans="1:15">
      <c r="A419" s="146">
        <v>415</v>
      </c>
      <c r="B419" s="28">
        <v>3136520</v>
      </c>
      <c r="C419" s="17" t="s">
        <v>510</v>
      </c>
      <c r="D419" s="151">
        <v>11565.81</v>
      </c>
      <c r="E419" s="133">
        <f t="shared" si="37"/>
        <v>0.21305609918563556</v>
      </c>
      <c r="F419" s="134">
        <v>0.64400000000000002</v>
      </c>
      <c r="G419" s="133">
        <f t="shared" si="38"/>
        <v>0.41823308270676673</v>
      </c>
      <c r="H419" s="135">
        <v>0.25</v>
      </c>
      <c r="I419" s="133">
        <f t="shared" si="39"/>
        <v>0.25</v>
      </c>
      <c r="J419" s="152">
        <v>208.33366843033508</v>
      </c>
      <c r="K419" s="133">
        <f t="shared" si="40"/>
        <v>0.48031451557456506</v>
      </c>
      <c r="L419" s="136"/>
      <c r="M419" s="136">
        <f t="shared" si="41"/>
        <v>0.34040092436674185</v>
      </c>
      <c r="N419" s="24"/>
      <c r="O419" s="42" t="str">
        <f t="shared" si="42"/>
        <v>CAPACIDADE DE ADAPTAÇÃO MODERADA</v>
      </c>
    </row>
    <row r="420" spans="1:15">
      <c r="A420" s="146">
        <v>416</v>
      </c>
      <c r="B420" s="28">
        <v>3136553</v>
      </c>
      <c r="C420" s="17" t="s">
        <v>511</v>
      </c>
      <c r="D420" s="151">
        <v>14172.89</v>
      </c>
      <c r="E420" s="133">
        <f t="shared" si="37"/>
        <v>0.26108164128470918</v>
      </c>
      <c r="F420" s="134">
        <v>0.56699999999999995</v>
      </c>
      <c r="G420" s="133">
        <f t="shared" si="38"/>
        <v>0.70770676691729328</v>
      </c>
      <c r="H420" s="135">
        <v>0.5</v>
      </c>
      <c r="I420" s="133">
        <f t="shared" si="39"/>
        <v>0.5</v>
      </c>
      <c r="J420" s="152">
        <v>88.816731490159327</v>
      </c>
      <c r="K420" s="133">
        <f t="shared" si="40"/>
        <v>0.20476750436944957</v>
      </c>
      <c r="L420" s="136"/>
      <c r="M420" s="136">
        <f t="shared" si="41"/>
        <v>0.41838897814286302</v>
      </c>
      <c r="N420" s="24"/>
      <c r="O420" s="42" t="str">
        <f t="shared" si="42"/>
        <v>CAPACIDADE DE ADAPTAÇÃO ALTA</v>
      </c>
    </row>
    <row r="421" spans="1:15">
      <c r="A421" s="146">
        <v>417</v>
      </c>
      <c r="B421" s="28">
        <v>3136579</v>
      </c>
      <c r="C421" s="17" t="s">
        <v>512</v>
      </c>
      <c r="D421" s="151">
        <v>11815.85</v>
      </c>
      <c r="E421" s="133">
        <f t="shared" si="37"/>
        <v>0.21766213603393036</v>
      </c>
      <c r="F421" s="134">
        <v>0.56399999999999995</v>
      </c>
      <c r="G421" s="133">
        <f t="shared" si="38"/>
        <v>0.71898496240601517</v>
      </c>
      <c r="H421" s="135">
        <v>0.25</v>
      </c>
      <c r="I421" s="133">
        <f t="shared" si="39"/>
        <v>0.25</v>
      </c>
      <c r="J421" s="152">
        <v>152.87919283746555</v>
      </c>
      <c r="K421" s="133">
        <f t="shared" si="40"/>
        <v>0.35246389122991012</v>
      </c>
      <c r="L421" s="136"/>
      <c r="M421" s="136">
        <f t="shared" si="41"/>
        <v>0.3847777474174639</v>
      </c>
      <c r="N421" s="24"/>
      <c r="O421" s="42" t="str">
        <f t="shared" si="42"/>
        <v>CAPACIDADE DE ADAPTAÇÃO MODERADA</v>
      </c>
    </row>
    <row r="422" spans="1:15">
      <c r="A422" s="146">
        <v>418</v>
      </c>
      <c r="B422" s="28">
        <v>3136603</v>
      </c>
      <c r="C422" s="17" t="s">
        <v>620</v>
      </c>
      <c r="D422" s="151">
        <v>18734.560000000001</v>
      </c>
      <c r="E422" s="133">
        <f t="shared" si="37"/>
        <v>0.3451130766940872</v>
      </c>
      <c r="F422" s="134">
        <v>0.64600000000000002</v>
      </c>
      <c r="G422" s="133">
        <f t="shared" si="38"/>
        <v>0.41071428571428553</v>
      </c>
      <c r="H422" s="135">
        <v>0.25</v>
      </c>
      <c r="I422" s="133">
        <f t="shared" si="39"/>
        <v>0.25</v>
      </c>
      <c r="J422" s="152">
        <v>73.065298696903028</v>
      </c>
      <c r="K422" s="133">
        <f t="shared" si="40"/>
        <v>0.16845248208476254</v>
      </c>
      <c r="L422" s="136"/>
      <c r="M422" s="136">
        <f t="shared" si="41"/>
        <v>0.29356996112328382</v>
      </c>
      <c r="N422" s="24"/>
      <c r="O422" s="42" t="str">
        <f t="shared" si="42"/>
        <v>CAPACIDADE DE ADAPTAÇÃO MODERADA</v>
      </c>
    </row>
    <row r="423" spans="1:15">
      <c r="A423" s="146">
        <v>419</v>
      </c>
      <c r="B423" s="28">
        <v>3136652</v>
      </c>
      <c r="C423" s="17" t="s">
        <v>513</v>
      </c>
      <c r="D423" s="151">
        <v>51653.48</v>
      </c>
      <c r="E423" s="133">
        <f t="shared" si="37"/>
        <v>0.95151908583689715</v>
      </c>
      <c r="F423" s="134">
        <v>0.68799999999999994</v>
      </c>
      <c r="G423" s="133">
        <f t="shared" si="38"/>
        <v>0.25281954887218056</v>
      </c>
      <c r="H423" s="135">
        <v>0.5</v>
      </c>
      <c r="I423" s="133">
        <f t="shared" si="39"/>
        <v>0.5</v>
      </c>
      <c r="J423" s="152">
        <v>159.09656335460346</v>
      </c>
      <c r="K423" s="133">
        <f t="shared" si="40"/>
        <v>0.36679807605268289</v>
      </c>
      <c r="L423" s="136"/>
      <c r="M423" s="136">
        <f t="shared" si="41"/>
        <v>0.51778417769044016</v>
      </c>
      <c r="N423" s="24"/>
      <c r="O423" s="42" t="str">
        <f t="shared" si="42"/>
        <v>CAPACIDADE DE ADAPTAÇÃO ALTA</v>
      </c>
    </row>
    <row r="424" spans="1:15">
      <c r="A424" s="146">
        <v>420</v>
      </c>
      <c r="B424" s="28">
        <v>3136702</v>
      </c>
      <c r="C424" s="17" t="s">
        <v>514</v>
      </c>
      <c r="D424" s="151">
        <v>35145.339999999997</v>
      </c>
      <c r="E424" s="133">
        <f t="shared" si="37"/>
        <v>0.64741933724943468</v>
      </c>
      <c r="F424" s="134">
        <v>0.629</v>
      </c>
      <c r="G424" s="133">
        <f t="shared" si="38"/>
        <v>0.47462406015037584</v>
      </c>
      <c r="H424" s="135">
        <v>0.75</v>
      </c>
      <c r="I424" s="133">
        <f t="shared" si="39"/>
        <v>0.75</v>
      </c>
      <c r="J424" s="152">
        <v>133.85114001508998</v>
      </c>
      <c r="K424" s="133">
        <f t="shared" si="40"/>
        <v>0.3085946019183618</v>
      </c>
      <c r="L424" s="136"/>
      <c r="M424" s="136">
        <f t="shared" si="41"/>
        <v>0.54515949982954304</v>
      </c>
      <c r="N424" s="24"/>
      <c r="O424" s="42" t="str">
        <f t="shared" si="42"/>
        <v>CAPACIDADE DE ADAPTAÇÃO ALTA</v>
      </c>
    </row>
    <row r="425" spans="1:15">
      <c r="A425" s="146">
        <v>421</v>
      </c>
      <c r="B425" s="28">
        <v>3136801</v>
      </c>
      <c r="C425" s="17" t="s">
        <v>515</v>
      </c>
      <c r="D425" s="151">
        <v>11839.64</v>
      </c>
      <c r="E425" s="133">
        <f t="shared" si="37"/>
        <v>0.21810037638195839</v>
      </c>
      <c r="F425" s="134">
        <v>0.63600000000000001</v>
      </c>
      <c r="G425" s="133">
        <f t="shared" si="38"/>
        <v>0.4483082706766916</v>
      </c>
      <c r="H425" s="135">
        <v>0.75</v>
      </c>
      <c r="I425" s="133">
        <f t="shared" si="39"/>
        <v>0.75</v>
      </c>
      <c r="J425" s="152">
        <v>7.484076433121019</v>
      </c>
      <c r="K425" s="133">
        <f t="shared" si="40"/>
        <v>1.7254582869785064E-2</v>
      </c>
      <c r="L425" s="136"/>
      <c r="M425" s="136">
        <f t="shared" si="41"/>
        <v>0.35841580748210872</v>
      </c>
      <c r="N425" s="24"/>
      <c r="O425" s="42" t="str">
        <f t="shared" si="42"/>
        <v>CAPACIDADE DE ADAPTAÇÃO MODERADA</v>
      </c>
    </row>
    <row r="426" spans="1:15">
      <c r="A426" s="146">
        <v>422</v>
      </c>
      <c r="B426" s="28">
        <v>3136900</v>
      </c>
      <c r="C426" s="17" t="s">
        <v>516</v>
      </c>
      <c r="D426" s="151">
        <v>25392.25</v>
      </c>
      <c r="E426" s="133">
        <f t="shared" si="37"/>
        <v>0.46775571572993629</v>
      </c>
      <c r="F426" s="134">
        <v>0.65800000000000003</v>
      </c>
      <c r="G426" s="133">
        <f t="shared" si="38"/>
        <v>0.36560150375939826</v>
      </c>
      <c r="H426" s="135">
        <v>0</v>
      </c>
      <c r="I426" s="133">
        <f t="shared" si="39"/>
        <v>0</v>
      </c>
      <c r="J426" s="152">
        <v>28.388422952002891</v>
      </c>
      <c r="K426" s="133">
        <f t="shared" si="40"/>
        <v>6.54496784934053E-2</v>
      </c>
      <c r="L426" s="136"/>
      <c r="M426" s="136">
        <f t="shared" si="41"/>
        <v>0.22470172449568498</v>
      </c>
      <c r="N426" s="24"/>
      <c r="O426" s="42" t="str">
        <f t="shared" si="42"/>
        <v>CAPACIDADE DE ADAPTAÇÃO MODERADA</v>
      </c>
    </row>
    <row r="427" spans="1:15">
      <c r="A427" s="146">
        <v>423</v>
      </c>
      <c r="B427" s="28">
        <v>3136959</v>
      </c>
      <c r="C427" s="17" t="s">
        <v>517</v>
      </c>
      <c r="D427" s="151">
        <v>11502.41</v>
      </c>
      <c r="E427" s="133">
        <f t="shared" si="37"/>
        <v>0.21188819510556081</v>
      </c>
      <c r="F427" s="134">
        <v>0.59299999999999997</v>
      </c>
      <c r="G427" s="133">
        <f t="shared" si="38"/>
        <v>0.60996240601503759</v>
      </c>
      <c r="H427" s="135">
        <v>0.5</v>
      </c>
      <c r="I427" s="133">
        <f t="shared" si="39"/>
        <v>0.5</v>
      </c>
      <c r="J427" s="152">
        <v>42.63935567455519</v>
      </c>
      <c r="K427" s="133">
        <f t="shared" si="40"/>
        <v>9.8305288912454339E-2</v>
      </c>
      <c r="L427" s="136"/>
      <c r="M427" s="136">
        <f t="shared" si="41"/>
        <v>0.35503897250826316</v>
      </c>
      <c r="N427" s="24"/>
      <c r="O427" s="42" t="str">
        <f t="shared" si="42"/>
        <v>CAPACIDADE DE ADAPTAÇÃO MODERADA</v>
      </c>
    </row>
    <row r="428" spans="1:15">
      <c r="A428" s="146">
        <v>424</v>
      </c>
      <c r="B428" s="28">
        <v>3137007</v>
      </c>
      <c r="C428" s="17" t="s">
        <v>518</v>
      </c>
      <c r="D428" s="151">
        <v>8063.14</v>
      </c>
      <c r="E428" s="133">
        <f t="shared" si="37"/>
        <v>0.14853271457750608</v>
      </c>
      <c r="F428" s="134">
        <v>0.501</v>
      </c>
      <c r="G428" s="133">
        <f t="shared" si="38"/>
        <v>0.9558270676691728</v>
      </c>
      <c r="H428" s="135">
        <v>0.5</v>
      </c>
      <c r="I428" s="133">
        <f t="shared" si="39"/>
        <v>0.5</v>
      </c>
      <c r="J428" s="152">
        <v>5.5116248348745041</v>
      </c>
      <c r="K428" s="133">
        <f t="shared" si="40"/>
        <v>1.2707083941531647E-2</v>
      </c>
      <c r="L428" s="136"/>
      <c r="M428" s="136">
        <f t="shared" si="41"/>
        <v>0.40426671654705265</v>
      </c>
      <c r="N428" s="24"/>
      <c r="O428" s="42" t="str">
        <f t="shared" si="42"/>
        <v>CAPACIDADE DE ADAPTAÇÃO ALTA</v>
      </c>
    </row>
    <row r="429" spans="1:15">
      <c r="A429" s="146">
        <v>425</v>
      </c>
      <c r="B429" s="28">
        <v>3137106</v>
      </c>
      <c r="C429" s="17" t="s">
        <v>519</v>
      </c>
      <c r="D429" s="151">
        <v>31961.94</v>
      </c>
      <c r="E429" s="133">
        <f t="shared" si="37"/>
        <v>0.58877728916568162</v>
      </c>
      <c r="F429" s="134">
        <v>0.61199999999999999</v>
      </c>
      <c r="G429" s="133">
        <f t="shared" si="38"/>
        <v>0.53853383458646609</v>
      </c>
      <c r="H429" s="135">
        <v>0.25</v>
      </c>
      <c r="I429" s="133">
        <f t="shared" si="39"/>
        <v>0.25</v>
      </c>
      <c r="J429" s="152">
        <v>50.496760669582265</v>
      </c>
      <c r="K429" s="133">
        <f t="shared" si="40"/>
        <v>0.11642058300915287</v>
      </c>
      <c r="L429" s="136"/>
      <c r="M429" s="136">
        <f t="shared" si="41"/>
        <v>0.37343292669032518</v>
      </c>
      <c r="N429" s="24"/>
      <c r="O429" s="42" t="str">
        <f t="shared" si="42"/>
        <v>CAPACIDADE DE ADAPTAÇÃO MODERADA</v>
      </c>
    </row>
    <row r="430" spans="1:15">
      <c r="A430" s="146">
        <v>426</v>
      </c>
      <c r="B430" s="28">
        <v>3137205</v>
      </c>
      <c r="C430" s="17" t="s">
        <v>520</v>
      </c>
      <c r="D430" s="151">
        <v>37310.730000000003</v>
      </c>
      <c r="E430" s="133">
        <f t="shared" si="37"/>
        <v>0.68730841951998767</v>
      </c>
      <c r="F430" s="134">
        <v>0.68600000000000005</v>
      </c>
      <c r="G430" s="133">
        <f t="shared" si="38"/>
        <v>0.26033834586466137</v>
      </c>
      <c r="H430" s="135">
        <v>0.25</v>
      </c>
      <c r="I430" s="133">
        <f t="shared" si="39"/>
        <v>0.25</v>
      </c>
      <c r="J430" s="152">
        <v>398.32530693223373</v>
      </c>
      <c r="K430" s="133">
        <f t="shared" si="40"/>
        <v>0.91834137171266661</v>
      </c>
      <c r="L430" s="136"/>
      <c r="M430" s="136">
        <f t="shared" si="41"/>
        <v>0.52899703427432887</v>
      </c>
      <c r="N430" s="24"/>
      <c r="O430" s="42" t="str">
        <f t="shared" si="42"/>
        <v>CAPACIDADE DE ADAPTAÇÃO ALTA</v>
      </c>
    </row>
    <row r="431" spans="1:15">
      <c r="A431" s="146">
        <v>427</v>
      </c>
      <c r="B431" s="28">
        <v>3137304</v>
      </c>
      <c r="C431" s="17" t="s">
        <v>521</v>
      </c>
      <c r="D431" s="151">
        <v>14675.29</v>
      </c>
      <c r="E431" s="133">
        <f t="shared" si="37"/>
        <v>0.2703364521653015</v>
      </c>
      <c r="F431" s="134">
        <v>0.64500000000000002</v>
      </c>
      <c r="G431" s="133">
        <f t="shared" si="38"/>
        <v>0.41447368421052616</v>
      </c>
      <c r="H431" s="135">
        <v>0.5</v>
      </c>
      <c r="I431" s="133">
        <f t="shared" si="39"/>
        <v>0.5</v>
      </c>
      <c r="J431" s="152">
        <v>26.773317235134318</v>
      </c>
      <c r="K431" s="133">
        <f t="shared" si="40"/>
        <v>6.1726042626748225E-2</v>
      </c>
      <c r="L431" s="136"/>
      <c r="M431" s="136">
        <f t="shared" si="41"/>
        <v>0.31163404475064399</v>
      </c>
      <c r="N431" s="24"/>
      <c r="O431" s="42" t="str">
        <f t="shared" si="42"/>
        <v>CAPACIDADE DE ADAPTAÇÃO MODERADA</v>
      </c>
    </row>
    <row r="432" spans="1:15">
      <c r="A432" s="146">
        <v>428</v>
      </c>
      <c r="B432" s="28">
        <v>3137403</v>
      </c>
      <c r="C432" s="17" t="s">
        <v>522</v>
      </c>
      <c r="D432" s="151">
        <v>26337.64</v>
      </c>
      <c r="E432" s="133">
        <f t="shared" si="37"/>
        <v>0.48517093399905087</v>
      </c>
      <c r="F432" s="134">
        <v>0.66100000000000003</v>
      </c>
      <c r="G432" s="133">
        <f t="shared" si="38"/>
        <v>0.35432330827067648</v>
      </c>
      <c r="H432" s="135">
        <v>0.25</v>
      </c>
      <c r="I432" s="133">
        <f t="shared" si="39"/>
        <v>0.25</v>
      </c>
      <c r="J432" s="152">
        <v>124.54333072284439</v>
      </c>
      <c r="K432" s="133">
        <f t="shared" si="40"/>
        <v>0.287135392060689</v>
      </c>
      <c r="L432" s="136"/>
      <c r="M432" s="136">
        <f t="shared" si="41"/>
        <v>0.34415740858260407</v>
      </c>
      <c r="N432" s="24"/>
      <c r="O432" s="42" t="str">
        <f t="shared" si="42"/>
        <v>CAPACIDADE DE ADAPTAÇÃO MODERADA</v>
      </c>
    </row>
    <row r="433" spans="1:15">
      <c r="A433" s="146">
        <v>429</v>
      </c>
      <c r="B433" s="28">
        <v>3137502</v>
      </c>
      <c r="C433" s="17" t="s">
        <v>523</v>
      </c>
      <c r="D433" s="151">
        <v>31130.75</v>
      </c>
      <c r="E433" s="133">
        <f t="shared" si="37"/>
        <v>0.57346577193670178</v>
      </c>
      <c r="F433" s="134">
        <v>0.68400000000000005</v>
      </c>
      <c r="G433" s="133">
        <f t="shared" si="38"/>
        <v>0.26785714285714257</v>
      </c>
      <c r="H433" s="135">
        <v>0.25</v>
      </c>
      <c r="I433" s="133">
        <f t="shared" si="39"/>
        <v>0.25</v>
      </c>
      <c r="J433" s="152">
        <v>434.26757247143456</v>
      </c>
      <c r="K433" s="133">
        <f t="shared" si="40"/>
        <v>1</v>
      </c>
      <c r="L433" s="136"/>
      <c r="M433" s="136">
        <f t="shared" si="41"/>
        <v>0.52283072869846103</v>
      </c>
      <c r="N433" s="24"/>
      <c r="O433" s="42" t="str">
        <f t="shared" si="42"/>
        <v>CAPACIDADE DE ADAPTAÇÃO ALTA</v>
      </c>
    </row>
    <row r="434" spans="1:15">
      <c r="A434" s="146">
        <v>430</v>
      </c>
      <c r="B434" s="28">
        <v>3137536</v>
      </c>
      <c r="C434" s="17" t="s">
        <v>524</v>
      </c>
      <c r="D434" s="151">
        <v>30214.48</v>
      </c>
      <c r="E434" s="133">
        <f t="shared" si="37"/>
        <v>0.55658697901162146</v>
      </c>
      <c r="F434" s="134">
        <v>0.66800000000000004</v>
      </c>
      <c r="G434" s="133">
        <f t="shared" si="38"/>
        <v>0.32800751879699225</v>
      </c>
      <c r="H434" s="135">
        <v>0.5</v>
      </c>
      <c r="I434" s="133">
        <f t="shared" si="39"/>
        <v>0.5</v>
      </c>
      <c r="J434" s="152">
        <v>223.8865949381202</v>
      </c>
      <c r="K434" s="133">
        <f t="shared" si="40"/>
        <v>0.51617188043372431</v>
      </c>
      <c r="L434" s="136"/>
      <c r="M434" s="136">
        <f t="shared" si="41"/>
        <v>0.47519159456058452</v>
      </c>
      <c r="N434" s="24"/>
      <c r="O434" s="42" t="str">
        <f t="shared" si="42"/>
        <v>CAPACIDADE DE ADAPTAÇÃO ALTA</v>
      </c>
    </row>
    <row r="435" spans="1:15">
      <c r="A435" s="146">
        <v>431</v>
      </c>
      <c r="B435" s="28">
        <v>3137601</v>
      </c>
      <c r="C435" s="17" t="s">
        <v>525</v>
      </c>
      <c r="D435" s="151">
        <v>32802.82</v>
      </c>
      <c r="E435" s="133">
        <f t="shared" si="37"/>
        <v>0.60426730782267302</v>
      </c>
      <c r="F435" s="134">
        <v>0.63300000000000001</v>
      </c>
      <c r="G435" s="133">
        <f t="shared" si="38"/>
        <v>0.45958646616541338</v>
      </c>
      <c r="H435" s="135">
        <v>0.75</v>
      </c>
      <c r="I435" s="133">
        <f t="shared" si="39"/>
        <v>0.75</v>
      </c>
      <c r="J435" s="152">
        <v>116.63681908310599</v>
      </c>
      <c r="K435" s="133">
        <f t="shared" si="40"/>
        <v>0.26890688230161713</v>
      </c>
      <c r="L435" s="136"/>
      <c r="M435" s="136">
        <f t="shared" si="41"/>
        <v>0.52069016407242585</v>
      </c>
      <c r="N435" s="24"/>
      <c r="O435" s="42" t="str">
        <f t="shared" si="42"/>
        <v>CAPACIDADE DE ADAPTAÇÃO ALTA</v>
      </c>
    </row>
    <row r="436" spans="1:15">
      <c r="A436" s="146">
        <v>432</v>
      </c>
      <c r="B436" s="28">
        <v>3137700</v>
      </c>
      <c r="C436" s="17" t="s">
        <v>526</v>
      </c>
      <c r="D436" s="151">
        <v>20069.96</v>
      </c>
      <c r="E436" s="133">
        <f t="shared" si="37"/>
        <v>0.36971274717566155</v>
      </c>
      <c r="F436" s="134">
        <v>0.60799999999999998</v>
      </c>
      <c r="G436" s="133">
        <f t="shared" si="38"/>
        <v>0.55357142857142849</v>
      </c>
      <c r="H436" s="135">
        <v>0.5</v>
      </c>
      <c r="I436" s="133">
        <f t="shared" si="39"/>
        <v>0.5</v>
      </c>
      <c r="J436" s="152">
        <v>17.691207583393329</v>
      </c>
      <c r="K436" s="133">
        <f t="shared" si="40"/>
        <v>4.0787184636880115E-2</v>
      </c>
      <c r="L436" s="136"/>
      <c r="M436" s="136">
        <f t="shared" si="41"/>
        <v>0.36601784009599253</v>
      </c>
      <c r="N436" s="24"/>
      <c r="O436" s="42" t="str">
        <f t="shared" si="42"/>
        <v>CAPACIDADE DE ADAPTAÇÃO MODERADA</v>
      </c>
    </row>
    <row r="437" spans="1:15">
      <c r="A437" s="146">
        <v>433</v>
      </c>
      <c r="B437" s="28">
        <v>3137809</v>
      </c>
      <c r="C437" s="17" t="s">
        <v>527</v>
      </c>
      <c r="D437" s="151">
        <v>19293.34</v>
      </c>
      <c r="E437" s="133">
        <f t="shared" si="37"/>
        <v>0.355406474830746</v>
      </c>
      <c r="F437" s="134">
        <v>0.66</v>
      </c>
      <c r="G437" s="133">
        <f t="shared" si="38"/>
        <v>0.35808270676691706</v>
      </c>
      <c r="H437" s="135">
        <v>0.25</v>
      </c>
      <c r="I437" s="133">
        <f t="shared" si="39"/>
        <v>0.25</v>
      </c>
      <c r="J437" s="152">
        <v>325.29184873126286</v>
      </c>
      <c r="K437" s="133">
        <f t="shared" si="40"/>
        <v>0.74996229808124981</v>
      </c>
      <c r="L437" s="136"/>
      <c r="M437" s="136">
        <f t="shared" si="41"/>
        <v>0.42836286991972822</v>
      </c>
      <c r="N437" s="24"/>
      <c r="O437" s="42" t="str">
        <f t="shared" si="42"/>
        <v>CAPACIDADE DE ADAPTAÇÃO ALTA</v>
      </c>
    </row>
    <row r="438" spans="1:15">
      <c r="A438" s="146">
        <v>434</v>
      </c>
      <c r="B438" s="28">
        <v>3137908</v>
      </c>
      <c r="C438" s="17" t="s">
        <v>528</v>
      </c>
      <c r="D438" s="151">
        <v>15487.44</v>
      </c>
      <c r="E438" s="133">
        <f t="shared" si="37"/>
        <v>0.28529722974625898</v>
      </c>
      <c r="F438" s="134">
        <v>0.64400000000000002</v>
      </c>
      <c r="G438" s="133">
        <f t="shared" si="38"/>
        <v>0.41823308270676673</v>
      </c>
      <c r="H438" s="135">
        <v>0.25</v>
      </c>
      <c r="I438" s="133">
        <f t="shared" si="39"/>
        <v>0.25</v>
      </c>
      <c r="J438" s="152">
        <v>7.3809013819095481</v>
      </c>
      <c r="K438" s="133">
        <f t="shared" si="40"/>
        <v>1.7016712173630211E-2</v>
      </c>
      <c r="L438" s="136"/>
      <c r="M438" s="136">
        <f t="shared" si="41"/>
        <v>0.24263675615666397</v>
      </c>
      <c r="N438" s="24"/>
      <c r="O438" s="42" t="str">
        <f t="shared" si="42"/>
        <v>CAPACIDADE DE ADAPTAÇÃO MODERADA</v>
      </c>
    </row>
    <row r="439" spans="1:15">
      <c r="A439" s="146">
        <v>435</v>
      </c>
      <c r="B439" s="28">
        <v>3138005</v>
      </c>
      <c r="C439" s="17" t="s">
        <v>529</v>
      </c>
      <c r="D439" s="151">
        <v>13971.34</v>
      </c>
      <c r="E439" s="133">
        <f t="shared" si="37"/>
        <v>0.25736884842447155</v>
      </c>
      <c r="F439" s="134">
        <v>0.46300000000000002</v>
      </c>
      <c r="G439" s="133">
        <f t="shared" si="38"/>
        <v>1</v>
      </c>
      <c r="H439" s="135">
        <v>0.25</v>
      </c>
      <c r="I439" s="133">
        <f t="shared" si="39"/>
        <v>0.25</v>
      </c>
      <c r="J439" s="152">
        <v>67.698655039409701</v>
      </c>
      <c r="K439" s="133">
        <f t="shared" si="40"/>
        <v>0.15607965311270336</v>
      </c>
      <c r="L439" s="136"/>
      <c r="M439" s="136">
        <f t="shared" si="41"/>
        <v>0.41586212538429373</v>
      </c>
      <c r="N439" s="24"/>
      <c r="O439" s="42" t="str">
        <f t="shared" si="42"/>
        <v>CAPACIDADE DE ADAPTAÇÃO ALTA</v>
      </c>
    </row>
    <row r="440" spans="1:15">
      <c r="A440" s="146">
        <v>436</v>
      </c>
      <c r="B440" s="28">
        <v>3138104</v>
      </c>
      <c r="C440" s="17" t="s">
        <v>530</v>
      </c>
      <c r="D440" s="151">
        <v>29649.11</v>
      </c>
      <c r="E440" s="133">
        <f t="shared" si="37"/>
        <v>0.54617218516695498</v>
      </c>
      <c r="F440" s="134">
        <v>0.63</v>
      </c>
      <c r="G440" s="133">
        <f t="shared" si="38"/>
        <v>0.47086466165413521</v>
      </c>
      <c r="H440" s="135">
        <v>0.5</v>
      </c>
      <c r="I440" s="133">
        <f t="shared" si="39"/>
        <v>0.5</v>
      </c>
      <c r="J440" s="152">
        <v>266.1412338573835</v>
      </c>
      <c r="K440" s="133">
        <f t="shared" si="40"/>
        <v>0.61359020257146724</v>
      </c>
      <c r="L440" s="136"/>
      <c r="M440" s="136">
        <f t="shared" si="41"/>
        <v>0.5326567623481393</v>
      </c>
      <c r="N440" s="24"/>
      <c r="O440" s="42" t="str">
        <f t="shared" si="42"/>
        <v>CAPACIDADE DE ADAPTAÇÃO ALTA</v>
      </c>
    </row>
    <row r="441" spans="1:15">
      <c r="A441" s="146">
        <v>437</v>
      </c>
      <c r="B441" s="28">
        <v>3138203</v>
      </c>
      <c r="C441" s="17" t="s">
        <v>531</v>
      </c>
      <c r="D441" s="151">
        <v>27818.1</v>
      </c>
      <c r="E441" s="133">
        <f t="shared" si="37"/>
        <v>0.51244278375279628</v>
      </c>
      <c r="F441" s="134">
        <v>0.63300000000000001</v>
      </c>
      <c r="G441" s="133">
        <f t="shared" si="38"/>
        <v>0.45958646616541338</v>
      </c>
      <c r="H441" s="135">
        <v>0.75</v>
      </c>
      <c r="I441" s="133">
        <f t="shared" si="39"/>
        <v>0.75</v>
      </c>
      <c r="J441" s="152">
        <v>130.03937047183589</v>
      </c>
      <c r="K441" s="133">
        <f t="shared" si="40"/>
        <v>0.29980654449373006</v>
      </c>
      <c r="L441" s="136"/>
      <c r="M441" s="136">
        <f t="shared" si="41"/>
        <v>0.5054589486029849</v>
      </c>
      <c r="N441" s="24"/>
      <c r="O441" s="42" t="str">
        <f t="shared" si="42"/>
        <v>CAPACIDADE DE ADAPTAÇÃO ALTA</v>
      </c>
    </row>
    <row r="442" spans="1:15">
      <c r="A442" s="146">
        <v>438</v>
      </c>
      <c r="B442" s="28">
        <v>3138302</v>
      </c>
      <c r="C442" s="17" t="s">
        <v>981</v>
      </c>
      <c r="D442" s="151">
        <v>17228.55</v>
      </c>
      <c r="E442" s="133">
        <f t="shared" si="37"/>
        <v>0.31737056528031166</v>
      </c>
      <c r="F442" s="134">
        <v>0.58099999999999996</v>
      </c>
      <c r="G442" s="133">
        <f t="shared" si="38"/>
        <v>0.65507518796992481</v>
      </c>
      <c r="H442" s="135">
        <v>0.25</v>
      </c>
      <c r="I442" s="133">
        <f t="shared" si="39"/>
        <v>0.25</v>
      </c>
      <c r="J442" s="152">
        <v>35.023597999374807</v>
      </c>
      <c r="K442" s="133">
        <f t="shared" si="40"/>
        <v>8.0747114153434385E-2</v>
      </c>
      <c r="L442" s="136"/>
      <c r="M442" s="136">
        <f t="shared" si="41"/>
        <v>0.3257982168509177</v>
      </c>
      <c r="N442" s="24"/>
      <c r="O442" s="42" t="str">
        <f t="shared" si="42"/>
        <v>CAPACIDADE DE ADAPTAÇÃO MODERADA</v>
      </c>
    </row>
    <row r="443" spans="1:15">
      <c r="A443" s="146">
        <v>439</v>
      </c>
      <c r="B443" s="28">
        <v>3138351</v>
      </c>
      <c r="C443" s="17" t="s">
        <v>532</v>
      </c>
      <c r="D443" s="151">
        <v>13448.01</v>
      </c>
      <c r="E443" s="133">
        <f t="shared" si="37"/>
        <v>0.24772848182785459</v>
      </c>
      <c r="F443" s="134">
        <v>0.68300000000000005</v>
      </c>
      <c r="G443" s="133">
        <f t="shared" si="38"/>
        <v>0.27161654135338315</v>
      </c>
      <c r="H443" s="135">
        <v>0.25</v>
      </c>
      <c r="I443" s="133">
        <f t="shared" si="39"/>
        <v>0.25</v>
      </c>
      <c r="J443" s="152">
        <v>92.786735775167003</v>
      </c>
      <c r="K443" s="133">
        <f t="shared" si="40"/>
        <v>0.21392037293529084</v>
      </c>
      <c r="L443" s="136"/>
      <c r="M443" s="136">
        <f t="shared" si="41"/>
        <v>0.24581634902913216</v>
      </c>
      <c r="N443" s="24"/>
      <c r="O443" s="42" t="str">
        <f t="shared" si="42"/>
        <v>CAPACIDADE DE ADAPTAÇÃO MODERADA</v>
      </c>
    </row>
    <row r="444" spans="1:15">
      <c r="A444" s="146">
        <v>440</v>
      </c>
      <c r="B444" s="28">
        <v>3138401</v>
      </c>
      <c r="C444" s="17" t="s">
        <v>533</v>
      </c>
      <c r="D444" s="151">
        <v>21124.06</v>
      </c>
      <c r="E444" s="133">
        <f t="shared" si="37"/>
        <v>0.38913053409690435</v>
      </c>
      <c r="F444" s="134">
        <v>0.59399999999999997</v>
      </c>
      <c r="G444" s="133">
        <f t="shared" si="38"/>
        <v>0.60620300751879697</v>
      </c>
      <c r="H444" s="135">
        <v>0.5</v>
      </c>
      <c r="I444" s="133">
        <f t="shared" si="39"/>
        <v>0.5</v>
      </c>
      <c r="J444" s="152">
        <v>57.20783243718838</v>
      </c>
      <c r="K444" s="133">
        <f t="shared" si="40"/>
        <v>0.13189299901051443</v>
      </c>
      <c r="L444" s="136"/>
      <c r="M444" s="136">
        <f t="shared" si="41"/>
        <v>0.40680663515655391</v>
      </c>
      <c r="N444" s="24"/>
      <c r="O444" s="42" t="str">
        <f t="shared" si="42"/>
        <v>CAPACIDADE DE ADAPTAÇÃO ALTA</v>
      </c>
    </row>
    <row r="445" spans="1:15">
      <c r="A445" s="146">
        <v>441</v>
      </c>
      <c r="B445" s="28">
        <v>3138500</v>
      </c>
      <c r="C445" s="17" t="s">
        <v>534</v>
      </c>
      <c r="D445" s="151">
        <v>21553.54</v>
      </c>
      <c r="E445" s="133">
        <f t="shared" si="37"/>
        <v>0.39704207107341066</v>
      </c>
      <c r="F445" s="134">
        <v>0.59399999999999997</v>
      </c>
      <c r="G445" s="133">
        <f t="shared" si="38"/>
        <v>0.60620300751879697</v>
      </c>
      <c r="H445" s="135">
        <v>0.25</v>
      </c>
      <c r="I445" s="133">
        <f t="shared" si="39"/>
        <v>0.25</v>
      </c>
      <c r="J445" s="152">
        <v>137.14089508127509</v>
      </c>
      <c r="K445" s="133">
        <f t="shared" si="40"/>
        <v>0.31617915185154766</v>
      </c>
      <c r="L445" s="136"/>
      <c r="M445" s="136">
        <f t="shared" si="41"/>
        <v>0.39235605761093884</v>
      </c>
      <c r="N445" s="24"/>
      <c r="O445" s="42" t="str">
        <f t="shared" si="42"/>
        <v>CAPACIDADE DE ADAPTAÇÃO MODERADA</v>
      </c>
    </row>
    <row r="446" spans="1:15">
      <c r="A446" s="146">
        <v>442</v>
      </c>
      <c r="B446" s="28">
        <v>3138609</v>
      </c>
      <c r="C446" s="17" t="s">
        <v>535</v>
      </c>
      <c r="D446" s="151">
        <v>20279.439999999999</v>
      </c>
      <c r="E446" s="133">
        <f t="shared" si="37"/>
        <v>0.37357162015190853</v>
      </c>
      <c r="F446" s="134">
        <v>0.59299999999999997</v>
      </c>
      <c r="G446" s="133">
        <f t="shared" si="38"/>
        <v>0.60996240601503759</v>
      </c>
      <c r="H446" s="135">
        <v>0.5</v>
      </c>
      <c r="I446" s="133">
        <f t="shared" si="39"/>
        <v>0.5</v>
      </c>
      <c r="J446" s="152">
        <v>279.26725103071834</v>
      </c>
      <c r="K446" s="133">
        <f t="shared" si="40"/>
        <v>0.64385231348006455</v>
      </c>
      <c r="L446" s="136"/>
      <c r="M446" s="136">
        <f t="shared" si="41"/>
        <v>0.53184658491175263</v>
      </c>
      <c r="N446" s="24"/>
      <c r="O446" s="42" t="str">
        <f t="shared" si="42"/>
        <v>CAPACIDADE DE ADAPTAÇÃO ALTA</v>
      </c>
    </row>
    <row r="447" spans="1:15">
      <c r="A447" s="146">
        <v>443</v>
      </c>
      <c r="B447" s="28">
        <v>3138625</v>
      </c>
      <c r="C447" s="17" t="s">
        <v>536</v>
      </c>
      <c r="D447" s="151">
        <v>60582.62</v>
      </c>
      <c r="E447" s="133">
        <f t="shared" si="37"/>
        <v>1</v>
      </c>
      <c r="F447" s="134">
        <v>0.61399999999999999</v>
      </c>
      <c r="G447" s="133">
        <f t="shared" si="38"/>
        <v>0.53101503759398483</v>
      </c>
      <c r="H447" s="135">
        <v>0.25</v>
      </c>
      <c r="I447" s="133">
        <f t="shared" si="39"/>
        <v>0.25</v>
      </c>
      <c r="J447" s="152">
        <v>55.223593875906523</v>
      </c>
      <c r="K447" s="133">
        <f t="shared" si="40"/>
        <v>0.12731832516865693</v>
      </c>
      <c r="L447" s="136"/>
      <c r="M447" s="136">
        <f t="shared" si="41"/>
        <v>0.47708334069066044</v>
      </c>
      <c r="N447" s="24"/>
      <c r="O447" s="42" t="str">
        <f t="shared" si="42"/>
        <v>CAPACIDADE DE ADAPTAÇÃO ALTA</v>
      </c>
    </row>
    <row r="448" spans="1:15">
      <c r="A448" s="146">
        <v>444</v>
      </c>
      <c r="B448" s="28">
        <v>3138658</v>
      </c>
      <c r="C448" s="17" t="s">
        <v>537</v>
      </c>
      <c r="D448" s="151">
        <v>9610.66</v>
      </c>
      <c r="E448" s="133">
        <f t="shared" si="37"/>
        <v>0.17703989000333054</v>
      </c>
      <c r="F448" s="134">
        <v>0.64400000000000002</v>
      </c>
      <c r="G448" s="133">
        <f t="shared" si="38"/>
        <v>0.41823308270676673</v>
      </c>
      <c r="H448" s="135">
        <v>0.5</v>
      </c>
      <c r="I448" s="133">
        <f t="shared" si="39"/>
        <v>0.5</v>
      </c>
      <c r="J448" s="152">
        <v>81.977866894197945</v>
      </c>
      <c r="K448" s="133">
        <f t="shared" si="40"/>
        <v>0.18900046123984787</v>
      </c>
      <c r="L448" s="136"/>
      <c r="M448" s="136">
        <f t="shared" si="41"/>
        <v>0.32106835848748633</v>
      </c>
      <c r="N448" s="24"/>
      <c r="O448" s="42" t="str">
        <f t="shared" si="42"/>
        <v>CAPACIDADE DE ADAPTAÇÃO MODERADA</v>
      </c>
    </row>
    <row r="449" spans="1:15">
      <c r="A449" s="146">
        <v>445</v>
      </c>
      <c r="B449" s="28">
        <v>3138674</v>
      </c>
      <c r="C449" s="17" t="s">
        <v>538</v>
      </c>
      <c r="D449" s="151">
        <v>21249.599999999999</v>
      </c>
      <c r="E449" s="133">
        <f t="shared" si="37"/>
        <v>0.39144313154505228</v>
      </c>
      <c r="F449" s="134">
        <v>0.68600000000000005</v>
      </c>
      <c r="G449" s="133">
        <f t="shared" si="38"/>
        <v>0.26033834586466137</v>
      </c>
      <c r="H449" s="135">
        <v>0.25</v>
      </c>
      <c r="I449" s="133">
        <f t="shared" si="39"/>
        <v>0.25</v>
      </c>
      <c r="J449" s="152">
        <v>46.926243530764808</v>
      </c>
      <c r="K449" s="133">
        <f t="shared" si="40"/>
        <v>0.1081887344423656</v>
      </c>
      <c r="L449" s="136"/>
      <c r="M449" s="136">
        <f t="shared" si="41"/>
        <v>0.25249255296301981</v>
      </c>
      <c r="N449" s="24"/>
      <c r="O449" s="42" t="str">
        <f t="shared" si="42"/>
        <v>CAPACIDADE DE ADAPTAÇÃO MODERADA</v>
      </c>
    </row>
    <row r="450" spans="1:15">
      <c r="A450" s="146">
        <v>446</v>
      </c>
      <c r="B450" s="28">
        <v>3138682</v>
      </c>
      <c r="C450" s="17" t="s">
        <v>539</v>
      </c>
      <c r="D450" s="151">
        <v>9721.43</v>
      </c>
      <c r="E450" s="133">
        <f t="shared" si="37"/>
        <v>0.17908040632746114</v>
      </c>
      <c r="F450" s="134">
        <v>0.69</v>
      </c>
      <c r="G450" s="133">
        <f t="shared" si="38"/>
        <v>0.24530075187969935</v>
      </c>
      <c r="H450" s="135">
        <v>0.5</v>
      </c>
      <c r="I450" s="133">
        <f t="shared" si="39"/>
        <v>0.5</v>
      </c>
      <c r="J450" s="152">
        <v>45.666038647342994</v>
      </c>
      <c r="K450" s="133">
        <f t="shared" si="40"/>
        <v>0.1052833245647113</v>
      </c>
      <c r="L450" s="136"/>
      <c r="M450" s="136">
        <f t="shared" si="41"/>
        <v>0.25741612069296793</v>
      </c>
      <c r="N450" s="24"/>
      <c r="O450" s="42" t="str">
        <f t="shared" si="42"/>
        <v>CAPACIDADE DE ADAPTAÇÃO MODERADA</v>
      </c>
    </row>
    <row r="451" spans="1:15">
      <c r="A451" s="146">
        <v>447</v>
      </c>
      <c r="B451" s="28">
        <v>3138708</v>
      </c>
      <c r="C451" s="17" t="s">
        <v>540</v>
      </c>
      <c r="D451" s="151">
        <v>27448.05</v>
      </c>
      <c r="E451" s="133">
        <f t="shared" si="37"/>
        <v>0.50562601869236001</v>
      </c>
      <c r="F451" s="134">
        <v>0.58099999999999996</v>
      </c>
      <c r="G451" s="133">
        <f t="shared" si="38"/>
        <v>0.65507518796992481</v>
      </c>
      <c r="H451" s="135">
        <v>0.25</v>
      </c>
      <c r="I451" s="133">
        <f t="shared" si="39"/>
        <v>0.25</v>
      </c>
      <c r="J451" s="152">
        <v>95.985091299677762</v>
      </c>
      <c r="K451" s="133">
        <f t="shared" si="40"/>
        <v>0.22129420067981748</v>
      </c>
      <c r="L451" s="136"/>
      <c r="M451" s="136">
        <f t="shared" si="41"/>
        <v>0.40799885183552559</v>
      </c>
      <c r="N451" s="24"/>
      <c r="O451" s="42" t="str">
        <f t="shared" si="42"/>
        <v>CAPACIDADE DE ADAPTAÇÃO ALTA</v>
      </c>
    </row>
    <row r="452" spans="1:15">
      <c r="A452" s="146">
        <v>448</v>
      </c>
      <c r="B452" s="28">
        <v>3138807</v>
      </c>
      <c r="C452" s="17" t="s">
        <v>541</v>
      </c>
      <c r="D452" s="151">
        <v>35908.879999999997</v>
      </c>
      <c r="E452" s="133">
        <f t="shared" si="37"/>
        <v>0.66148466029833486</v>
      </c>
      <c r="F452" s="134">
        <v>0.63100000000000001</v>
      </c>
      <c r="G452" s="133">
        <f t="shared" si="38"/>
        <v>0.46710526315789458</v>
      </c>
      <c r="H452" s="135">
        <v>0.25</v>
      </c>
      <c r="I452" s="133">
        <f t="shared" si="39"/>
        <v>0.25</v>
      </c>
      <c r="J452" s="152">
        <v>406.11682125874125</v>
      </c>
      <c r="K452" s="133">
        <f t="shared" si="40"/>
        <v>0.9363047544799612</v>
      </c>
      <c r="L452" s="136"/>
      <c r="M452" s="136">
        <f t="shared" si="41"/>
        <v>0.57872366948404763</v>
      </c>
      <c r="N452" s="24"/>
      <c r="O452" s="42" t="str">
        <f t="shared" si="42"/>
        <v>CAPACIDADE DE ADAPTAÇÃO ALTA</v>
      </c>
    </row>
    <row r="453" spans="1:15">
      <c r="A453" s="146">
        <v>449</v>
      </c>
      <c r="B453" s="28">
        <v>3138906</v>
      </c>
      <c r="C453" s="17" t="s">
        <v>542</v>
      </c>
      <c r="D453" s="151">
        <v>15811.47</v>
      </c>
      <c r="E453" s="133">
        <f t="shared" si="37"/>
        <v>0.29126625118264099</v>
      </c>
      <c r="F453" s="134">
        <v>0.61</v>
      </c>
      <c r="G453" s="133">
        <f t="shared" si="38"/>
        <v>0.54605263157894735</v>
      </c>
      <c r="H453" s="135">
        <v>0.5</v>
      </c>
      <c r="I453" s="133">
        <f t="shared" si="39"/>
        <v>0.5</v>
      </c>
      <c r="J453" s="152">
        <v>20.021920764606136</v>
      </c>
      <c r="K453" s="133">
        <f t="shared" si="40"/>
        <v>4.616065778220528E-2</v>
      </c>
      <c r="L453" s="136"/>
      <c r="M453" s="136">
        <f t="shared" si="41"/>
        <v>0.34586988513594841</v>
      </c>
      <c r="N453" s="24"/>
      <c r="O453" s="42" t="str">
        <f t="shared" si="42"/>
        <v>CAPACIDADE DE ADAPTAÇÃO MODERADA</v>
      </c>
    </row>
    <row r="454" spans="1:15">
      <c r="A454" s="146">
        <v>450</v>
      </c>
      <c r="B454" s="28">
        <v>3139003</v>
      </c>
      <c r="C454" s="17" t="s">
        <v>543</v>
      </c>
      <c r="D454" s="151">
        <v>32188.05</v>
      </c>
      <c r="E454" s="133">
        <f t="shared" ref="E454:E517" si="43">IF((D454-$E$860)/($D$860-$E$860)&gt;1,1,IF((D454-$E$860)/($D$860-$E$860)&lt;0,0,(D454-$E$860)/($D$860-$E$860)))</f>
        <v>0.59294250669794824</v>
      </c>
      <c r="F454" s="134">
        <v>0.62</v>
      </c>
      <c r="G454" s="133">
        <f t="shared" ref="G454:G517" si="44">IF((F454-$F$860)/($G$860-$F$860)&gt;1,1,IF((F454-$F$860)/($G$860-$F$860)&lt;0,0,(F454-$F$860)/($G$860-$F$860)))</f>
        <v>0.50845864661654128</v>
      </c>
      <c r="H454" s="135">
        <v>0.25</v>
      </c>
      <c r="I454" s="133">
        <f t="shared" ref="I454:I517" si="45">H454</f>
        <v>0.25</v>
      </c>
      <c r="J454" s="152">
        <v>143.70843541025368</v>
      </c>
      <c r="K454" s="133">
        <f t="shared" ref="K454:K517" si="46">IF((J454-$K$860)/($J$860-$K$860)&gt;1,1,IF((J454-$K$860)/($J$860-$K$860)&lt;0,0,(J454-$K$860)/($J$860-$K$860)))</f>
        <v>0.3313206552647831</v>
      </c>
      <c r="L454" s="136"/>
      <c r="M454" s="136">
        <f t="shared" ref="M454:M517" si="47">(E454+G454+I454+K454)/J$2</f>
        <v>0.4206804521448182</v>
      </c>
      <c r="N454" s="24"/>
      <c r="O454" s="42" t="str">
        <f t="shared" ref="O454:O517" si="48">IF(AND(M454&gt;$R$5,M454&lt;$S$5)," CAPACIDADE DE ADAPTAÇÃO RELATIVAMENTE BAIXA",IF(AND(M454&gt;$R$6,M454&lt;$S$6),"CAPACIDADE DE ADAPTAÇÃO MODERADA",IF(AND(M454&gt;$R$7,M454&lt;$S$7),"CAPACIDADE DE ADAPTAÇÃO ALTA",IF(AND(M454&gt;$R$8,M454&lt;$S$8),"CAPACIDADE DE ADAPTAÇÃO MUITO ALTA ","CAPACIDADE DE ADAPTAÇÃO EXTREMA"))))</f>
        <v>CAPACIDADE DE ADAPTAÇÃO ALTA</v>
      </c>
    </row>
    <row r="455" spans="1:15">
      <c r="A455" s="146">
        <v>451</v>
      </c>
      <c r="B455" s="28">
        <v>3139102</v>
      </c>
      <c r="C455" s="17" t="s">
        <v>544</v>
      </c>
      <c r="D455" s="151">
        <v>58993.52</v>
      </c>
      <c r="E455" s="133">
        <f t="shared" si="43"/>
        <v>1</v>
      </c>
      <c r="F455" s="134">
        <v>0.59799999999999998</v>
      </c>
      <c r="G455" s="133">
        <f t="shared" si="44"/>
        <v>0.59116541353383456</v>
      </c>
      <c r="H455" s="135">
        <v>0.25</v>
      </c>
      <c r="I455" s="133">
        <f t="shared" si="45"/>
        <v>0.25</v>
      </c>
      <c r="J455" s="152">
        <v>227.54990175303411</v>
      </c>
      <c r="K455" s="133">
        <f t="shared" si="46"/>
        <v>0.5246176561523751</v>
      </c>
      <c r="L455" s="136"/>
      <c r="M455" s="136">
        <f t="shared" si="47"/>
        <v>0.59144576742155242</v>
      </c>
      <c r="N455" s="24"/>
      <c r="O455" s="42" t="str">
        <f t="shared" si="48"/>
        <v>CAPACIDADE DE ADAPTAÇÃO ALTA</v>
      </c>
    </row>
    <row r="456" spans="1:15">
      <c r="A456" s="146">
        <v>452</v>
      </c>
      <c r="B456" s="28">
        <v>3139201</v>
      </c>
      <c r="C456" s="17" t="s">
        <v>545</v>
      </c>
      <c r="D456" s="151">
        <v>12708.51</v>
      </c>
      <c r="E456" s="133">
        <f t="shared" si="43"/>
        <v>0.23410600442698276</v>
      </c>
      <c r="F456" s="134">
        <v>0.61299999999999999</v>
      </c>
      <c r="G456" s="133">
        <f t="shared" si="44"/>
        <v>0.53477443609022546</v>
      </c>
      <c r="H456" s="135">
        <v>0.5</v>
      </c>
      <c r="I456" s="133">
        <f t="shared" si="45"/>
        <v>0.5</v>
      </c>
      <c r="J456" s="152">
        <v>20.17590945421329</v>
      </c>
      <c r="K456" s="133">
        <f t="shared" si="46"/>
        <v>4.6515679624857448E-2</v>
      </c>
      <c r="L456" s="136"/>
      <c r="M456" s="136">
        <f t="shared" si="47"/>
        <v>0.32884903003551641</v>
      </c>
      <c r="N456" s="24"/>
      <c r="O456" s="42" t="str">
        <f t="shared" si="48"/>
        <v>CAPACIDADE DE ADAPTAÇÃO MODERADA</v>
      </c>
    </row>
    <row r="457" spans="1:15">
      <c r="A457" s="146">
        <v>453</v>
      </c>
      <c r="B457" s="28">
        <v>3139250</v>
      </c>
      <c r="C457" s="17" t="s">
        <v>546</v>
      </c>
      <c r="D457" s="151">
        <v>9155.69</v>
      </c>
      <c r="E457" s="133">
        <f t="shared" si="43"/>
        <v>0.16865879663879416</v>
      </c>
      <c r="F457" s="134">
        <v>0.61399999999999999</v>
      </c>
      <c r="G457" s="133">
        <f t="shared" si="44"/>
        <v>0.53101503759398483</v>
      </c>
      <c r="H457" s="135">
        <v>0.5</v>
      </c>
      <c r="I457" s="133">
        <f t="shared" si="45"/>
        <v>0.5</v>
      </c>
      <c r="J457" s="152">
        <v>70.561235617808904</v>
      </c>
      <c r="K457" s="133">
        <f t="shared" si="46"/>
        <v>0.16267934971559181</v>
      </c>
      <c r="L457" s="136"/>
      <c r="M457" s="136">
        <f t="shared" si="47"/>
        <v>0.34058829598709273</v>
      </c>
      <c r="N457" s="24"/>
      <c r="O457" s="42" t="str">
        <f t="shared" si="48"/>
        <v>CAPACIDADE DE ADAPTAÇÃO MODERADA</v>
      </c>
    </row>
    <row r="458" spans="1:15">
      <c r="A458" s="146">
        <v>454</v>
      </c>
      <c r="B458" s="28">
        <v>3139300</v>
      </c>
      <c r="C458" s="17" t="s">
        <v>547</v>
      </c>
      <c r="D458" s="151">
        <v>13482.39</v>
      </c>
      <c r="E458" s="133">
        <f t="shared" si="43"/>
        <v>0.24836180268389513</v>
      </c>
      <c r="F458" s="134">
        <v>0.60899999999999999</v>
      </c>
      <c r="G458" s="133">
        <f t="shared" si="44"/>
        <v>0.54981203007518786</v>
      </c>
      <c r="H458" s="135">
        <v>0.5</v>
      </c>
      <c r="I458" s="133">
        <f t="shared" si="45"/>
        <v>0.5</v>
      </c>
      <c r="J458" s="152">
        <v>2.0721534469977763</v>
      </c>
      <c r="K458" s="133">
        <f t="shared" si="46"/>
        <v>4.7773621354136363E-3</v>
      </c>
      <c r="L458" s="136"/>
      <c r="M458" s="136">
        <f t="shared" si="47"/>
        <v>0.32573779872362418</v>
      </c>
      <c r="N458" s="24"/>
      <c r="O458" s="42" t="str">
        <f t="shared" si="48"/>
        <v>CAPACIDADE DE ADAPTAÇÃO MODERADA</v>
      </c>
    </row>
    <row r="459" spans="1:15">
      <c r="A459" s="146">
        <v>455</v>
      </c>
      <c r="B459" s="28">
        <v>3139409</v>
      </c>
      <c r="C459" s="17" t="s">
        <v>548</v>
      </c>
      <c r="D459" s="151">
        <v>35607.519999999997</v>
      </c>
      <c r="E459" s="133">
        <f t="shared" si="43"/>
        <v>0.65593324746597959</v>
      </c>
      <c r="F459" s="134">
        <v>0.66700000000000004</v>
      </c>
      <c r="G459" s="133">
        <f t="shared" si="44"/>
        <v>0.33176691729323282</v>
      </c>
      <c r="H459" s="135">
        <v>0.5</v>
      </c>
      <c r="I459" s="133">
        <f t="shared" si="45"/>
        <v>0.5</v>
      </c>
      <c r="J459" s="152">
        <v>217.61730492131554</v>
      </c>
      <c r="K459" s="133">
        <f t="shared" si="46"/>
        <v>0.50171799489469571</v>
      </c>
      <c r="L459" s="136"/>
      <c r="M459" s="136">
        <f t="shared" si="47"/>
        <v>0.497354539913477</v>
      </c>
      <c r="N459" s="24"/>
      <c r="O459" s="42" t="str">
        <f t="shared" si="48"/>
        <v>CAPACIDADE DE ADAPTAÇÃO ALTA</v>
      </c>
    </row>
    <row r="460" spans="1:15">
      <c r="A460" s="146">
        <v>456</v>
      </c>
      <c r="B460" s="28">
        <v>3139508</v>
      </c>
      <c r="C460" s="17" t="s">
        <v>549</v>
      </c>
      <c r="D460" s="151">
        <v>24613.19</v>
      </c>
      <c r="E460" s="133">
        <f t="shared" si="43"/>
        <v>0.45340449565701779</v>
      </c>
      <c r="F460" s="134">
        <v>0.627</v>
      </c>
      <c r="G460" s="133">
        <f t="shared" si="44"/>
        <v>0.48214285714285704</v>
      </c>
      <c r="H460" s="135">
        <v>0.5</v>
      </c>
      <c r="I460" s="133">
        <f t="shared" si="45"/>
        <v>0.5</v>
      </c>
      <c r="J460" s="152">
        <v>206.14608305438315</v>
      </c>
      <c r="K460" s="133">
        <f t="shared" si="46"/>
        <v>0.47527102443823105</v>
      </c>
      <c r="L460" s="136"/>
      <c r="M460" s="136">
        <f t="shared" si="47"/>
        <v>0.47770459430952644</v>
      </c>
      <c r="N460" s="24"/>
      <c r="O460" s="42" t="str">
        <f t="shared" si="48"/>
        <v>CAPACIDADE DE ADAPTAÇÃO ALTA</v>
      </c>
    </row>
    <row r="461" spans="1:15">
      <c r="A461" s="146">
        <v>457</v>
      </c>
      <c r="B461" s="28">
        <v>3139607</v>
      </c>
      <c r="C461" s="17" t="s">
        <v>550</v>
      </c>
      <c r="D461" s="151">
        <v>17248.55</v>
      </c>
      <c r="E461" s="133">
        <f t="shared" si="43"/>
        <v>0.31773898928033523</v>
      </c>
      <c r="F461" s="134">
        <v>0.68700000000000006</v>
      </c>
      <c r="G461" s="133">
        <f t="shared" si="44"/>
        <v>0.25657894736842074</v>
      </c>
      <c r="H461" s="135">
        <v>0.75</v>
      </c>
      <c r="I461" s="133">
        <f t="shared" si="45"/>
        <v>0.75</v>
      </c>
      <c r="J461" s="152">
        <v>191.76458413416245</v>
      </c>
      <c r="K461" s="133">
        <f t="shared" si="46"/>
        <v>0.44211439287144327</v>
      </c>
      <c r="L461" s="136"/>
      <c r="M461" s="136">
        <f t="shared" si="47"/>
        <v>0.44160808238004984</v>
      </c>
      <c r="N461" s="24"/>
      <c r="O461" s="42" t="str">
        <f t="shared" si="48"/>
        <v>CAPACIDADE DE ADAPTAÇÃO ALTA</v>
      </c>
    </row>
    <row r="462" spans="1:15">
      <c r="A462" s="146">
        <v>458</v>
      </c>
      <c r="B462" s="28">
        <v>3139706</v>
      </c>
      <c r="C462" s="17" t="s">
        <v>552</v>
      </c>
      <c r="D462" s="151">
        <v>28738.33</v>
      </c>
      <c r="E462" s="133">
        <f t="shared" si="43"/>
        <v>0.52939452462988124</v>
      </c>
      <c r="F462" s="134">
        <v>0.57099999999999995</v>
      </c>
      <c r="G462" s="133">
        <f t="shared" si="44"/>
        <v>0.69266917293233088</v>
      </c>
      <c r="H462" s="135">
        <v>0.25</v>
      </c>
      <c r="I462" s="133">
        <f t="shared" si="45"/>
        <v>0.25</v>
      </c>
      <c r="J462" s="152">
        <v>94.418304922951037</v>
      </c>
      <c r="K462" s="133">
        <f t="shared" si="46"/>
        <v>0.21768196534015144</v>
      </c>
      <c r="L462" s="136"/>
      <c r="M462" s="136">
        <f t="shared" si="47"/>
        <v>0.42243641572559087</v>
      </c>
      <c r="N462" s="24"/>
      <c r="O462" s="42" t="str">
        <f t="shared" si="48"/>
        <v>CAPACIDADE DE ADAPTAÇÃO ALTA</v>
      </c>
    </row>
    <row r="463" spans="1:15">
      <c r="A463" s="146">
        <v>459</v>
      </c>
      <c r="B463" s="28">
        <v>3139805</v>
      </c>
      <c r="C463" s="17" t="s">
        <v>551</v>
      </c>
      <c r="D463" s="151">
        <v>17526.23</v>
      </c>
      <c r="E463" s="133">
        <f t="shared" si="43"/>
        <v>0.32285418809666261</v>
      </c>
      <c r="F463" s="134">
        <v>0.65500000000000003</v>
      </c>
      <c r="G463" s="133">
        <f t="shared" si="44"/>
        <v>0.37687969924812009</v>
      </c>
      <c r="H463" s="135">
        <v>0.25</v>
      </c>
      <c r="I463" s="133">
        <f t="shared" si="45"/>
        <v>0.25</v>
      </c>
      <c r="J463" s="152">
        <v>187.92917852370098</v>
      </c>
      <c r="K463" s="133">
        <f t="shared" si="46"/>
        <v>0.433271842352842</v>
      </c>
      <c r="L463" s="136"/>
      <c r="M463" s="136">
        <f t="shared" si="47"/>
        <v>0.3457514324244062</v>
      </c>
      <c r="N463" s="24"/>
      <c r="O463" s="42" t="str">
        <f t="shared" si="48"/>
        <v>CAPACIDADE DE ADAPTAÇÃO MODERADA</v>
      </c>
    </row>
    <row r="464" spans="1:15">
      <c r="A464" s="146">
        <v>460</v>
      </c>
      <c r="B464" s="28">
        <v>3139904</v>
      </c>
      <c r="C464" s="17" t="s">
        <v>553</v>
      </c>
      <c r="D464" s="151">
        <v>14490.07</v>
      </c>
      <c r="E464" s="133">
        <f t="shared" si="43"/>
        <v>0.26692447750108311</v>
      </c>
      <c r="F464" s="134">
        <v>0.67200000000000004</v>
      </c>
      <c r="G464" s="133">
        <f t="shared" si="44"/>
        <v>0.31296992481202979</v>
      </c>
      <c r="H464" s="135">
        <v>0.5</v>
      </c>
      <c r="I464" s="133">
        <f t="shared" si="45"/>
        <v>0.5</v>
      </c>
      <c r="J464" s="152">
        <v>44.972814627640908</v>
      </c>
      <c r="K464" s="133">
        <f t="shared" si="46"/>
        <v>0.10368509245121496</v>
      </c>
      <c r="L464" s="136"/>
      <c r="M464" s="136">
        <f t="shared" si="47"/>
        <v>0.29589487369108197</v>
      </c>
      <c r="N464" s="24"/>
      <c r="O464" s="42" t="str">
        <f t="shared" si="48"/>
        <v>CAPACIDADE DE ADAPTAÇÃO MODERADA</v>
      </c>
    </row>
    <row r="465" spans="1:15">
      <c r="A465" s="146">
        <v>461</v>
      </c>
      <c r="B465" s="28">
        <v>3140001</v>
      </c>
      <c r="C465" s="17" t="s">
        <v>554</v>
      </c>
      <c r="D465" s="151">
        <v>119155.4</v>
      </c>
      <c r="E465" s="133">
        <f t="shared" si="43"/>
        <v>1</v>
      </c>
      <c r="F465" s="134">
        <v>0.65200000000000002</v>
      </c>
      <c r="G465" s="133">
        <f t="shared" si="44"/>
        <v>0.38815789473684192</v>
      </c>
      <c r="H465" s="135">
        <v>0.75</v>
      </c>
      <c r="I465" s="133">
        <f t="shared" si="45"/>
        <v>0.75</v>
      </c>
      <c r="J465" s="152">
        <v>716.55893641976309</v>
      </c>
      <c r="K465" s="133">
        <f t="shared" si="46"/>
        <v>1</v>
      </c>
      <c r="L465" s="136"/>
      <c r="M465" s="136">
        <f t="shared" si="47"/>
        <v>0.78453947368421051</v>
      </c>
      <c r="N465" s="24"/>
      <c r="O465" s="42" t="str">
        <f t="shared" si="48"/>
        <v xml:space="preserve">CAPACIDADE DE ADAPTAÇÃO MUITO ALTA </v>
      </c>
    </row>
    <row r="466" spans="1:15">
      <c r="A466" s="146">
        <v>462</v>
      </c>
      <c r="B466" s="28">
        <v>3140100</v>
      </c>
      <c r="C466" s="17" t="s">
        <v>555</v>
      </c>
      <c r="D466" s="151">
        <v>14150.23</v>
      </c>
      <c r="E466" s="133">
        <f t="shared" si="43"/>
        <v>0.26066421689268249</v>
      </c>
      <c r="F466" s="134">
        <v>0.66300000000000003</v>
      </c>
      <c r="G466" s="133">
        <f t="shared" si="44"/>
        <v>0.34680451127819528</v>
      </c>
      <c r="H466" s="135">
        <v>0.5</v>
      </c>
      <c r="I466" s="133">
        <f t="shared" si="45"/>
        <v>0.5</v>
      </c>
      <c r="J466" s="152">
        <v>190.83377840909091</v>
      </c>
      <c r="K466" s="133">
        <f t="shared" si="46"/>
        <v>0.43996841471870285</v>
      </c>
      <c r="L466" s="136"/>
      <c r="M466" s="136">
        <f t="shared" si="47"/>
        <v>0.38685928572239514</v>
      </c>
      <c r="N466" s="24"/>
      <c r="O466" s="42" t="str">
        <f t="shared" si="48"/>
        <v>CAPACIDADE DE ADAPTAÇÃO MODERADA</v>
      </c>
    </row>
    <row r="467" spans="1:15">
      <c r="A467" s="146">
        <v>463</v>
      </c>
      <c r="B467" s="28">
        <v>3140159</v>
      </c>
      <c r="C467" s="17" t="s">
        <v>556</v>
      </c>
      <c r="D467" s="151">
        <v>12520.55</v>
      </c>
      <c r="E467" s="133">
        <f t="shared" si="43"/>
        <v>0.23064355567476114</v>
      </c>
      <c r="F467" s="134">
        <v>0.58899999999999997</v>
      </c>
      <c r="G467" s="133">
        <f t="shared" si="44"/>
        <v>0.625</v>
      </c>
      <c r="H467" s="135">
        <v>0.5</v>
      </c>
      <c r="I467" s="133">
        <f t="shared" si="45"/>
        <v>0.5</v>
      </c>
      <c r="J467" s="152">
        <v>189.72475094339623</v>
      </c>
      <c r="K467" s="133">
        <f t="shared" si="46"/>
        <v>0.43741154527960807</v>
      </c>
      <c r="L467" s="136"/>
      <c r="M467" s="136">
        <f t="shared" si="47"/>
        <v>0.44826377523859229</v>
      </c>
      <c r="N467" s="24"/>
      <c r="O467" s="42" t="str">
        <f t="shared" si="48"/>
        <v>CAPACIDADE DE ADAPTAÇÃO ALTA</v>
      </c>
    </row>
    <row r="468" spans="1:15">
      <c r="A468" s="146">
        <v>464</v>
      </c>
      <c r="B468" s="28">
        <v>3140209</v>
      </c>
      <c r="C468" s="17" t="s">
        <v>557</v>
      </c>
      <c r="D468" s="151">
        <v>24993.05</v>
      </c>
      <c r="E468" s="133">
        <f t="shared" si="43"/>
        <v>0.46040197268946564</v>
      </c>
      <c r="F468" s="134">
        <v>0.72899999999999998</v>
      </c>
      <c r="G468" s="133">
        <f t="shared" si="44"/>
        <v>9.8684210526315763E-2</v>
      </c>
      <c r="H468" s="135">
        <v>0.25</v>
      </c>
      <c r="I468" s="133">
        <f t="shared" si="45"/>
        <v>0.25</v>
      </c>
      <c r="J468" s="152">
        <v>16.9390315913788</v>
      </c>
      <c r="K468" s="133">
        <f t="shared" si="46"/>
        <v>3.9053038399484576E-2</v>
      </c>
      <c r="L468" s="136"/>
      <c r="M468" s="136">
        <f t="shared" si="47"/>
        <v>0.2120348054038165</v>
      </c>
      <c r="N468" s="24"/>
      <c r="O468" s="42" t="str">
        <f t="shared" si="48"/>
        <v>CAPACIDADE DE ADAPTAÇÃO MODERADA</v>
      </c>
    </row>
    <row r="469" spans="1:15">
      <c r="A469" s="146">
        <v>465</v>
      </c>
      <c r="B469" s="28">
        <v>3140308</v>
      </c>
      <c r="C469" s="17" t="s">
        <v>558</v>
      </c>
      <c r="D469" s="151">
        <v>14999.89</v>
      </c>
      <c r="E469" s="133">
        <f t="shared" si="43"/>
        <v>0.27631597368568417</v>
      </c>
      <c r="F469" s="134">
        <v>0.68200000000000005</v>
      </c>
      <c r="G469" s="133">
        <f t="shared" si="44"/>
        <v>0.27537593984962377</v>
      </c>
      <c r="H469" s="135">
        <v>0.25</v>
      </c>
      <c r="I469" s="133">
        <f t="shared" si="45"/>
        <v>0.25</v>
      </c>
      <c r="J469" s="152">
        <v>91.448166376306617</v>
      </c>
      <c r="K469" s="133">
        <f t="shared" si="46"/>
        <v>0.21083429319973646</v>
      </c>
      <c r="L469" s="136"/>
      <c r="M469" s="136">
        <f t="shared" si="47"/>
        <v>0.25313155168376111</v>
      </c>
      <c r="N469" s="24"/>
      <c r="O469" s="42" t="str">
        <f t="shared" si="48"/>
        <v>CAPACIDADE DE ADAPTAÇÃO MODERADA</v>
      </c>
    </row>
    <row r="470" spans="1:15">
      <c r="A470" s="146">
        <v>466</v>
      </c>
      <c r="B470" s="28">
        <v>3140407</v>
      </c>
      <c r="C470" s="17" t="s">
        <v>559</v>
      </c>
      <c r="D470" s="151">
        <v>15843.65</v>
      </c>
      <c r="E470" s="133">
        <f t="shared" si="43"/>
        <v>0.29185904539867896</v>
      </c>
      <c r="F470" s="134">
        <v>0.77600000000000002</v>
      </c>
      <c r="G470" s="133">
        <f t="shared" si="44"/>
        <v>0</v>
      </c>
      <c r="H470" s="135">
        <v>0.25</v>
      </c>
      <c r="I470" s="133">
        <f t="shared" si="45"/>
        <v>0.25</v>
      </c>
      <c r="J470" s="152">
        <v>75.737887499999999</v>
      </c>
      <c r="K470" s="133">
        <f t="shared" si="46"/>
        <v>0.17461415151611889</v>
      </c>
      <c r="L470" s="136"/>
      <c r="M470" s="136">
        <f t="shared" si="47"/>
        <v>0.17911829922869946</v>
      </c>
      <c r="N470" s="24"/>
      <c r="O470" s="42" t="str">
        <f t="shared" si="48"/>
        <v xml:space="preserve"> CAPACIDADE DE ADAPTAÇÃO RELATIVAMENTE BAIXA</v>
      </c>
    </row>
    <row r="471" spans="1:15">
      <c r="A471" s="146">
        <v>467</v>
      </c>
      <c r="B471" s="28">
        <v>3140506</v>
      </c>
      <c r="C471" s="17" t="s">
        <v>560</v>
      </c>
      <c r="D471" s="151">
        <v>35176.11</v>
      </c>
      <c r="E471" s="133">
        <f t="shared" si="43"/>
        <v>0.647986157573471</v>
      </c>
      <c r="F471" s="134">
        <v>0.64600000000000002</v>
      </c>
      <c r="G471" s="133">
        <f t="shared" si="44"/>
        <v>0.41071428571428553</v>
      </c>
      <c r="H471" s="135">
        <v>0.25</v>
      </c>
      <c r="I471" s="133">
        <f t="shared" si="45"/>
        <v>0.25</v>
      </c>
      <c r="J471" s="152">
        <v>152.19105977290582</v>
      </c>
      <c r="K471" s="133">
        <f t="shared" si="46"/>
        <v>0.35087739634386933</v>
      </c>
      <c r="L471" s="136"/>
      <c r="M471" s="136">
        <f t="shared" si="47"/>
        <v>0.41489445990790647</v>
      </c>
      <c r="N471" s="24"/>
      <c r="O471" s="42" t="str">
        <f t="shared" si="48"/>
        <v>CAPACIDADE DE ADAPTAÇÃO ALTA</v>
      </c>
    </row>
    <row r="472" spans="1:15">
      <c r="A472" s="146">
        <v>468</v>
      </c>
      <c r="B472" s="28">
        <v>3140530</v>
      </c>
      <c r="C472" s="17" t="s">
        <v>561</v>
      </c>
      <c r="D472" s="151">
        <v>24963.05</v>
      </c>
      <c r="E472" s="133">
        <f t="shared" si="43"/>
        <v>0.45984933668943029</v>
      </c>
      <c r="F472" s="134">
        <v>0.58399999999999996</v>
      </c>
      <c r="G472" s="133">
        <f t="shared" si="44"/>
        <v>0.64379699248120303</v>
      </c>
      <c r="H472" s="135">
        <v>0.25</v>
      </c>
      <c r="I472" s="133">
        <f t="shared" si="45"/>
        <v>0.25</v>
      </c>
      <c r="J472" s="152">
        <v>24.997322534540256</v>
      </c>
      <c r="K472" s="133">
        <f t="shared" si="46"/>
        <v>5.7631476248179034E-2</v>
      </c>
      <c r="L472" s="136"/>
      <c r="M472" s="136">
        <f t="shared" si="47"/>
        <v>0.35281945135470311</v>
      </c>
      <c r="N472" s="24"/>
      <c r="O472" s="42" t="str">
        <f t="shared" si="48"/>
        <v>CAPACIDADE DE ADAPTAÇÃO MODERADA</v>
      </c>
    </row>
    <row r="473" spans="1:15">
      <c r="A473" s="146">
        <v>469</v>
      </c>
      <c r="B473" s="28">
        <v>3140555</v>
      </c>
      <c r="C473" s="17" t="s">
        <v>562</v>
      </c>
      <c r="D473" s="151">
        <v>10526.08</v>
      </c>
      <c r="E473" s="133">
        <f t="shared" si="43"/>
        <v>0.19390302490840977</v>
      </c>
      <c r="F473" s="134">
        <v>0.61399999999999999</v>
      </c>
      <c r="G473" s="133">
        <f t="shared" si="44"/>
        <v>0.53101503759398483</v>
      </c>
      <c r="H473" s="135">
        <v>0.25</v>
      </c>
      <c r="I473" s="133">
        <f t="shared" si="45"/>
        <v>0.25</v>
      </c>
      <c r="J473" s="152">
        <v>16.23845368744513</v>
      </c>
      <c r="K473" s="133">
        <f t="shared" si="46"/>
        <v>3.743785186201587E-2</v>
      </c>
      <c r="L473" s="136"/>
      <c r="M473" s="136">
        <f t="shared" si="47"/>
        <v>0.25308897859110258</v>
      </c>
      <c r="N473" s="24"/>
      <c r="O473" s="42" t="str">
        <f t="shared" si="48"/>
        <v>CAPACIDADE DE ADAPTAÇÃO MODERADA</v>
      </c>
    </row>
    <row r="474" spans="1:15">
      <c r="A474" s="146">
        <v>470</v>
      </c>
      <c r="B474" s="28">
        <v>3140605</v>
      </c>
      <c r="C474" s="17" t="s">
        <v>563</v>
      </c>
      <c r="D474" s="151">
        <v>13710.97</v>
      </c>
      <c r="E474" s="133">
        <f t="shared" si="43"/>
        <v>0.25257252058016461</v>
      </c>
      <c r="F474" s="134">
        <v>0.56399999999999995</v>
      </c>
      <c r="G474" s="133">
        <f t="shared" si="44"/>
        <v>0.71898496240601517</v>
      </c>
      <c r="H474" s="135">
        <v>0.25</v>
      </c>
      <c r="I474" s="133">
        <f t="shared" si="45"/>
        <v>0.25</v>
      </c>
      <c r="J474" s="152">
        <v>49.196906384052483</v>
      </c>
      <c r="K474" s="133">
        <f t="shared" si="46"/>
        <v>0.11342376119837325</v>
      </c>
      <c r="L474" s="136"/>
      <c r="M474" s="136">
        <f t="shared" si="47"/>
        <v>0.33374531104613825</v>
      </c>
      <c r="N474" s="24"/>
      <c r="O474" s="42" t="str">
        <f t="shared" si="48"/>
        <v>CAPACIDADE DE ADAPTAÇÃO MODERADA</v>
      </c>
    </row>
    <row r="475" spans="1:15">
      <c r="A475" s="146">
        <v>471</v>
      </c>
      <c r="B475" s="28">
        <v>3140704</v>
      </c>
      <c r="C475" s="17" t="s">
        <v>564</v>
      </c>
      <c r="D475" s="151">
        <v>34132.67</v>
      </c>
      <c r="E475" s="133">
        <f t="shared" si="43"/>
        <v>0.62876474064424082</v>
      </c>
      <c r="F475" s="134">
        <v>0.63400000000000001</v>
      </c>
      <c r="G475" s="133">
        <f t="shared" si="44"/>
        <v>0.4558270676691728</v>
      </c>
      <c r="H475" s="135">
        <v>0.75</v>
      </c>
      <c r="I475" s="133">
        <f t="shared" si="45"/>
        <v>0.75</v>
      </c>
      <c r="J475" s="152">
        <v>25.100299410692109</v>
      </c>
      <c r="K475" s="133">
        <f t="shared" si="46"/>
        <v>5.7868890050551541E-2</v>
      </c>
      <c r="L475" s="136"/>
      <c r="M475" s="136">
        <f t="shared" si="47"/>
        <v>0.47311517459099128</v>
      </c>
      <c r="N475" s="24"/>
      <c r="O475" s="42" t="str">
        <f t="shared" si="48"/>
        <v>CAPACIDADE DE ADAPTAÇÃO ALTA</v>
      </c>
    </row>
    <row r="476" spans="1:15">
      <c r="A476" s="146">
        <v>472</v>
      </c>
      <c r="B476" s="28">
        <v>3140803</v>
      </c>
      <c r="C476" s="17" t="s">
        <v>566</v>
      </c>
      <c r="D476" s="151">
        <v>42951.23</v>
      </c>
      <c r="E476" s="133">
        <f t="shared" si="43"/>
        <v>0.7912131981266376</v>
      </c>
      <c r="F476" s="134">
        <v>0.59699999999999998</v>
      </c>
      <c r="G476" s="133">
        <f t="shared" si="44"/>
        <v>0.59492481203007519</v>
      </c>
      <c r="H476" s="135">
        <v>0.25</v>
      </c>
      <c r="I476" s="133">
        <f t="shared" si="45"/>
        <v>0.25</v>
      </c>
      <c r="J476" s="152">
        <v>208.64835847319597</v>
      </c>
      <c r="K476" s="133">
        <f t="shared" si="46"/>
        <v>0.48104003534595724</v>
      </c>
      <c r="L476" s="136"/>
      <c r="M476" s="136">
        <f t="shared" si="47"/>
        <v>0.52929451137566752</v>
      </c>
      <c r="N476" s="24"/>
      <c r="O476" s="42" t="str">
        <f t="shared" si="48"/>
        <v>CAPACIDADE DE ADAPTAÇÃO ALTA</v>
      </c>
    </row>
    <row r="477" spans="1:15">
      <c r="A477" s="146">
        <v>473</v>
      </c>
      <c r="B477" s="28">
        <v>3140852</v>
      </c>
      <c r="C477" s="17" t="s">
        <v>567</v>
      </c>
      <c r="D477" s="151">
        <v>13964.57</v>
      </c>
      <c r="E477" s="133">
        <f t="shared" si="43"/>
        <v>0.2572441369004636</v>
      </c>
      <c r="F477" s="134">
        <v>0.60099999999999998</v>
      </c>
      <c r="G477" s="133">
        <f t="shared" si="44"/>
        <v>0.57988721804511278</v>
      </c>
      <c r="H477" s="135">
        <v>0.5</v>
      </c>
      <c r="I477" s="133">
        <f t="shared" si="45"/>
        <v>0.5</v>
      </c>
      <c r="J477" s="152">
        <v>7.4233670601461501</v>
      </c>
      <c r="K477" s="133">
        <f t="shared" si="46"/>
        <v>1.7114617048173228E-2</v>
      </c>
      <c r="L477" s="136"/>
      <c r="M477" s="136">
        <f t="shared" si="47"/>
        <v>0.33856149299843741</v>
      </c>
      <c r="N477" s="24"/>
      <c r="O477" s="42" t="str">
        <f t="shared" si="48"/>
        <v>CAPACIDADE DE ADAPTAÇÃO MODERADA</v>
      </c>
    </row>
    <row r="478" spans="1:15">
      <c r="A478" s="146">
        <v>474</v>
      </c>
      <c r="B478" s="28">
        <v>3140902</v>
      </c>
      <c r="C478" s="17" t="s">
        <v>568</v>
      </c>
      <c r="D478" s="151">
        <v>22270.48</v>
      </c>
      <c r="E478" s="133">
        <f t="shared" si="43"/>
        <v>0.41024896620225587</v>
      </c>
      <c r="F478" s="134">
        <v>0.67100000000000004</v>
      </c>
      <c r="G478" s="133">
        <f t="shared" si="44"/>
        <v>0.31672932330827042</v>
      </c>
      <c r="H478" s="135">
        <v>0.25</v>
      </c>
      <c r="I478" s="133">
        <f t="shared" si="45"/>
        <v>0.25</v>
      </c>
      <c r="J478" s="152">
        <v>77.298425506683913</v>
      </c>
      <c r="K478" s="133">
        <f t="shared" si="46"/>
        <v>0.17821198120137077</v>
      </c>
      <c r="L478" s="136"/>
      <c r="M478" s="136">
        <f t="shared" si="47"/>
        <v>0.28879756767797427</v>
      </c>
      <c r="N478" s="24"/>
      <c r="O478" s="42" t="str">
        <f t="shared" si="48"/>
        <v>CAPACIDADE DE ADAPTAÇÃO MODERADA</v>
      </c>
    </row>
    <row r="479" spans="1:15">
      <c r="A479" s="146">
        <v>475</v>
      </c>
      <c r="B479" s="28">
        <v>3141009</v>
      </c>
      <c r="C479" s="17" t="s">
        <v>569</v>
      </c>
      <c r="D479" s="151">
        <v>12741.8</v>
      </c>
      <c r="E479" s="133">
        <f t="shared" si="43"/>
        <v>0.23471924617502199</v>
      </c>
      <c r="F479" s="134">
        <v>0.68799999999999994</v>
      </c>
      <c r="G479" s="133">
        <f t="shared" si="44"/>
        <v>0.25281954887218056</v>
      </c>
      <c r="H479" s="135">
        <v>0.25</v>
      </c>
      <c r="I479" s="133">
        <f t="shared" si="45"/>
        <v>0.25</v>
      </c>
      <c r="J479" s="152">
        <v>12.826231932214654</v>
      </c>
      <c r="K479" s="133">
        <f t="shared" si="46"/>
        <v>2.9570954246546845E-2</v>
      </c>
      <c r="L479" s="136"/>
      <c r="M479" s="136">
        <f t="shared" si="47"/>
        <v>0.19177743732343736</v>
      </c>
      <c r="N479" s="24"/>
      <c r="O479" s="42" t="str">
        <f t="shared" si="48"/>
        <v xml:space="preserve"> CAPACIDADE DE ADAPTAÇÃO RELATIVAMENTE BAIXA</v>
      </c>
    </row>
    <row r="480" spans="1:15">
      <c r="A480" s="146">
        <v>476</v>
      </c>
      <c r="B480" s="28">
        <v>3141108</v>
      </c>
      <c r="C480" s="17" t="s">
        <v>570</v>
      </c>
      <c r="D480" s="151">
        <v>39152.410000000003</v>
      </c>
      <c r="E480" s="133">
        <f t="shared" si="43"/>
        <v>0.72123437513815902</v>
      </c>
      <c r="F480" s="134">
        <v>0.66200000000000003</v>
      </c>
      <c r="G480" s="133">
        <f t="shared" si="44"/>
        <v>0.35056390977443586</v>
      </c>
      <c r="H480" s="135">
        <v>0.5</v>
      </c>
      <c r="I480" s="133">
        <f t="shared" si="45"/>
        <v>0.5</v>
      </c>
      <c r="J480" s="152">
        <v>39.235504545696209</v>
      </c>
      <c r="K480" s="133">
        <f t="shared" si="46"/>
        <v>9.045768982602756E-2</v>
      </c>
      <c r="L480" s="136"/>
      <c r="M480" s="136">
        <f t="shared" si="47"/>
        <v>0.41556399368465563</v>
      </c>
      <c r="N480" s="24"/>
      <c r="O480" s="42" t="str">
        <f t="shared" si="48"/>
        <v>CAPACIDADE DE ADAPTAÇÃO ALTA</v>
      </c>
    </row>
    <row r="481" spans="1:15">
      <c r="A481" s="146">
        <v>477</v>
      </c>
      <c r="B481" s="28">
        <v>3141207</v>
      </c>
      <c r="C481" s="17" t="s">
        <v>571</v>
      </c>
      <c r="D481" s="151">
        <v>26036.560000000001</v>
      </c>
      <c r="E481" s="133">
        <f t="shared" si="43"/>
        <v>0.47962467910269596</v>
      </c>
      <c r="F481" s="134">
        <v>0.57999999999999996</v>
      </c>
      <c r="G481" s="133">
        <f t="shared" si="44"/>
        <v>0.65883458646616544</v>
      </c>
      <c r="H481" s="135">
        <v>0</v>
      </c>
      <c r="I481" s="133">
        <f t="shared" si="45"/>
        <v>0</v>
      </c>
      <c r="J481" s="152">
        <v>197.16709229155742</v>
      </c>
      <c r="K481" s="133">
        <f t="shared" si="46"/>
        <v>0.45456990766200878</v>
      </c>
      <c r="L481" s="136"/>
      <c r="M481" s="136">
        <f t="shared" si="47"/>
        <v>0.39825729330771753</v>
      </c>
      <c r="N481" s="24"/>
      <c r="O481" s="42" t="str">
        <f t="shared" si="48"/>
        <v>CAPACIDADE DE ADAPTAÇÃO MODERADA</v>
      </c>
    </row>
    <row r="482" spans="1:15">
      <c r="A482" s="146">
        <v>478</v>
      </c>
      <c r="B482" s="28">
        <v>3141306</v>
      </c>
      <c r="C482" s="17" t="s">
        <v>572</v>
      </c>
      <c r="D482" s="151">
        <v>64058.5</v>
      </c>
      <c r="E482" s="133">
        <f t="shared" si="43"/>
        <v>1</v>
      </c>
      <c r="F482" s="134">
        <v>0.63200000000000001</v>
      </c>
      <c r="G482" s="133">
        <f t="shared" si="44"/>
        <v>0.46334586466165401</v>
      </c>
      <c r="H482" s="135">
        <v>0.25</v>
      </c>
      <c r="I482" s="133">
        <f t="shared" si="45"/>
        <v>0.25</v>
      </c>
      <c r="J482" s="152">
        <v>54.417076923076927</v>
      </c>
      <c r="K482" s="133">
        <f t="shared" si="46"/>
        <v>0.12545889552188066</v>
      </c>
      <c r="L482" s="136"/>
      <c r="M482" s="136">
        <f t="shared" si="47"/>
        <v>0.45970119004588367</v>
      </c>
      <c r="N482" s="24"/>
      <c r="O482" s="42" t="str">
        <f t="shared" si="48"/>
        <v>CAPACIDADE DE ADAPTAÇÃO ALTA</v>
      </c>
    </row>
    <row r="483" spans="1:15">
      <c r="A483" s="146">
        <v>479</v>
      </c>
      <c r="B483" s="28">
        <v>3141405</v>
      </c>
      <c r="C483" s="17" t="s">
        <v>573</v>
      </c>
      <c r="D483" s="151">
        <v>12224.08</v>
      </c>
      <c r="E483" s="133">
        <f t="shared" si="43"/>
        <v>0.22518222251041164</v>
      </c>
      <c r="F483" s="134">
        <v>0.61599999999999999</v>
      </c>
      <c r="G483" s="133">
        <f t="shared" si="44"/>
        <v>0.52349624060150368</v>
      </c>
      <c r="H483" s="135">
        <v>0.5</v>
      </c>
      <c r="I483" s="133">
        <f t="shared" si="45"/>
        <v>0.5</v>
      </c>
      <c r="J483" s="152">
        <v>17.661983032347688</v>
      </c>
      <c r="K483" s="133">
        <f t="shared" si="46"/>
        <v>4.0719807260078129E-2</v>
      </c>
      <c r="L483" s="136"/>
      <c r="M483" s="136">
        <f t="shared" si="47"/>
        <v>0.32234956759299838</v>
      </c>
      <c r="N483" s="24"/>
      <c r="O483" s="42" t="str">
        <f t="shared" si="48"/>
        <v>CAPACIDADE DE ADAPTAÇÃO MODERADA</v>
      </c>
    </row>
    <row r="484" spans="1:15">
      <c r="A484" s="146">
        <v>480</v>
      </c>
      <c r="B484" s="28">
        <v>3141504</v>
      </c>
      <c r="C484" s="17" t="s">
        <v>574</v>
      </c>
      <c r="D484" s="151">
        <v>12006.86</v>
      </c>
      <c r="E484" s="133">
        <f t="shared" si="43"/>
        <v>0.22118076944615556</v>
      </c>
      <c r="F484" s="134">
        <v>0.59</v>
      </c>
      <c r="G484" s="133">
        <f t="shared" si="44"/>
        <v>0.62124060150375937</v>
      </c>
      <c r="H484" s="135">
        <v>0.5</v>
      </c>
      <c r="I484" s="133">
        <f t="shared" si="45"/>
        <v>0.5</v>
      </c>
      <c r="J484" s="152">
        <v>0</v>
      </c>
      <c r="K484" s="133">
        <f t="shared" si="46"/>
        <v>0</v>
      </c>
      <c r="L484" s="136"/>
      <c r="M484" s="136">
        <f t="shared" si="47"/>
        <v>0.33560534273747872</v>
      </c>
      <c r="N484" s="24"/>
      <c r="O484" s="42" t="str">
        <f t="shared" si="48"/>
        <v>CAPACIDADE DE ADAPTAÇÃO MODERADA</v>
      </c>
    </row>
    <row r="485" spans="1:15">
      <c r="A485" s="146">
        <v>481</v>
      </c>
      <c r="B485" s="28">
        <v>3141603</v>
      </c>
      <c r="C485" s="17" t="s">
        <v>575</v>
      </c>
      <c r="D485" s="151">
        <v>14085.21</v>
      </c>
      <c r="E485" s="133">
        <f t="shared" si="43"/>
        <v>0.25946647046860583</v>
      </c>
      <c r="F485" s="134">
        <v>0.61399999999999999</v>
      </c>
      <c r="G485" s="133">
        <f t="shared" si="44"/>
        <v>0.53101503759398483</v>
      </c>
      <c r="H485" s="135">
        <v>0.25</v>
      </c>
      <c r="I485" s="133">
        <f t="shared" si="45"/>
        <v>0.25</v>
      </c>
      <c r="J485" s="152">
        <v>16.971815289694398</v>
      </c>
      <c r="K485" s="133">
        <f t="shared" si="46"/>
        <v>3.912862141155285E-2</v>
      </c>
      <c r="L485" s="136"/>
      <c r="M485" s="136">
        <f t="shared" si="47"/>
        <v>0.2699025323685359</v>
      </c>
      <c r="N485" s="24"/>
      <c r="O485" s="42" t="str">
        <f t="shared" si="48"/>
        <v>CAPACIDADE DE ADAPTAÇÃO MODERADA</v>
      </c>
    </row>
    <row r="486" spans="1:15">
      <c r="A486" s="146">
        <v>482</v>
      </c>
      <c r="B486" s="28">
        <v>3141702</v>
      </c>
      <c r="C486" s="17" t="s">
        <v>576</v>
      </c>
      <c r="D486" s="151">
        <v>10833.03</v>
      </c>
      <c r="E486" s="133">
        <f t="shared" si="43"/>
        <v>0.19955741224877166</v>
      </c>
      <c r="F486" s="134">
        <v>0.57299999999999995</v>
      </c>
      <c r="G486" s="133">
        <f t="shared" si="44"/>
        <v>0.68515037593984962</v>
      </c>
      <c r="H486" s="135">
        <v>0.25</v>
      </c>
      <c r="I486" s="133">
        <f t="shared" si="45"/>
        <v>0.25</v>
      </c>
      <c r="J486" s="152">
        <v>66.374672619047615</v>
      </c>
      <c r="K486" s="133">
        <f t="shared" si="46"/>
        <v>0.15302720374310902</v>
      </c>
      <c r="L486" s="136"/>
      <c r="M486" s="136">
        <f t="shared" si="47"/>
        <v>0.32193374798293256</v>
      </c>
      <c r="N486" s="24"/>
      <c r="O486" s="42" t="str">
        <f t="shared" si="48"/>
        <v>CAPACIDADE DE ADAPTAÇÃO MODERADA</v>
      </c>
    </row>
    <row r="487" spans="1:15">
      <c r="A487" s="146">
        <v>483</v>
      </c>
      <c r="B487" s="28">
        <v>3141801</v>
      </c>
      <c r="C487" s="17" t="s">
        <v>577</v>
      </c>
      <c r="D487" s="151">
        <v>11112.45</v>
      </c>
      <c r="E487" s="133">
        <f t="shared" si="43"/>
        <v>0.20470466395310108</v>
      </c>
      <c r="F487" s="134">
        <v>0.58799999999999997</v>
      </c>
      <c r="G487" s="133">
        <f t="shared" si="44"/>
        <v>0.62875939849624063</v>
      </c>
      <c r="H487" s="135">
        <v>0.25</v>
      </c>
      <c r="I487" s="133">
        <f t="shared" si="45"/>
        <v>0.25</v>
      </c>
      <c r="J487" s="152">
        <v>58.918420405654572</v>
      </c>
      <c r="K487" s="133">
        <f t="shared" si="46"/>
        <v>0.13583676977791809</v>
      </c>
      <c r="L487" s="136"/>
      <c r="M487" s="136">
        <f t="shared" si="47"/>
        <v>0.30482520805681496</v>
      </c>
      <c r="N487" s="24"/>
      <c r="O487" s="42" t="str">
        <f t="shared" si="48"/>
        <v>CAPACIDADE DE ADAPTAÇÃO MODERADA</v>
      </c>
    </row>
    <row r="488" spans="1:15">
      <c r="A488" s="146">
        <v>484</v>
      </c>
      <c r="B488" s="28">
        <v>3141900</v>
      </c>
      <c r="C488" s="17" t="s">
        <v>578</v>
      </c>
      <c r="D488" s="151">
        <v>42093.45</v>
      </c>
      <c r="E488" s="133">
        <f t="shared" si="43"/>
        <v>0.77541186118962624</v>
      </c>
      <c r="F488" s="134">
        <v>0.61199999999999999</v>
      </c>
      <c r="G488" s="133">
        <f t="shared" si="44"/>
        <v>0.53853383458646609</v>
      </c>
      <c r="H488" s="135">
        <v>0.25</v>
      </c>
      <c r="I488" s="133">
        <f t="shared" si="45"/>
        <v>0.25</v>
      </c>
      <c r="J488" s="152">
        <v>0.21852445870088211</v>
      </c>
      <c r="K488" s="133">
        <f t="shared" si="46"/>
        <v>5.0380944334595676E-4</v>
      </c>
      <c r="L488" s="136"/>
      <c r="M488" s="136">
        <f t="shared" si="47"/>
        <v>0.39111237630485957</v>
      </c>
      <c r="N488" s="24"/>
      <c r="O488" s="42" t="str">
        <f t="shared" si="48"/>
        <v>CAPACIDADE DE ADAPTAÇÃO MODERADA</v>
      </c>
    </row>
    <row r="489" spans="1:15">
      <c r="A489" s="146">
        <v>485</v>
      </c>
      <c r="B489" s="28">
        <v>3142007</v>
      </c>
      <c r="C489" s="17" t="s">
        <v>579</v>
      </c>
      <c r="D489" s="151">
        <v>11941.74</v>
      </c>
      <c r="E489" s="133">
        <f t="shared" si="43"/>
        <v>0.21998118090207877</v>
      </c>
      <c r="F489" s="134">
        <v>0.64100000000000001</v>
      </c>
      <c r="G489" s="133">
        <f t="shared" si="44"/>
        <v>0.42951127819548857</v>
      </c>
      <c r="H489" s="135">
        <v>0.5</v>
      </c>
      <c r="I489" s="133">
        <f t="shared" si="45"/>
        <v>0.5</v>
      </c>
      <c r="J489" s="152">
        <v>32.482613727932019</v>
      </c>
      <c r="K489" s="133">
        <f t="shared" si="46"/>
        <v>7.488885975501608E-2</v>
      </c>
      <c r="L489" s="136"/>
      <c r="M489" s="136">
        <f t="shared" si="47"/>
        <v>0.3060953297131459</v>
      </c>
      <c r="N489" s="24"/>
      <c r="O489" s="42" t="str">
        <f t="shared" si="48"/>
        <v>CAPACIDADE DE ADAPTAÇÃO MODERADA</v>
      </c>
    </row>
    <row r="490" spans="1:15">
      <c r="A490" s="146">
        <v>486</v>
      </c>
      <c r="B490" s="28">
        <v>3142106</v>
      </c>
      <c r="C490" s="17" t="s">
        <v>580</v>
      </c>
      <c r="D490" s="151">
        <v>16084.86</v>
      </c>
      <c r="E490" s="133">
        <f t="shared" si="43"/>
        <v>0.29630242305096333</v>
      </c>
      <c r="F490" s="134">
        <v>0.57199999999999995</v>
      </c>
      <c r="G490" s="133">
        <f t="shared" si="44"/>
        <v>0.68890977443609025</v>
      </c>
      <c r="H490" s="135">
        <v>0.25</v>
      </c>
      <c r="I490" s="133">
        <f t="shared" si="45"/>
        <v>0.25</v>
      </c>
      <c r="J490" s="152">
        <v>136.88668933987512</v>
      </c>
      <c r="K490" s="133">
        <f t="shared" si="46"/>
        <v>0.31559307899804906</v>
      </c>
      <c r="L490" s="136"/>
      <c r="M490" s="136">
        <f t="shared" si="47"/>
        <v>0.38770131912127564</v>
      </c>
      <c r="N490" s="24"/>
      <c r="O490" s="42" t="str">
        <f t="shared" si="48"/>
        <v>CAPACIDADE DE ADAPTAÇÃO MODERADA</v>
      </c>
    </row>
    <row r="491" spans="1:15">
      <c r="A491" s="146">
        <v>487</v>
      </c>
      <c r="B491" s="28">
        <v>3142205</v>
      </c>
      <c r="C491" s="17" t="s">
        <v>581</v>
      </c>
      <c r="D491" s="151">
        <v>21973.7</v>
      </c>
      <c r="E491" s="133">
        <f t="shared" si="43"/>
        <v>0.404781922465906</v>
      </c>
      <c r="F491" s="134">
        <v>0.58699999999999997</v>
      </c>
      <c r="G491" s="133">
        <f t="shared" si="44"/>
        <v>0.63251879699248126</v>
      </c>
      <c r="H491" s="135">
        <v>0.5</v>
      </c>
      <c r="I491" s="133">
        <f t="shared" si="45"/>
        <v>0.5</v>
      </c>
      <c r="J491" s="152">
        <v>45.03970806132179</v>
      </c>
      <c r="K491" s="133">
        <f t="shared" si="46"/>
        <v>0.10383931566168128</v>
      </c>
      <c r="L491" s="136"/>
      <c r="M491" s="136">
        <f t="shared" si="47"/>
        <v>0.41028500878001711</v>
      </c>
      <c r="N491" s="24"/>
      <c r="O491" s="42" t="str">
        <f t="shared" si="48"/>
        <v>CAPACIDADE DE ADAPTAÇÃO ALTA</v>
      </c>
    </row>
    <row r="492" spans="1:15">
      <c r="A492" s="146">
        <v>488</v>
      </c>
      <c r="B492" s="28">
        <v>3142254</v>
      </c>
      <c r="C492" s="17" t="s">
        <v>582</v>
      </c>
      <c r="D492" s="151">
        <v>9477.1299999999992</v>
      </c>
      <c r="E492" s="133">
        <f t="shared" si="43"/>
        <v>0.17458010716717309</v>
      </c>
      <c r="F492" s="134">
        <v>0.61799999999999999</v>
      </c>
      <c r="G492" s="133">
        <f t="shared" si="44"/>
        <v>0.51597744360902242</v>
      </c>
      <c r="H492" s="135">
        <v>0.25</v>
      </c>
      <c r="I492" s="133">
        <f t="shared" si="45"/>
        <v>0.25</v>
      </c>
      <c r="J492" s="152">
        <v>162.20253199498117</v>
      </c>
      <c r="K492" s="133">
        <f t="shared" si="46"/>
        <v>0.37395890528462084</v>
      </c>
      <c r="L492" s="136"/>
      <c r="M492" s="136">
        <f t="shared" si="47"/>
        <v>0.32862911401520412</v>
      </c>
      <c r="N492" s="24"/>
      <c r="O492" s="42" t="str">
        <f t="shared" si="48"/>
        <v>CAPACIDADE DE ADAPTAÇÃO MODERADA</v>
      </c>
    </row>
    <row r="493" spans="1:15">
      <c r="A493" s="146">
        <v>489</v>
      </c>
      <c r="B493" s="28">
        <v>3142304</v>
      </c>
      <c r="C493" s="17" t="s">
        <v>583</v>
      </c>
      <c r="D493" s="151">
        <v>15529.83</v>
      </c>
      <c r="E493" s="133">
        <f t="shared" si="43"/>
        <v>0.28607810441430898</v>
      </c>
      <c r="F493" s="134">
        <v>0.63300000000000001</v>
      </c>
      <c r="G493" s="133">
        <f t="shared" si="44"/>
        <v>0.45958646616541338</v>
      </c>
      <c r="H493" s="135">
        <v>0</v>
      </c>
      <c r="I493" s="133">
        <f t="shared" si="45"/>
        <v>0</v>
      </c>
      <c r="J493" s="152">
        <v>43.114663414634151</v>
      </c>
      <c r="K493" s="133">
        <f t="shared" si="46"/>
        <v>9.9401113743097153E-2</v>
      </c>
      <c r="L493" s="136"/>
      <c r="M493" s="136">
        <f t="shared" si="47"/>
        <v>0.21126642108070487</v>
      </c>
      <c r="N493" s="24"/>
      <c r="O493" s="42" t="str">
        <f t="shared" si="48"/>
        <v>CAPACIDADE DE ADAPTAÇÃO MODERADA</v>
      </c>
    </row>
    <row r="494" spans="1:15">
      <c r="A494" s="146">
        <v>490</v>
      </c>
      <c r="B494" s="28">
        <v>3142403</v>
      </c>
      <c r="C494" s="17" t="s">
        <v>584</v>
      </c>
      <c r="D494" s="151">
        <v>20110.03</v>
      </c>
      <c r="E494" s="133">
        <f t="shared" si="43"/>
        <v>0.37045088465970877</v>
      </c>
      <c r="F494" s="134">
        <v>0.68</v>
      </c>
      <c r="G494" s="133">
        <f t="shared" si="44"/>
        <v>0.28289473684210498</v>
      </c>
      <c r="H494" s="135">
        <v>0</v>
      </c>
      <c r="I494" s="133">
        <f t="shared" si="45"/>
        <v>0</v>
      </c>
      <c r="J494" s="152">
        <v>338.38894806571278</v>
      </c>
      <c r="K494" s="133">
        <f t="shared" si="46"/>
        <v>0.78015773873976169</v>
      </c>
      <c r="L494" s="136"/>
      <c r="M494" s="136">
        <f t="shared" si="47"/>
        <v>0.35837584006039386</v>
      </c>
      <c r="N494" s="24"/>
      <c r="O494" s="42" t="str">
        <f t="shared" si="48"/>
        <v>CAPACIDADE DE ADAPTAÇÃO MODERADA</v>
      </c>
    </row>
    <row r="495" spans="1:15">
      <c r="A495" s="146">
        <v>491</v>
      </c>
      <c r="B495" s="28">
        <v>3142502</v>
      </c>
      <c r="C495" s="17" t="s">
        <v>585</v>
      </c>
      <c r="D495" s="151">
        <v>21433.52</v>
      </c>
      <c r="E495" s="133">
        <f t="shared" si="43"/>
        <v>0.39483115864926915</v>
      </c>
      <c r="F495" s="134">
        <v>0.58799999999999997</v>
      </c>
      <c r="G495" s="133">
        <f t="shared" si="44"/>
        <v>0.62875939849624063</v>
      </c>
      <c r="H495" s="135">
        <v>0.5</v>
      </c>
      <c r="I495" s="133">
        <f t="shared" si="45"/>
        <v>0.5</v>
      </c>
      <c r="J495" s="152">
        <v>127.35646380820654</v>
      </c>
      <c r="K495" s="133">
        <f t="shared" si="46"/>
        <v>0.2936210871733555</v>
      </c>
      <c r="L495" s="136"/>
      <c r="M495" s="136">
        <f t="shared" si="47"/>
        <v>0.45430291107971632</v>
      </c>
      <c r="N495" s="24"/>
      <c r="O495" s="42" t="str">
        <f t="shared" si="48"/>
        <v>CAPACIDADE DE ADAPTAÇÃO ALTA</v>
      </c>
    </row>
    <row r="496" spans="1:15">
      <c r="A496" s="146">
        <v>492</v>
      </c>
      <c r="B496" s="28">
        <v>3142601</v>
      </c>
      <c r="C496" s="17" t="s">
        <v>586</v>
      </c>
      <c r="D496" s="151">
        <v>26033.53</v>
      </c>
      <c r="E496" s="133">
        <f t="shared" si="43"/>
        <v>0.47956886286669231</v>
      </c>
      <c r="F496" s="134">
        <v>0.68700000000000006</v>
      </c>
      <c r="G496" s="133">
        <f t="shared" si="44"/>
        <v>0.25657894736842074</v>
      </c>
      <c r="H496" s="135">
        <v>0.5</v>
      </c>
      <c r="I496" s="133">
        <f t="shared" si="45"/>
        <v>0.5</v>
      </c>
      <c r="J496" s="152">
        <v>4.7355527577937648</v>
      </c>
      <c r="K496" s="133">
        <f t="shared" si="46"/>
        <v>1.0917845137441616E-2</v>
      </c>
      <c r="L496" s="136"/>
      <c r="M496" s="136">
        <f t="shared" si="47"/>
        <v>0.31176641384313869</v>
      </c>
      <c r="N496" s="24"/>
      <c r="O496" s="42" t="str">
        <f t="shared" si="48"/>
        <v>CAPACIDADE DE ADAPTAÇÃO MODERADA</v>
      </c>
    </row>
    <row r="497" spans="1:15">
      <c r="A497" s="146">
        <v>493</v>
      </c>
      <c r="B497" s="28">
        <v>3142700</v>
      </c>
      <c r="C497" s="17" t="s">
        <v>587</v>
      </c>
      <c r="D497" s="151">
        <v>11313.56</v>
      </c>
      <c r="E497" s="133">
        <f t="shared" si="43"/>
        <v>0.20840935148533818</v>
      </c>
      <c r="F497" s="134">
        <v>0.64400000000000002</v>
      </c>
      <c r="G497" s="133">
        <f t="shared" si="44"/>
        <v>0.41823308270676673</v>
      </c>
      <c r="H497" s="135">
        <v>0.25</v>
      </c>
      <c r="I497" s="133">
        <f t="shared" si="45"/>
        <v>0.25</v>
      </c>
      <c r="J497" s="152">
        <v>88.66895803698435</v>
      </c>
      <c r="K497" s="133">
        <f t="shared" si="46"/>
        <v>0.20442681179147457</v>
      </c>
      <c r="L497" s="136"/>
      <c r="M497" s="136">
        <f t="shared" si="47"/>
        <v>0.27026731149589484</v>
      </c>
      <c r="N497" s="24"/>
      <c r="O497" s="42" t="str">
        <f t="shared" si="48"/>
        <v>CAPACIDADE DE ADAPTAÇÃO MODERADA</v>
      </c>
    </row>
    <row r="498" spans="1:15">
      <c r="A498" s="146">
        <v>494</v>
      </c>
      <c r="B498" s="28">
        <v>3142809</v>
      </c>
      <c r="C498" s="17" t="s">
        <v>588</v>
      </c>
      <c r="D498" s="151">
        <v>35500.1</v>
      </c>
      <c r="E498" s="133">
        <f t="shared" si="43"/>
        <v>0.65395444216185294</v>
      </c>
      <c r="F498" s="134">
        <v>0.57099999999999995</v>
      </c>
      <c r="G498" s="133">
        <f t="shared" si="44"/>
        <v>0.69266917293233088</v>
      </c>
      <c r="H498" s="135">
        <v>0.5</v>
      </c>
      <c r="I498" s="133">
        <f t="shared" si="45"/>
        <v>0.5</v>
      </c>
      <c r="J498" s="152">
        <v>309.56005503222605</v>
      </c>
      <c r="K498" s="133">
        <f t="shared" si="46"/>
        <v>0.71369255384546115</v>
      </c>
      <c r="L498" s="136"/>
      <c r="M498" s="136">
        <f t="shared" si="47"/>
        <v>0.64007904223491119</v>
      </c>
      <c r="N498" s="24"/>
      <c r="O498" s="42" t="str">
        <f t="shared" si="48"/>
        <v xml:space="preserve">CAPACIDADE DE ADAPTAÇÃO MUITO ALTA </v>
      </c>
    </row>
    <row r="499" spans="1:15">
      <c r="A499" s="146">
        <v>495</v>
      </c>
      <c r="B499" s="28">
        <v>3142908</v>
      </c>
      <c r="C499" s="17" t="s">
        <v>589</v>
      </c>
      <c r="D499" s="151">
        <v>12467.46</v>
      </c>
      <c r="E499" s="133">
        <f t="shared" si="43"/>
        <v>0.22966557416669856</v>
      </c>
      <c r="F499" s="134">
        <v>0.66600000000000004</v>
      </c>
      <c r="G499" s="133">
        <f t="shared" si="44"/>
        <v>0.33552631578947345</v>
      </c>
      <c r="H499" s="135">
        <v>0.5</v>
      </c>
      <c r="I499" s="133">
        <f t="shared" si="45"/>
        <v>0.5</v>
      </c>
      <c r="J499" s="152">
        <v>49.205138232979138</v>
      </c>
      <c r="K499" s="133">
        <f t="shared" si="46"/>
        <v>0.1134427397751884</v>
      </c>
      <c r="L499" s="136"/>
      <c r="M499" s="136">
        <f t="shared" si="47"/>
        <v>0.29465865743284009</v>
      </c>
      <c r="N499" s="24"/>
      <c r="O499" s="42" t="str">
        <f t="shared" si="48"/>
        <v>CAPACIDADE DE ADAPTAÇÃO MODERADA</v>
      </c>
    </row>
    <row r="500" spans="1:15">
      <c r="A500" s="146">
        <v>496</v>
      </c>
      <c r="B500" s="28">
        <v>3143005</v>
      </c>
      <c r="C500" s="17" t="s">
        <v>590</v>
      </c>
      <c r="D500" s="151">
        <v>27847.63</v>
      </c>
      <c r="E500" s="133">
        <f t="shared" si="43"/>
        <v>0.51298676178883107</v>
      </c>
      <c r="F500" s="134">
        <v>0.65500000000000003</v>
      </c>
      <c r="G500" s="133">
        <f t="shared" si="44"/>
        <v>0.37687969924812009</v>
      </c>
      <c r="H500" s="135">
        <v>0.25</v>
      </c>
      <c r="I500" s="133">
        <f t="shared" si="45"/>
        <v>0.25</v>
      </c>
      <c r="J500" s="152">
        <v>26.435449179825234</v>
      </c>
      <c r="K500" s="133">
        <f t="shared" si="46"/>
        <v>6.0947085809366738E-2</v>
      </c>
      <c r="L500" s="136"/>
      <c r="M500" s="136">
        <f t="shared" si="47"/>
        <v>0.30020338671157948</v>
      </c>
      <c r="N500" s="24"/>
      <c r="O500" s="42" t="str">
        <f t="shared" si="48"/>
        <v>CAPACIDADE DE ADAPTAÇÃO MODERADA</v>
      </c>
    </row>
    <row r="501" spans="1:15">
      <c r="A501" s="146">
        <v>497</v>
      </c>
      <c r="B501" s="28">
        <v>3143104</v>
      </c>
      <c r="C501" s="17" t="s">
        <v>591</v>
      </c>
      <c r="D501" s="151">
        <v>32440.12</v>
      </c>
      <c r="E501" s="133">
        <f t="shared" si="43"/>
        <v>0.5975859385822454</v>
      </c>
      <c r="F501" s="134">
        <v>0.69</v>
      </c>
      <c r="G501" s="133">
        <f t="shared" si="44"/>
        <v>0.24530075187969935</v>
      </c>
      <c r="H501" s="135">
        <v>0.25</v>
      </c>
      <c r="I501" s="133">
        <f t="shared" si="45"/>
        <v>0.25</v>
      </c>
      <c r="J501" s="152">
        <v>258.3985739746708</v>
      </c>
      <c r="K501" s="133">
        <f t="shared" si="46"/>
        <v>0.59573945401582828</v>
      </c>
      <c r="L501" s="136"/>
      <c r="M501" s="136">
        <f t="shared" si="47"/>
        <v>0.42215653611944326</v>
      </c>
      <c r="N501" s="24"/>
      <c r="O501" s="42" t="str">
        <f t="shared" si="48"/>
        <v>CAPACIDADE DE ADAPTAÇÃO ALTA</v>
      </c>
    </row>
    <row r="502" spans="1:15">
      <c r="A502" s="146">
        <v>498</v>
      </c>
      <c r="B502" s="28">
        <v>3143153</v>
      </c>
      <c r="C502" s="17" t="s">
        <v>592</v>
      </c>
      <c r="D502" s="151">
        <v>8919.75</v>
      </c>
      <c r="E502" s="133">
        <f t="shared" si="43"/>
        <v>0.16431249871051598</v>
      </c>
      <c r="F502" s="134">
        <v>0.60299999999999998</v>
      </c>
      <c r="G502" s="133">
        <f t="shared" si="44"/>
        <v>0.57236842105263153</v>
      </c>
      <c r="H502" s="135">
        <v>0.25</v>
      </c>
      <c r="I502" s="133">
        <f t="shared" si="45"/>
        <v>0.25</v>
      </c>
      <c r="J502" s="152">
        <v>18.084026477973065</v>
      </c>
      <c r="K502" s="133">
        <f t="shared" si="46"/>
        <v>4.1692830942060471E-2</v>
      </c>
      <c r="L502" s="136"/>
      <c r="M502" s="136">
        <f t="shared" si="47"/>
        <v>0.25709343767630199</v>
      </c>
      <c r="N502" s="24"/>
      <c r="O502" s="42" t="str">
        <f t="shared" si="48"/>
        <v>CAPACIDADE DE ADAPTAÇÃO MODERADA</v>
      </c>
    </row>
    <row r="503" spans="1:15">
      <c r="A503" s="146">
        <v>499</v>
      </c>
      <c r="B503" s="28">
        <v>3143203</v>
      </c>
      <c r="C503" s="17" t="s">
        <v>593</v>
      </c>
      <c r="D503" s="151">
        <v>22477.33</v>
      </c>
      <c r="E503" s="133">
        <f t="shared" si="43"/>
        <v>0.41405939142249981</v>
      </c>
      <c r="F503" s="134">
        <v>0.61199999999999999</v>
      </c>
      <c r="G503" s="133">
        <f t="shared" si="44"/>
        <v>0.53853383458646609</v>
      </c>
      <c r="H503" s="135">
        <v>0.25</v>
      </c>
      <c r="I503" s="133">
        <f t="shared" si="45"/>
        <v>0.25</v>
      </c>
      <c r="J503" s="152">
        <v>7.7966156055528968</v>
      </c>
      <c r="K503" s="133">
        <f t="shared" si="46"/>
        <v>1.7975143796570121E-2</v>
      </c>
      <c r="L503" s="136"/>
      <c r="M503" s="136">
        <f t="shared" si="47"/>
        <v>0.30514209245138402</v>
      </c>
      <c r="N503" s="24"/>
      <c r="O503" s="42" t="str">
        <f t="shared" si="48"/>
        <v>CAPACIDADE DE ADAPTAÇÃO MODERADA</v>
      </c>
    </row>
    <row r="504" spans="1:15">
      <c r="A504" s="146">
        <v>500</v>
      </c>
      <c r="B504" s="28">
        <v>3143302</v>
      </c>
      <c r="C504" s="17" t="s">
        <v>595</v>
      </c>
      <c r="D504" s="151">
        <v>25870.23</v>
      </c>
      <c r="E504" s="133">
        <f t="shared" si="43"/>
        <v>0.47656068090649983</v>
      </c>
      <c r="F504" s="134">
        <v>0.69599999999999995</v>
      </c>
      <c r="G504" s="133">
        <f t="shared" si="44"/>
        <v>0.22274436090225572</v>
      </c>
      <c r="H504" s="135">
        <v>0.25</v>
      </c>
      <c r="I504" s="133">
        <f t="shared" si="45"/>
        <v>0.25</v>
      </c>
      <c r="J504" s="152">
        <v>15.523310834298957</v>
      </c>
      <c r="K504" s="133">
        <f t="shared" si="46"/>
        <v>3.5789085747236986E-2</v>
      </c>
      <c r="L504" s="136"/>
      <c r="M504" s="136">
        <f t="shared" si="47"/>
        <v>0.24627353188899812</v>
      </c>
      <c r="N504" s="24"/>
      <c r="O504" s="42" t="str">
        <f t="shared" si="48"/>
        <v>CAPACIDADE DE ADAPTAÇÃO MODERADA</v>
      </c>
    </row>
    <row r="505" spans="1:15">
      <c r="A505" s="146">
        <v>501</v>
      </c>
      <c r="B505" s="28">
        <v>3143401</v>
      </c>
      <c r="C505" s="17" t="s">
        <v>594</v>
      </c>
      <c r="D505" s="151">
        <v>25011.26</v>
      </c>
      <c r="E505" s="133">
        <f t="shared" si="43"/>
        <v>0.4607374227414871</v>
      </c>
      <c r="F505" s="134">
        <v>0.63300000000000001</v>
      </c>
      <c r="G505" s="133">
        <f t="shared" si="44"/>
        <v>0.45958646616541338</v>
      </c>
      <c r="H505" s="135">
        <v>0.5</v>
      </c>
      <c r="I505" s="133">
        <f t="shared" si="45"/>
        <v>0.5</v>
      </c>
      <c r="J505" s="152">
        <v>2.8777454439785792</v>
      </c>
      <c r="K505" s="133">
        <f t="shared" si="46"/>
        <v>6.6346592909618252E-3</v>
      </c>
      <c r="L505" s="136"/>
      <c r="M505" s="136">
        <f t="shared" si="47"/>
        <v>0.3567396370494656</v>
      </c>
      <c r="N505" s="24"/>
      <c r="O505" s="42" t="str">
        <f t="shared" si="48"/>
        <v>CAPACIDADE DE ADAPTAÇÃO MODERADA</v>
      </c>
    </row>
    <row r="506" spans="1:15">
      <c r="A506" s="146">
        <v>502</v>
      </c>
      <c r="B506" s="28">
        <v>3143450</v>
      </c>
      <c r="C506" s="17" t="s">
        <v>596</v>
      </c>
      <c r="D506" s="151">
        <v>10868.92</v>
      </c>
      <c r="E506" s="133">
        <f t="shared" si="43"/>
        <v>0.20021854911681397</v>
      </c>
      <c r="F506" s="134">
        <v>0.63100000000000001</v>
      </c>
      <c r="G506" s="133">
        <f t="shared" si="44"/>
        <v>0.46710526315789458</v>
      </c>
      <c r="H506" s="135">
        <v>0.5</v>
      </c>
      <c r="I506" s="133">
        <f t="shared" si="45"/>
        <v>0.5</v>
      </c>
      <c r="J506" s="152">
        <v>81.538964866434384</v>
      </c>
      <c r="K506" s="133">
        <f t="shared" si="46"/>
        <v>0.18798856999616037</v>
      </c>
      <c r="L506" s="136"/>
      <c r="M506" s="136">
        <f t="shared" si="47"/>
        <v>0.3388280955677172</v>
      </c>
      <c r="N506" s="24"/>
      <c r="O506" s="42" t="str">
        <f t="shared" si="48"/>
        <v>CAPACIDADE DE ADAPTAÇÃO MODERADA</v>
      </c>
    </row>
    <row r="507" spans="1:15">
      <c r="A507" s="146">
        <v>503</v>
      </c>
      <c r="B507" s="28">
        <v>3143500</v>
      </c>
      <c r="C507" s="17" t="s">
        <v>597</v>
      </c>
      <c r="D507" s="151">
        <v>60432.26</v>
      </c>
      <c r="E507" s="133">
        <f t="shared" si="43"/>
        <v>1</v>
      </c>
      <c r="F507" s="134">
        <v>0.59399999999999997</v>
      </c>
      <c r="G507" s="133">
        <f t="shared" si="44"/>
        <v>0.60620300751879697</v>
      </c>
      <c r="H507" s="135">
        <v>0.25</v>
      </c>
      <c r="I507" s="133">
        <f t="shared" si="45"/>
        <v>0.25</v>
      </c>
      <c r="J507" s="152">
        <v>24.991978603727805</v>
      </c>
      <c r="K507" s="133">
        <f t="shared" si="46"/>
        <v>5.7619155783806733E-2</v>
      </c>
      <c r="L507" s="136"/>
      <c r="M507" s="136">
        <f t="shared" si="47"/>
        <v>0.47845554082565095</v>
      </c>
      <c r="N507" s="24"/>
      <c r="O507" s="42" t="str">
        <f t="shared" si="48"/>
        <v>CAPACIDADE DE ADAPTAÇÃO ALTA</v>
      </c>
    </row>
    <row r="508" spans="1:15">
      <c r="A508" s="146">
        <v>504</v>
      </c>
      <c r="B508" s="28">
        <v>3143609</v>
      </c>
      <c r="C508" s="17" t="s">
        <v>598</v>
      </c>
      <c r="D508" s="151">
        <v>21156.639999999999</v>
      </c>
      <c r="E508" s="133">
        <f t="shared" si="43"/>
        <v>0.3897306967929427</v>
      </c>
      <c r="F508" s="134">
        <v>0.628</v>
      </c>
      <c r="G508" s="133">
        <f t="shared" si="44"/>
        <v>0.47838345864661641</v>
      </c>
      <c r="H508" s="135">
        <v>0.25</v>
      </c>
      <c r="I508" s="133">
        <f t="shared" si="45"/>
        <v>0.25</v>
      </c>
      <c r="J508" s="152">
        <v>103.93397760265451</v>
      </c>
      <c r="K508" s="133">
        <f t="shared" si="46"/>
        <v>0.23962040547781085</v>
      </c>
      <c r="L508" s="136"/>
      <c r="M508" s="136">
        <f t="shared" si="47"/>
        <v>0.33943364022934247</v>
      </c>
      <c r="N508" s="24"/>
      <c r="O508" s="42" t="str">
        <f t="shared" si="48"/>
        <v>CAPACIDADE DE ADAPTAÇÃO MODERADA</v>
      </c>
    </row>
    <row r="509" spans="1:15">
      <c r="A509" s="146">
        <v>505</v>
      </c>
      <c r="B509" s="28">
        <v>3143708</v>
      </c>
      <c r="C509" s="17" t="s">
        <v>599</v>
      </c>
      <c r="D509" s="151">
        <v>14113.38</v>
      </c>
      <c r="E509" s="133">
        <f t="shared" si="43"/>
        <v>0.25998539567263901</v>
      </c>
      <c r="F509" s="134">
        <v>0.65</v>
      </c>
      <c r="G509" s="133">
        <f t="shared" si="44"/>
        <v>0.39567669172932313</v>
      </c>
      <c r="H509" s="135">
        <v>0.25</v>
      </c>
      <c r="I509" s="133">
        <f t="shared" si="45"/>
        <v>0.25</v>
      </c>
      <c r="J509" s="152">
        <v>251.48672518353013</v>
      </c>
      <c r="K509" s="133">
        <f t="shared" si="46"/>
        <v>0.57980414538878555</v>
      </c>
      <c r="L509" s="136"/>
      <c r="M509" s="136">
        <f t="shared" si="47"/>
        <v>0.37136655819768694</v>
      </c>
      <c r="N509" s="24"/>
      <c r="O509" s="42" t="str">
        <f t="shared" si="48"/>
        <v>CAPACIDADE DE ADAPTAÇÃO MODERADA</v>
      </c>
    </row>
    <row r="510" spans="1:15">
      <c r="A510" s="146">
        <v>506</v>
      </c>
      <c r="B510" s="28">
        <v>3143807</v>
      </c>
      <c r="C510" s="17" t="s">
        <v>600</v>
      </c>
      <c r="D510" s="151">
        <v>21570.92</v>
      </c>
      <c r="E510" s="133">
        <f t="shared" si="43"/>
        <v>0.39736223152943112</v>
      </c>
      <c r="F510" s="134">
        <v>0.67700000000000005</v>
      </c>
      <c r="G510" s="133">
        <f t="shared" si="44"/>
        <v>0.29417293233082681</v>
      </c>
      <c r="H510" s="135">
        <v>0.25</v>
      </c>
      <c r="I510" s="133">
        <f t="shared" si="45"/>
        <v>0.25</v>
      </c>
      <c r="J510" s="152">
        <v>2.2391625285196617</v>
      </c>
      <c r="K510" s="133">
        <f t="shared" si="46"/>
        <v>5.1624025693104807E-3</v>
      </c>
      <c r="L510" s="136"/>
      <c r="M510" s="136">
        <f t="shared" si="47"/>
        <v>0.23667439160739209</v>
      </c>
      <c r="N510" s="24"/>
      <c r="O510" s="42" t="str">
        <f t="shared" si="48"/>
        <v>CAPACIDADE DE ADAPTAÇÃO MODERADA</v>
      </c>
    </row>
    <row r="511" spans="1:15">
      <c r="A511" s="146">
        <v>507</v>
      </c>
      <c r="B511" s="28">
        <v>3143906</v>
      </c>
      <c r="C511" s="17" t="s">
        <v>601</v>
      </c>
      <c r="D511" s="151">
        <v>24137.53</v>
      </c>
      <c r="E511" s="133">
        <f t="shared" si="43"/>
        <v>0.44464226766445702</v>
      </c>
      <c r="F511" s="134">
        <v>0.70099999999999996</v>
      </c>
      <c r="G511" s="133">
        <f t="shared" si="44"/>
        <v>0.20394736842105271</v>
      </c>
      <c r="H511" s="135">
        <v>0.5</v>
      </c>
      <c r="I511" s="133">
        <f t="shared" si="45"/>
        <v>0.5</v>
      </c>
      <c r="J511" s="152">
        <v>481.96988992200403</v>
      </c>
      <c r="K511" s="133">
        <f t="shared" si="46"/>
        <v>1</v>
      </c>
      <c r="L511" s="136"/>
      <c r="M511" s="136">
        <f t="shared" si="47"/>
        <v>0.53714740902137748</v>
      </c>
      <c r="N511" s="24"/>
      <c r="O511" s="42" t="str">
        <f t="shared" si="48"/>
        <v>CAPACIDADE DE ADAPTAÇÃO ALTA</v>
      </c>
    </row>
    <row r="512" spans="1:15">
      <c r="A512" s="146">
        <v>508</v>
      </c>
      <c r="B512" s="28">
        <v>3144003</v>
      </c>
      <c r="C512" s="17" t="s">
        <v>602</v>
      </c>
      <c r="D512" s="151">
        <v>18874.87</v>
      </c>
      <c r="E512" s="133">
        <f t="shared" si="43"/>
        <v>0.34769775526625257</v>
      </c>
      <c r="F512" s="134">
        <v>0.67600000000000005</v>
      </c>
      <c r="G512" s="133">
        <f t="shared" si="44"/>
        <v>0.29793233082706738</v>
      </c>
      <c r="H512" s="135">
        <v>0.5</v>
      </c>
      <c r="I512" s="133">
        <f t="shared" si="45"/>
        <v>0.5</v>
      </c>
      <c r="J512" s="152">
        <v>24.261391351546951</v>
      </c>
      <c r="K512" s="133">
        <f t="shared" si="46"/>
        <v>5.5934782514905454E-2</v>
      </c>
      <c r="L512" s="136"/>
      <c r="M512" s="136">
        <f t="shared" si="47"/>
        <v>0.30039121715205636</v>
      </c>
      <c r="N512" s="24"/>
      <c r="O512" s="42" t="str">
        <f t="shared" si="48"/>
        <v>CAPACIDADE DE ADAPTAÇÃO MODERADA</v>
      </c>
    </row>
    <row r="513" spans="1:15">
      <c r="A513" s="146">
        <v>509</v>
      </c>
      <c r="B513" s="28">
        <v>3144102</v>
      </c>
      <c r="C513" s="17" t="s">
        <v>603</v>
      </c>
      <c r="D513" s="151">
        <v>26091.09</v>
      </c>
      <c r="E513" s="133">
        <f t="shared" si="43"/>
        <v>0.48062918713876024</v>
      </c>
      <c r="F513" s="134">
        <v>0.67400000000000004</v>
      </c>
      <c r="G513" s="133">
        <f t="shared" si="44"/>
        <v>0.30545112781954858</v>
      </c>
      <c r="H513" s="135">
        <v>0.5</v>
      </c>
      <c r="I513" s="133">
        <f t="shared" si="45"/>
        <v>0.5</v>
      </c>
      <c r="J513" s="152">
        <v>14.041797999177744</v>
      </c>
      <c r="K513" s="133">
        <f t="shared" si="46"/>
        <v>3.2373449066521134E-2</v>
      </c>
      <c r="L513" s="136"/>
      <c r="M513" s="136">
        <f t="shared" si="47"/>
        <v>0.32961344100620749</v>
      </c>
      <c r="N513" s="24"/>
      <c r="O513" s="42" t="str">
        <f t="shared" si="48"/>
        <v>CAPACIDADE DE ADAPTAÇÃO MODERADA</v>
      </c>
    </row>
    <row r="514" spans="1:15">
      <c r="A514" s="146">
        <v>510</v>
      </c>
      <c r="B514" s="28">
        <v>3144201</v>
      </c>
      <c r="C514" s="17" t="s">
        <v>604</v>
      </c>
      <c r="D514" s="151">
        <v>11607</v>
      </c>
      <c r="E514" s="133">
        <f t="shared" si="43"/>
        <v>0.21381486841368413</v>
      </c>
      <c r="F514" s="134">
        <v>0.59099999999999997</v>
      </c>
      <c r="G514" s="133">
        <f t="shared" si="44"/>
        <v>0.61748120300751874</v>
      </c>
      <c r="H514" s="135">
        <v>0.25</v>
      </c>
      <c r="I514" s="133">
        <f t="shared" si="45"/>
        <v>0.25</v>
      </c>
      <c r="J514" s="152">
        <v>1.2926799511996745</v>
      </c>
      <c r="K514" s="133">
        <f t="shared" si="46"/>
        <v>2.9802813401763966E-3</v>
      </c>
      <c r="L514" s="136"/>
      <c r="M514" s="136">
        <f t="shared" si="47"/>
        <v>0.27106908819034481</v>
      </c>
      <c r="N514" s="24"/>
      <c r="O514" s="42" t="str">
        <f t="shared" si="48"/>
        <v>CAPACIDADE DE ADAPTAÇÃO MODERADA</v>
      </c>
    </row>
    <row r="515" spans="1:15">
      <c r="A515" s="146">
        <v>511</v>
      </c>
      <c r="B515" s="28">
        <v>3144300</v>
      </c>
      <c r="C515" s="17" t="s">
        <v>605</v>
      </c>
      <c r="D515" s="151">
        <v>19924.580000000002</v>
      </c>
      <c r="E515" s="133">
        <f t="shared" si="43"/>
        <v>0.36703467311949023</v>
      </c>
      <c r="F515" s="134">
        <v>0.56299999999999994</v>
      </c>
      <c r="G515" s="133">
        <f t="shared" si="44"/>
        <v>0.72274436090225569</v>
      </c>
      <c r="H515" s="135">
        <v>0.75</v>
      </c>
      <c r="I515" s="133">
        <f t="shared" si="45"/>
        <v>0.75</v>
      </c>
      <c r="J515" s="152">
        <v>17.617991609110106</v>
      </c>
      <c r="K515" s="133">
        <f t="shared" si="46"/>
        <v>4.0618384771332096E-2</v>
      </c>
      <c r="L515" s="136"/>
      <c r="M515" s="136">
        <f t="shared" si="47"/>
        <v>0.47009935469826952</v>
      </c>
      <c r="N515" s="24"/>
      <c r="O515" s="42" t="str">
        <f t="shared" si="48"/>
        <v>CAPACIDADE DE ADAPTAÇÃO ALTA</v>
      </c>
    </row>
    <row r="516" spans="1:15">
      <c r="A516" s="146">
        <v>512</v>
      </c>
      <c r="B516" s="28">
        <v>3144359</v>
      </c>
      <c r="C516" s="17" t="s">
        <v>606</v>
      </c>
      <c r="D516" s="151">
        <v>12675.74</v>
      </c>
      <c r="E516" s="133">
        <f t="shared" si="43"/>
        <v>0.23350234170294412</v>
      </c>
      <c r="F516" s="134">
        <v>0.66100000000000003</v>
      </c>
      <c r="G516" s="133">
        <f t="shared" si="44"/>
        <v>0.35432330827067648</v>
      </c>
      <c r="H516" s="135">
        <v>0.25</v>
      </c>
      <c r="I516" s="133">
        <f t="shared" si="45"/>
        <v>0.25</v>
      </c>
      <c r="J516" s="152">
        <v>39.722184673964776</v>
      </c>
      <c r="K516" s="133">
        <f t="shared" si="46"/>
        <v>9.1579733765494081E-2</v>
      </c>
      <c r="L516" s="136"/>
      <c r="M516" s="136">
        <f t="shared" si="47"/>
        <v>0.23235134593477869</v>
      </c>
      <c r="N516" s="24"/>
      <c r="O516" s="42" t="str">
        <f t="shared" si="48"/>
        <v>CAPACIDADE DE ADAPTAÇÃO MODERADA</v>
      </c>
    </row>
    <row r="517" spans="1:15">
      <c r="A517" s="146">
        <v>513</v>
      </c>
      <c r="B517" s="28">
        <v>3144375</v>
      </c>
      <c r="C517" s="17" t="s">
        <v>607</v>
      </c>
      <c r="D517" s="151">
        <v>22725.11</v>
      </c>
      <c r="E517" s="133">
        <f t="shared" si="43"/>
        <v>0.41862379635879188</v>
      </c>
      <c r="F517" s="134">
        <v>0.59799999999999998</v>
      </c>
      <c r="G517" s="133">
        <f t="shared" si="44"/>
        <v>0.59116541353383456</v>
      </c>
      <c r="H517" s="135">
        <v>0.25</v>
      </c>
      <c r="I517" s="133">
        <f t="shared" si="45"/>
        <v>0.25</v>
      </c>
      <c r="J517" s="152">
        <v>76.212994318181813</v>
      </c>
      <c r="K517" s="133">
        <f t="shared" si="46"/>
        <v>0.17570951312012906</v>
      </c>
      <c r="L517" s="136"/>
      <c r="M517" s="136">
        <f t="shared" si="47"/>
        <v>0.35887468075318885</v>
      </c>
      <c r="N517" s="24"/>
      <c r="O517" s="42" t="str">
        <f t="shared" si="48"/>
        <v>CAPACIDADE DE ADAPTAÇÃO MODERADA</v>
      </c>
    </row>
    <row r="518" spans="1:15">
      <c r="A518" s="146">
        <v>514</v>
      </c>
      <c r="B518" s="28">
        <v>3144409</v>
      </c>
      <c r="C518" s="17" t="s">
        <v>608</v>
      </c>
      <c r="D518" s="151">
        <v>24403.15</v>
      </c>
      <c r="E518" s="133">
        <f t="shared" ref="E518:E581" si="49">IF((D518-$E$860)/($D$860-$E$860)&gt;1,1,IF((D518-$E$860)/($D$860-$E$860)&lt;0,0,(D518-$E$860)/($D$860-$E$860)))</f>
        <v>0.44953530680877024</v>
      </c>
      <c r="F518" s="134">
        <v>0.61899999999999999</v>
      </c>
      <c r="G518" s="133">
        <f t="shared" ref="G518:G581" si="50">IF((F518-$F$860)/($G$860-$F$860)&gt;1,1,IF((F518-$F$860)/($G$860-$F$860)&lt;0,0,(F518-$F$860)/($G$860-$F$860)))</f>
        <v>0.51221804511278191</v>
      </c>
      <c r="H518" s="135">
        <v>0.25</v>
      </c>
      <c r="I518" s="133">
        <f t="shared" ref="I518:I581" si="51">H518</f>
        <v>0.25</v>
      </c>
      <c r="J518" s="152">
        <v>74.459392453634621</v>
      </c>
      <c r="K518" s="133">
        <f t="shared" ref="K518:K581" si="52">IF((J518-$K$860)/($J$860-$K$860)&gt;1,1,IF((J518-$K$860)/($J$860-$K$860)&lt;0,0,(J518-$K$860)/($J$860-$K$860)))</f>
        <v>0.17166657355867124</v>
      </c>
      <c r="L518" s="136"/>
      <c r="M518" s="136">
        <f t="shared" ref="M518:M581" si="53">(E518+G518+I518+K518)/J$2</f>
        <v>0.34585498137005588</v>
      </c>
      <c r="N518" s="24"/>
      <c r="O518" s="42" t="str">
        <f t="shared" ref="O518:O581" si="54">IF(AND(M518&gt;$R$5,M518&lt;$S$5)," CAPACIDADE DE ADAPTAÇÃO RELATIVAMENTE BAIXA",IF(AND(M518&gt;$R$6,M518&lt;$S$6),"CAPACIDADE DE ADAPTAÇÃO MODERADA",IF(AND(M518&gt;$R$7,M518&lt;$S$7),"CAPACIDADE DE ADAPTAÇÃO ALTA",IF(AND(M518&gt;$R$8,M518&lt;$S$8),"CAPACIDADE DE ADAPTAÇÃO MUITO ALTA ","CAPACIDADE DE ADAPTAÇÃO EXTREMA"))))</f>
        <v>CAPACIDADE DE ADAPTAÇÃO MODERADA</v>
      </c>
    </row>
    <row r="519" spans="1:15">
      <c r="A519" s="146">
        <v>515</v>
      </c>
      <c r="B519" s="28">
        <v>3144508</v>
      </c>
      <c r="C519" s="17" t="s">
        <v>609</v>
      </c>
      <c r="D519" s="151">
        <v>76794.679999999993</v>
      </c>
      <c r="E519" s="133">
        <f t="shared" si="49"/>
        <v>1</v>
      </c>
      <c r="F519" s="134">
        <v>0.6</v>
      </c>
      <c r="G519" s="133">
        <f t="shared" si="50"/>
        <v>0.5836466165413533</v>
      </c>
      <c r="H519" s="135">
        <v>0.25</v>
      </c>
      <c r="I519" s="133">
        <f t="shared" si="51"/>
        <v>0.25</v>
      </c>
      <c r="J519" s="152">
        <v>93.741849859396012</v>
      </c>
      <c r="K519" s="133">
        <f t="shared" si="52"/>
        <v>0.21612239415510295</v>
      </c>
      <c r="L519" s="136"/>
      <c r="M519" s="136">
        <f t="shared" si="53"/>
        <v>0.51244225267411414</v>
      </c>
      <c r="N519" s="24"/>
      <c r="O519" s="42" t="str">
        <f t="shared" si="54"/>
        <v>CAPACIDADE DE ADAPTAÇÃO ALTA</v>
      </c>
    </row>
    <row r="520" spans="1:15">
      <c r="A520" s="146">
        <v>516</v>
      </c>
      <c r="B520" s="28">
        <v>3144607</v>
      </c>
      <c r="C520" s="17" t="s">
        <v>610</v>
      </c>
      <c r="D520" s="151">
        <v>23008.04</v>
      </c>
      <c r="E520" s="133">
        <f t="shared" si="49"/>
        <v>0.42383570647512547</v>
      </c>
      <c r="F520" s="134">
        <v>0.60599999999999998</v>
      </c>
      <c r="G520" s="133">
        <f t="shared" si="50"/>
        <v>0.56109022556390975</v>
      </c>
      <c r="H520" s="135">
        <v>0.25</v>
      </c>
      <c r="I520" s="133">
        <f t="shared" si="51"/>
        <v>0.25</v>
      </c>
      <c r="J520" s="152">
        <v>331.10050003997122</v>
      </c>
      <c r="K520" s="133">
        <f t="shared" si="52"/>
        <v>0.76335417833039332</v>
      </c>
      <c r="L520" s="136"/>
      <c r="M520" s="136">
        <f t="shared" si="53"/>
        <v>0.49957002759235714</v>
      </c>
      <c r="N520" s="24"/>
      <c r="O520" s="42" t="str">
        <f t="shared" si="54"/>
        <v>CAPACIDADE DE ADAPTAÇÃO ALTA</v>
      </c>
    </row>
    <row r="521" spans="1:15">
      <c r="A521" s="146">
        <v>517</v>
      </c>
      <c r="B521" s="28">
        <v>3144656</v>
      </c>
      <c r="C521" s="17" t="s">
        <v>611</v>
      </c>
      <c r="D521" s="151">
        <v>12205.08</v>
      </c>
      <c r="E521" s="133">
        <f t="shared" si="49"/>
        <v>0.22483221971038925</v>
      </c>
      <c r="F521" s="134">
        <v>0.61399999999999999</v>
      </c>
      <c r="G521" s="133">
        <f t="shared" si="50"/>
        <v>0.53101503759398483</v>
      </c>
      <c r="H521" s="135">
        <v>0.25</v>
      </c>
      <c r="I521" s="133">
        <f t="shared" si="51"/>
        <v>0.25</v>
      </c>
      <c r="J521" s="152">
        <v>58.520314506989038</v>
      </c>
      <c r="K521" s="133">
        <f t="shared" si="52"/>
        <v>0.13491893425327336</v>
      </c>
      <c r="L521" s="136"/>
      <c r="M521" s="136">
        <f t="shared" si="53"/>
        <v>0.28519154788941181</v>
      </c>
      <c r="N521" s="24"/>
      <c r="O521" s="42" t="str">
        <f t="shared" si="54"/>
        <v>CAPACIDADE DE ADAPTAÇÃO MODERADA</v>
      </c>
    </row>
    <row r="522" spans="1:15">
      <c r="A522" s="146">
        <v>518</v>
      </c>
      <c r="B522" s="28">
        <v>3144672</v>
      </c>
      <c r="C522" s="17" t="s">
        <v>612</v>
      </c>
      <c r="D522" s="151">
        <v>27201.82</v>
      </c>
      <c r="E522" s="133">
        <f t="shared" si="49"/>
        <v>0.50109016661606975</v>
      </c>
      <c r="F522" s="134">
        <v>0.55500000000000005</v>
      </c>
      <c r="G522" s="133">
        <f t="shared" si="50"/>
        <v>0.75281954887218017</v>
      </c>
      <c r="H522" s="135">
        <v>0.25</v>
      </c>
      <c r="I522" s="133">
        <f t="shared" si="51"/>
        <v>0.25</v>
      </c>
      <c r="J522" s="152">
        <v>292.98511900983812</v>
      </c>
      <c r="K522" s="133">
        <f t="shared" si="52"/>
        <v>0.67547893995263608</v>
      </c>
      <c r="L522" s="136"/>
      <c r="M522" s="136">
        <f t="shared" si="53"/>
        <v>0.54484716386022147</v>
      </c>
      <c r="N522" s="24"/>
      <c r="O522" s="42" t="str">
        <f t="shared" si="54"/>
        <v>CAPACIDADE DE ADAPTAÇÃO ALTA</v>
      </c>
    </row>
    <row r="523" spans="1:15">
      <c r="A523" s="146">
        <v>519</v>
      </c>
      <c r="B523" s="28">
        <v>3144706</v>
      </c>
      <c r="C523" s="17" t="s">
        <v>613</v>
      </c>
      <c r="D523" s="151">
        <v>24702.73</v>
      </c>
      <c r="E523" s="133">
        <f t="shared" si="49"/>
        <v>0.45505392990512339</v>
      </c>
      <c r="F523" s="134">
        <v>0.66600000000000004</v>
      </c>
      <c r="G523" s="133">
        <f t="shared" si="50"/>
        <v>0.33552631578947345</v>
      </c>
      <c r="H523" s="135">
        <v>0.5</v>
      </c>
      <c r="I523" s="133">
        <f t="shared" si="51"/>
        <v>0.5</v>
      </c>
      <c r="J523" s="152">
        <v>442.37081488702836</v>
      </c>
      <c r="K523" s="133">
        <f t="shared" si="52"/>
        <v>1</v>
      </c>
      <c r="L523" s="136"/>
      <c r="M523" s="136">
        <f t="shared" si="53"/>
        <v>0.57264506142364924</v>
      </c>
      <c r="N523" s="24"/>
      <c r="O523" s="42" t="str">
        <f t="shared" si="54"/>
        <v>CAPACIDADE DE ADAPTAÇÃO ALTA</v>
      </c>
    </row>
    <row r="524" spans="1:15">
      <c r="A524" s="146">
        <v>520</v>
      </c>
      <c r="B524" s="28">
        <v>3144805</v>
      </c>
      <c r="C524" s="17" t="s">
        <v>614</v>
      </c>
      <c r="D524" s="151">
        <v>216092.4</v>
      </c>
      <c r="E524" s="133">
        <f t="shared" si="49"/>
        <v>1</v>
      </c>
      <c r="F524" s="134">
        <v>0.622</v>
      </c>
      <c r="G524" s="133">
        <f t="shared" si="50"/>
        <v>0.50093984962406002</v>
      </c>
      <c r="H524" s="135">
        <v>0.5</v>
      </c>
      <c r="I524" s="133">
        <f t="shared" si="51"/>
        <v>0.5</v>
      </c>
      <c r="J524" s="152">
        <v>527.38244250069386</v>
      </c>
      <c r="K524" s="133">
        <f t="shared" si="52"/>
        <v>1</v>
      </c>
      <c r="L524" s="136"/>
      <c r="M524" s="136">
        <f t="shared" si="53"/>
        <v>0.75023496240601495</v>
      </c>
      <c r="N524" s="24"/>
      <c r="O524" s="42" t="str">
        <f t="shared" si="54"/>
        <v xml:space="preserve">CAPACIDADE DE ADAPTAÇÃO MUITO ALTA </v>
      </c>
    </row>
    <row r="525" spans="1:15">
      <c r="A525" s="146">
        <v>521</v>
      </c>
      <c r="B525" s="28">
        <v>3144904</v>
      </c>
      <c r="C525" s="17" t="s">
        <v>615</v>
      </c>
      <c r="D525" s="151">
        <v>16530.55</v>
      </c>
      <c r="E525" s="133">
        <f t="shared" si="49"/>
        <v>0.30451256767948875</v>
      </c>
      <c r="F525" s="134">
        <v>0.65600000000000003</v>
      </c>
      <c r="G525" s="133">
        <f t="shared" si="50"/>
        <v>0.37312030075187946</v>
      </c>
      <c r="H525" s="135">
        <v>0.5</v>
      </c>
      <c r="I525" s="133">
        <f t="shared" si="51"/>
        <v>0.5</v>
      </c>
      <c r="J525" s="152">
        <v>0</v>
      </c>
      <c r="K525" s="133">
        <f t="shared" si="52"/>
        <v>0</v>
      </c>
      <c r="L525" s="136"/>
      <c r="M525" s="136">
        <f t="shared" si="53"/>
        <v>0.29440821710784204</v>
      </c>
      <c r="N525" s="24"/>
      <c r="O525" s="42" t="str">
        <f t="shared" si="54"/>
        <v>CAPACIDADE DE ADAPTAÇÃO MODERADA</v>
      </c>
    </row>
    <row r="526" spans="1:15">
      <c r="A526" s="146">
        <v>522</v>
      </c>
      <c r="B526" s="28">
        <v>3145000</v>
      </c>
      <c r="C526" s="17" t="s">
        <v>616</v>
      </c>
      <c r="D526" s="151">
        <v>69569.06</v>
      </c>
      <c r="E526" s="133">
        <f t="shared" si="49"/>
        <v>1</v>
      </c>
      <c r="F526" s="134">
        <v>0.57899999999999996</v>
      </c>
      <c r="G526" s="133">
        <f t="shared" si="50"/>
        <v>0.66259398496240607</v>
      </c>
      <c r="H526" s="135">
        <v>0</v>
      </c>
      <c r="I526" s="133">
        <f t="shared" si="51"/>
        <v>0</v>
      </c>
      <c r="J526" s="152">
        <v>248.39753733388136</v>
      </c>
      <c r="K526" s="133">
        <f t="shared" si="52"/>
        <v>0.57268200436999461</v>
      </c>
      <c r="L526" s="136"/>
      <c r="M526" s="136">
        <f t="shared" si="53"/>
        <v>0.55881899733310014</v>
      </c>
      <c r="N526" s="24"/>
      <c r="O526" s="42" t="str">
        <f t="shared" si="54"/>
        <v>CAPACIDADE DE ADAPTAÇÃO ALTA</v>
      </c>
    </row>
    <row r="527" spans="1:15">
      <c r="A527" s="146">
        <v>523</v>
      </c>
      <c r="B527" s="28">
        <v>3145059</v>
      </c>
      <c r="C527" s="17" t="s">
        <v>617</v>
      </c>
      <c r="D527" s="151">
        <v>15515.42</v>
      </c>
      <c r="E527" s="133">
        <f t="shared" si="49"/>
        <v>0.28581265492229196</v>
      </c>
      <c r="F527" s="134">
        <v>0.57499999999999996</v>
      </c>
      <c r="G527" s="133">
        <f t="shared" si="50"/>
        <v>0.67763157894736847</v>
      </c>
      <c r="H527" s="135">
        <v>0.25</v>
      </c>
      <c r="I527" s="133">
        <f t="shared" si="51"/>
        <v>0.25</v>
      </c>
      <c r="J527" s="152">
        <v>47.982664777810918</v>
      </c>
      <c r="K527" s="133">
        <f t="shared" si="52"/>
        <v>0.11062431993049472</v>
      </c>
      <c r="L527" s="136"/>
      <c r="M527" s="136">
        <f t="shared" si="53"/>
        <v>0.33101713845003883</v>
      </c>
      <c r="N527" s="24"/>
      <c r="O527" s="42" t="str">
        <f t="shared" si="54"/>
        <v>CAPACIDADE DE ADAPTAÇÃO MODERADA</v>
      </c>
    </row>
    <row r="528" spans="1:15">
      <c r="A528" s="146">
        <v>524</v>
      </c>
      <c r="B528" s="28">
        <v>3145109</v>
      </c>
      <c r="C528" s="17" t="s">
        <v>618</v>
      </c>
      <c r="D528" s="151">
        <v>22770.81</v>
      </c>
      <c r="E528" s="133">
        <f t="shared" si="49"/>
        <v>0.41946564519884577</v>
      </c>
      <c r="F528" s="134">
        <v>0.66300000000000003</v>
      </c>
      <c r="G528" s="133">
        <f t="shared" si="50"/>
        <v>0.34680451127819528</v>
      </c>
      <c r="H528" s="135">
        <v>0</v>
      </c>
      <c r="I528" s="133">
        <f t="shared" si="51"/>
        <v>0</v>
      </c>
      <c r="J528" s="152">
        <v>21.124804418136325</v>
      </c>
      <c r="K528" s="133">
        <f t="shared" si="52"/>
        <v>4.8703362625698195E-2</v>
      </c>
      <c r="L528" s="136"/>
      <c r="M528" s="136">
        <f t="shared" si="53"/>
        <v>0.20374337977568482</v>
      </c>
      <c r="N528" s="24"/>
      <c r="O528" s="42" t="str">
        <f t="shared" si="54"/>
        <v>CAPACIDADE DE ADAPTAÇÃO MODERADA</v>
      </c>
    </row>
    <row r="529" spans="1:15">
      <c r="A529" s="146">
        <v>525</v>
      </c>
      <c r="B529" s="28">
        <v>3145208</v>
      </c>
      <c r="C529" s="17" t="s">
        <v>619</v>
      </c>
      <c r="D529" s="151">
        <v>24352.06</v>
      </c>
      <c r="E529" s="133">
        <f t="shared" si="49"/>
        <v>0.44859416770070998</v>
      </c>
      <c r="F529" s="134">
        <v>0.69899999999999995</v>
      </c>
      <c r="G529" s="133">
        <f t="shared" si="50"/>
        <v>0.21146616541353391</v>
      </c>
      <c r="H529" s="135">
        <v>0.25</v>
      </c>
      <c r="I529" s="133">
        <f t="shared" si="51"/>
        <v>0.25</v>
      </c>
      <c r="J529" s="152">
        <v>39.776898400788234</v>
      </c>
      <c r="K529" s="133">
        <f t="shared" si="52"/>
        <v>9.1705876589131222E-2</v>
      </c>
      <c r="L529" s="136"/>
      <c r="M529" s="136">
        <f t="shared" si="53"/>
        <v>0.25044155242584376</v>
      </c>
      <c r="N529" s="24"/>
      <c r="O529" s="42" t="str">
        <f t="shared" si="54"/>
        <v>CAPACIDADE DE ADAPTAÇÃO MODERADA</v>
      </c>
    </row>
    <row r="530" spans="1:15">
      <c r="A530" s="146">
        <v>526</v>
      </c>
      <c r="B530" s="28">
        <v>3145307</v>
      </c>
      <c r="C530" s="17" t="s">
        <v>621</v>
      </c>
      <c r="D530" s="151">
        <v>10544.29</v>
      </c>
      <c r="E530" s="133">
        <f t="shared" si="49"/>
        <v>0.19423847496043126</v>
      </c>
      <c r="F530" s="134">
        <v>0.60899999999999999</v>
      </c>
      <c r="G530" s="133">
        <f t="shared" si="50"/>
        <v>0.54981203007518786</v>
      </c>
      <c r="H530" s="135">
        <v>0.5</v>
      </c>
      <c r="I530" s="133">
        <f t="shared" si="51"/>
        <v>0.5</v>
      </c>
      <c r="J530" s="152">
        <v>30.076831881371643</v>
      </c>
      <c r="K530" s="133">
        <f t="shared" si="52"/>
        <v>6.9342315353840098E-2</v>
      </c>
      <c r="L530" s="136"/>
      <c r="M530" s="136">
        <f t="shared" si="53"/>
        <v>0.32834820509736484</v>
      </c>
      <c r="N530" s="24"/>
      <c r="O530" s="42" t="str">
        <f t="shared" si="54"/>
        <v>CAPACIDADE DE ADAPTAÇÃO MODERADA</v>
      </c>
    </row>
    <row r="531" spans="1:15">
      <c r="A531" s="146">
        <v>527</v>
      </c>
      <c r="B531" s="28">
        <v>3145356</v>
      </c>
      <c r="C531" s="17" t="s">
        <v>622</v>
      </c>
      <c r="D531" s="151">
        <v>11256.56</v>
      </c>
      <c r="E531" s="133">
        <f t="shared" si="49"/>
        <v>0.20735934308527096</v>
      </c>
      <c r="F531" s="134">
        <v>0.59799999999999998</v>
      </c>
      <c r="G531" s="133">
        <f t="shared" si="50"/>
        <v>0.59116541353383456</v>
      </c>
      <c r="H531" s="135">
        <v>0.25</v>
      </c>
      <c r="I531" s="133">
        <f t="shared" si="51"/>
        <v>0.25</v>
      </c>
      <c r="J531" s="152">
        <v>4.4589722627737229</v>
      </c>
      <c r="K531" s="133">
        <f t="shared" si="52"/>
        <v>1.0280187155974511E-2</v>
      </c>
      <c r="L531" s="136"/>
      <c r="M531" s="136">
        <f t="shared" si="53"/>
        <v>0.26470123594377004</v>
      </c>
      <c r="N531" s="24"/>
      <c r="O531" s="42" t="str">
        <f t="shared" si="54"/>
        <v>CAPACIDADE DE ADAPTAÇÃO MODERADA</v>
      </c>
    </row>
    <row r="532" spans="1:15">
      <c r="A532" s="146">
        <v>528</v>
      </c>
      <c r="B532" s="28">
        <v>3145372</v>
      </c>
      <c r="C532" s="17" t="s">
        <v>623</v>
      </c>
      <c r="D532" s="151">
        <v>13167.03</v>
      </c>
      <c r="E532" s="133">
        <f t="shared" si="49"/>
        <v>0.24255249305152335</v>
      </c>
      <c r="F532" s="134">
        <v>0.627</v>
      </c>
      <c r="G532" s="133">
        <f t="shared" si="50"/>
        <v>0.48214285714285704</v>
      </c>
      <c r="H532" s="135">
        <v>0.25</v>
      </c>
      <c r="I532" s="133">
        <f t="shared" si="51"/>
        <v>0.25</v>
      </c>
      <c r="J532" s="152">
        <v>55.491478888645808</v>
      </c>
      <c r="K532" s="133">
        <f t="shared" si="52"/>
        <v>0.12793593566384476</v>
      </c>
      <c r="L532" s="136"/>
      <c r="M532" s="136">
        <f t="shared" si="53"/>
        <v>0.27565782146455631</v>
      </c>
      <c r="N532" s="24"/>
      <c r="O532" s="42" t="str">
        <f t="shared" si="54"/>
        <v>CAPACIDADE DE ADAPTAÇÃO MODERADA</v>
      </c>
    </row>
    <row r="533" spans="1:15">
      <c r="A533" s="146">
        <v>529</v>
      </c>
      <c r="B533" s="28">
        <v>3145406</v>
      </c>
      <c r="C533" s="17" t="s">
        <v>624</v>
      </c>
      <c r="D533" s="151">
        <v>18836.72</v>
      </c>
      <c r="E533" s="133">
        <f t="shared" si="49"/>
        <v>0.34699498648620763</v>
      </c>
      <c r="F533" s="134">
        <v>0.67100000000000004</v>
      </c>
      <c r="G533" s="133">
        <f t="shared" si="50"/>
        <v>0.31672932330827042</v>
      </c>
      <c r="H533" s="135">
        <v>0.25</v>
      </c>
      <c r="I533" s="133">
        <f t="shared" si="51"/>
        <v>0.25</v>
      </c>
      <c r="J533" s="152">
        <v>1097.3504627249356</v>
      </c>
      <c r="K533" s="133">
        <f t="shared" si="52"/>
        <v>1</v>
      </c>
      <c r="L533" s="136"/>
      <c r="M533" s="136">
        <f t="shared" si="53"/>
        <v>0.47843107744861951</v>
      </c>
      <c r="N533" s="24"/>
      <c r="O533" s="42" t="str">
        <f t="shared" si="54"/>
        <v>CAPACIDADE DE ADAPTAÇÃO ALTA</v>
      </c>
    </row>
    <row r="534" spans="1:15">
      <c r="A534" s="146">
        <v>530</v>
      </c>
      <c r="B534" s="28">
        <v>3145455</v>
      </c>
      <c r="C534" s="17" t="s">
        <v>982</v>
      </c>
      <c r="D534" s="151">
        <v>33947.040000000001</v>
      </c>
      <c r="E534" s="133">
        <f t="shared" si="49"/>
        <v>0.62534521328802206</v>
      </c>
      <c r="F534" s="134">
        <v>0.60399999999999998</v>
      </c>
      <c r="G534" s="133">
        <f t="shared" si="50"/>
        <v>0.5686090225563909</v>
      </c>
      <c r="H534" s="135">
        <v>0.5</v>
      </c>
      <c r="I534" s="133">
        <f t="shared" si="51"/>
        <v>0.5</v>
      </c>
      <c r="J534" s="152">
        <v>115.64640668523677</v>
      </c>
      <c r="K534" s="133">
        <f t="shared" si="52"/>
        <v>0.26662348060910257</v>
      </c>
      <c r="L534" s="136"/>
      <c r="M534" s="136">
        <f t="shared" si="53"/>
        <v>0.49014442911337891</v>
      </c>
      <c r="N534" s="24"/>
      <c r="O534" s="42" t="str">
        <f t="shared" si="54"/>
        <v>CAPACIDADE DE ADAPTAÇÃO ALTA</v>
      </c>
    </row>
    <row r="535" spans="1:15">
      <c r="A535" s="146">
        <v>531</v>
      </c>
      <c r="B535" s="28">
        <v>3145505</v>
      </c>
      <c r="C535" s="17" t="s">
        <v>625</v>
      </c>
      <c r="D535" s="151">
        <v>15528.17</v>
      </c>
      <c r="E535" s="133">
        <f t="shared" si="49"/>
        <v>0.28604752522230703</v>
      </c>
      <c r="F535" s="134">
        <v>0.61099999999999999</v>
      </c>
      <c r="G535" s="133">
        <f t="shared" si="50"/>
        <v>0.54229323308270672</v>
      </c>
      <c r="H535" s="135">
        <v>0</v>
      </c>
      <c r="I535" s="133">
        <f t="shared" si="51"/>
        <v>0</v>
      </c>
      <c r="J535" s="152">
        <v>509.21255968688848</v>
      </c>
      <c r="K535" s="133">
        <f t="shared" si="52"/>
        <v>1</v>
      </c>
      <c r="L535" s="136"/>
      <c r="M535" s="136">
        <f t="shared" si="53"/>
        <v>0.45708518957625344</v>
      </c>
      <c r="N535" s="24"/>
      <c r="O535" s="42" t="str">
        <f t="shared" si="54"/>
        <v>CAPACIDADE DE ADAPTAÇÃO ALTA</v>
      </c>
    </row>
    <row r="536" spans="1:15">
      <c r="A536" s="146">
        <v>532</v>
      </c>
      <c r="B536" s="28">
        <v>3145604</v>
      </c>
      <c r="C536" s="17" t="s">
        <v>626</v>
      </c>
      <c r="D536" s="151">
        <v>26318.880000000001</v>
      </c>
      <c r="E536" s="133">
        <f t="shared" si="49"/>
        <v>0.48482535228702878</v>
      </c>
      <c r="F536" s="134">
        <v>0.623</v>
      </c>
      <c r="G536" s="133">
        <f t="shared" si="50"/>
        <v>0.49718045112781944</v>
      </c>
      <c r="H536" s="135">
        <v>0.25</v>
      </c>
      <c r="I536" s="133">
        <f t="shared" si="51"/>
        <v>0.25</v>
      </c>
      <c r="J536" s="152">
        <v>298.36076078651115</v>
      </c>
      <c r="K536" s="133">
        <f t="shared" si="52"/>
        <v>0.68787251414215067</v>
      </c>
      <c r="L536" s="136"/>
      <c r="M536" s="136">
        <f t="shared" si="53"/>
        <v>0.47996957938924972</v>
      </c>
      <c r="N536" s="24"/>
      <c r="O536" s="42" t="str">
        <f t="shared" si="54"/>
        <v>CAPACIDADE DE ADAPTAÇÃO ALTA</v>
      </c>
    </row>
    <row r="537" spans="1:15">
      <c r="A537" s="146">
        <v>533</v>
      </c>
      <c r="B537" s="28">
        <v>3145703</v>
      </c>
      <c r="C537" s="17" t="s">
        <v>627</v>
      </c>
      <c r="D537" s="151">
        <v>19047.02</v>
      </c>
      <c r="E537" s="133">
        <f t="shared" si="49"/>
        <v>0.35086896484645558</v>
      </c>
      <c r="F537" s="134">
        <v>0.60499999999999998</v>
      </c>
      <c r="G537" s="133">
        <f t="shared" si="50"/>
        <v>0.56484962406015038</v>
      </c>
      <c r="H537" s="135">
        <v>0.25</v>
      </c>
      <c r="I537" s="133">
        <f t="shared" si="51"/>
        <v>0.25</v>
      </c>
      <c r="J537" s="152">
        <v>11.790823877651702</v>
      </c>
      <c r="K537" s="133">
        <f t="shared" si="52"/>
        <v>2.7183814799061394E-2</v>
      </c>
      <c r="L537" s="136"/>
      <c r="M537" s="136">
        <f t="shared" si="53"/>
        <v>0.29822560092641681</v>
      </c>
      <c r="N537" s="24"/>
      <c r="O537" s="42" t="str">
        <f t="shared" si="54"/>
        <v>CAPACIDADE DE ADAPTAÇÃO MODERADA</v>
      </c>
    </row>
    <row r="538" spans="1:15">
      <c r="A538" s="146">
        <v>534</v>
      </c>
      <c r="B538" s="28">
        <v>3145802</v>
      </c>
      <c r="C538" s="17" t="s">
        <v>628</v>
      </c>
      <c r="D538" s="151">
        <v>20575.419999999998</v>
      </c>
      <c r="E538" s="133">
        <f t="shared" si="49"/>
        <v>0.37902392692825748</v>
      </c>
      <c r="F538" s="134">
        <v>0.56000000000000005</v>
      </c>
      <c r="G538" s="133">
        <f t="shared" si="50"/>
        <v>0.73402255639097713</v>
      </c>
      <c r="H538" s="135">
        <v>0.25</v>
      </c>
      <c r="I538" s="133">
        <f t="shared" si="51"/>
        <v>0.25</v>
      </c>
      <c r="J538" s="152">
        <v>96.70103401818794</v>
      </c>
      <c r="K538" s="133">
        <f t="shared" si="52"/>
        <v>0.22294481088896542</v>
      </c>
      <c r="L538" s="136"/>
      <c r="M538" s="136">
        <f t="shared" si="53"/>
        <v>0.39649782355204999</v>
      </c>
      <c r="N538" s="24"/>
      <c r="O538" s="42" t="str">
        <f t="shared" si="54"/>
        <v>CAPACIDADE DE ADAPTAÇÃO MODERADA</v>
      </c>
    </row>
    <row r="539" spans="1:15">
      <c r="A539" s="146">
        <v>535</v>
      </c>
      <c r="B539" s="28">
        <v>3145851</v>
      </c>
      <c r="C539" s="17" t="s">
        <v>629</v>
      </c>
      <c r="D539" s="151">
        <v>15170.99</v>
      </c>
      <c r="E539" s="133">
        <f t="shared" si="49"/>
        <v>0.2794678410058859</v>
      </c>
      <c r="F539" s="134">
        <v>0.6</v>
      </c>
      <c r="G539" s="133">
        <f t="shared" si="50"/>
        <v>0.5836466165413533</v>
      </c>
      <c r="H539" s="135">
        <v>0.25</v>
      </c>
      <c r="I539" s="133">
        <f t="shared" si="51"/>
        <v>0.25</v>
      </c>
      <c r="J539" s="152">
        <v>240.65469391905631</v>
      </c>
      <c r="K539" s="133">
        <f t="shared" si="52"/>
        <v>0.55483083267997568</v>
      </c>
      <c r="L539" s="136"/>
      <c r="M539" s="136">
        <f t="shared" si="53"/>
        <v>0.41698632255680368</v>
      </c>
      <c r="N539" s="24"/>
      <c r="O539" s="42" t="str">
        <f t="shared" si="54"/>
        <v>CAPACIDADE DE ADAPTAÇÃO ALTA</v>
      </c>
    </row>
    <row r="540" spans="1:15">
      <c r="A540" s="146">
        <v>536</v>
      </c>
      <c r="B540" s="28">
        <v>3145877</v>
      </c>
      <c r="C540" s="17" t="s">
        <v>630</v>
      </c>
      <c r="D540" s="151">
        <v>14998.7</v>
      </c>
      <c r="E540" s="133">
        <f t="shared" si="49"/>
        <v>0.27629405245768279</v>
      </c>
      <c r="F540" s="134">
        <v>0.60499999999999998</v>
      </c>
      <c r="G540" s="133">
        <f t="shared" si="50"/>
        <v>0.56484962406015038</v>
      </c>
      <c r="H540" s="135">
        <v>0</v>
      </c>
      <c r="I540" s="133">
        <f t="shared" si="51"/>
        <v>0</v>
      </c>
      <c r="J540" s="152">
        <v>13.991758919047054</v>
      </c>
      <c r="K540" s="133">
        <f t="shared" si="52"/>
        <v>3.2258083668725124E-2</v>
      </c>
      <c r="L540" s="136"/>
      <c r="M540" s="136">
        <f t="shared" si="53"/>
        <v>0.21835044004663956</v>
      </c>
      <c r="N540" s="24"/>
      <c r="O540" s="42" t="str">
        <f t="shared" si="54"/>
        <v>CAPACIDADE DE ADAPTAÇÃO MODERADA</v>
      </c>
    </row>
    <row r="541" spans="1:15">
      <c r="A541" s="146">
        <v>537</v>
      </c>
      <c r="B541" s="28">
        <v>3145901</v>
      </c>
      <c r="C541" s="17" t="s">
        <v>631</v>
      </c>
      <c r="D541" s="151">
        <v>219860</v>
      </c>
      <c r="E541" s="133">
        <f t="shared" si="49"/>
        <v>1</v>
      </c>
      <c r="F541" s="134">
        <v>0.65600000000000003</v>
      </c>
      <c r="G541" s="133">
        <f t="shared" si="50"/>
        <v>0.37312030075187946</v>
      </c>
      <c r="H541" s="135">
        <v>0.75</v>
      </c>
      <c r="I541" s="133">
        <f t="shared" si="51"/>
        <v>0.75</v>
      </c>
      <c r="J541" s="152">
        <v>58.792675859931826</v>
      </c>
      <c r="K541" s="133">
        <f t="shared" si="52"/>
        <v>0.13554686497750815</v>
      </c>
      <c r="L541" s="136"/>
      <c r="M541" s="136">
        <f t="shared" si="53"/>
        <v>0.56466679143234688</v>
      </c>
      <c r="N541" s="24"/>
      <c r="O541" s="42" t="str">
        <f t="shared" si="54"/>
        <v>CAPACIDADE DE ADAPTAÇÃO ALTA</v>
      </c>
    </row>
    <row r="542" spans="1:15">
      <c r="A542" s="146">
        <v>538</v>
      </c>
      <c r="B542" s="28">
        <v>3146008</v>
      </c>
      <c r="C542" s="17" t="s">
        <v>632</v>
      </c>
      <c r="D542" s="151">
        <v>27526.34</v>
      </c>
      <c r="E542" s="133">
        <f t="shared" si="49"/>
        <v>0.50706821444045236</v>
      </c>
      <c r="F542" s="134">
        <v>0.64300000000000002</v>
      </c>
      <c r="G542" s="133">
        <f t="shared" si="50"/>
        <v>0.42199248120300736</v>
      </c>
      <c r="H542" s="135">
        <v>0.5</v>
      </c>
      <c r="I542" s="133">
        <f t="shared" si="51"/>
        <v>0.5</v>
      </c>
      <c r="J542" s="152">
        <v>281.13639371845204</v>
      </c>
      <c r="K542" s="133">
        <f t="shared" si="52"/>
        <v>0.6481616330987453</v>
      </c>
      <c r="L542" s="136"/>
      <c r="M542" s="136">
        <f t="shared" si="53"/>
        <v>0.51930558218555123</v>
      </c>
      <c r="N542" s="24"/>
      <c r="O542" s="42" t="str">
        <f t="shared" si="54"/>
        <v>CAPACIDADE DE ADAPTAÇÃO ALTA</v>
      </c>
    </row>
    <row r="543" spans="1:15">
      <c r="A543" s="146">
        <v>539</v>
      </c>
      <c r="B543" s="28">
        <v>3146107</v>
      </c>
      <c r="C543" s="17" t="s">
        <v>633</v>
      </c>
      <c r="D543" s="151">
        <v>127232.37</v>
      </c>
      <c r="E543" s="133">
        <f t="shared" si="49"/>
        <v>1</v>
      </c>
      <c r="F543" s="134">
        <v>0.64600000000000002</v>
      </c>
      <c r="G543" s="133">
        <f t="shared" si="50"/>
        <v>0.41071428571428553</v>
      </c>
      <c r="H543" s="135">
        <v>0.75</v>
      </c>
      <c r="I543" s="133">
        <f t="shared" si="51"/>
        <v>0.75</v>
      </c>
      <c r="J543" s="152">
        <v>86.109964448483723</v>
      </c>
      <c r="K543" s="133">
        <f t="shared" si="52"/>
        <v>0.19852703680512807</v>
      </c>
      <c r="L543" s="136"/>
      <c r="M543" s="136">
        <f t="shared" si="53"/>
        <v>0.58981033062985344</v>
      </c>
      <c r="N543" s="24"/>
      <c r="O543" s="42" t="str">
        <f t="shared" si="54"/>
        <v>CAPACIDADE DE ADAPTAÇÃO ALTA</v>
      </c>
    </row>
    <row r="544" spans="1:15">
      <c r="A544" s="146">
        <v>540</v>
      </c>
      <c r="B544" s="28">
        <v>3146206</v>
      </c>
      <c r="C544" s="17" t="s">
        <v>634</v>
      </c>
      <c r="D544" s="151">
        <v>11503.59</v>
      </c>
      <c r="E544" s="133">
        <f t="shared" si="49"/>
        <v>0.21190993212156223</v>
      </c>
      <c r="F544" s="134">
        <v>0.60699999999999998</v>
      </c>
      <c r="G544" s="133">
        <f t="shared" si="50"/>
        <v>0.55733082706766912</v>
      </c>
      <c r="H544" s="135">
        <v>0.25</v>
      </c>
      <c r="I544" s="133">
        <f t="shared" si="51"/>
        <v>0.25</v>
      </c>
      <c r="J544" s="152">
        <v>10.149209657807885</v>
      </c>
      <c r="K544" s="133">
        <f t="shared" si="52"/>
        <v>2.3399063420633741E-2</v>
      </c>
      <c r="L544" s="136"/>
      <c r="M544" s="136">
        <f t="shared" si="53"/>
        <v>0.2606599556524663</v>
      </c>
      <c r="N544" s="24"/>
      <c r="O544" s="42" t="str">
        <f t="shared" si="54"/>
        <v>CAPACIDADE DE ADAPTAÇÃO MODERADA</v>
      </c>
    </row>
    <row r="545" spans="1:15">
      <c r="A545" s="146">
        <v>541</v>
      </c>
      <c r="B545" s="28">
        <v>3146255</v>
      </c>
      <c r="C545" s="17" t="s">
        <v>635</v>
      </c>
      <c r="D545" s="151">
        <v>8999.7199999999993</v>
      </c>
      <c r="E545" s="133">
        <f t="shared" si="49"/>
        <v>0.16578564207461025</v>
      </c>
      <c r="F545" s="134">
        <v>0.627</v>
      </c>
      <c r="G545" s="133">
        <f t="shared" si="50"/>
        <v>0.48214285714285704</v>
      </c>
      <c r="H545" s="135">
        <v>0.25</v>
      </c>
      <c r="I545" s="133">
        <f t="shared" si="51"/>
        <v>0.25</v>
      </c>
      <c r="J545" s="152">
        <v>3.672870699881376</v>
      </c>
      <c r="K545" s="133">
        <f t="shared" si="52"/>
        <v>8.4678253125055839E-3</v>
      </c>
      <c r="L545" s="136"/>
      <c r="M545" s="136">
        <f t="shared" si="53"/>
        <v>0.22659908113249322</v>
      </c>
      <c r="N545" s="24"/>
      <c r="O545" s="42" t="str">
        <f t="shared" si="54"/>
        <v>CAPACIDADE DE ADAPTAÇÃO MODERADA</v>
      </c>
    </row>
    <row r="546" spans="1:15">
      <c r="A546" s="146">
        <v>542</v>
      </c>
      <c r="B546" s="28">
        <v>3146305</v>
      </c>
      <c r="C546" s="17" t="s">
        <v>636</v>
      </c>
      <c r="D546" s="151">
        <v>10514.08</v>
      </c>
      <c r="E546" s="133">
        <f t="shared" si="49"/>
        <v>0.19368197050839561</v>
      </c>
      <c r="F546" s="134">
        <v>0.55700000000000005</v>
      </c>
      <c r="G546" s="133">
        <f t="shared" si="50"/>
        <v>0.74530075187969891</v>
      </c>
      <c r="H546" s="135">
        <v>0.5</v>
      </c>
      <c r="I546" s="133">
        <f t="shared" si="51"/>
        <v>0.5</v>
      </c>
      <c r="J546" s="152">
        <v>86.803760816891668</v>
      </c>
      <c r="K546" s="133">
        <f t="shared" si="52"/>
        <v>0.20012658847198064</v>
      </c>
      <c r="L546" s="136"/>
      <c r="M546" s="136">
        <f t="shared" si="53"/>
        <v>0.40977732771501879</v>
      </c>
      <c r="N546" s="24"/>
      <c r="O546" s="42" t="str">
        <f t="shared" si="54"/>
        <v>CAPACIDADE DE ADAPTAÇÃO ALTA</v>
      </c>
    </row>
    <row r="547" spans="1:15">
      <c r="A547" s="146">
        <v>543</v>
      </c>
      <c r="B547" s="28">
        <v>3146404</v>
      </c>
      <c r="C547" s="17" t="s">
        <v>638</v>
      </c>
      <c r="D547" s="151">
        <v>18654.32</v>
      </c>
      <c r="E547" s="133">
        <f t="shared" si="49"/>
        <v>0.34363495960599261</v>
      </c>
      <c r="F547" s="134">
        <v>0.58599999999999997</v>
      </c>
      <c r="G547" s="133">
        <f t="shared" si="50"/>
        <v>0.63627819548872178</v>
      </c>
      <c r="H547" s="135">
        <v>0.25</v>
      </c>
      <c r="I547" s="133">
        <f t="shared" si="51"/>
        <v>0.25</v>
      </c>
      <c r="J547" s="152">
        <v>0.7646590909090909</v>
      </c>
      <c r="K547" s="133">
        <f t="shared" si="52"/>
        <v>1.7629260963765031E-3</v>
      </c>
      <c r="L547" s="136"/>
      <c r="M547" s="136">
        <f t="shared" si="53"/>
        <v>0.30791902029777274</v>
      </c>
      <c r="N547" s="24"/>
      <c r="O547" s="42" t="str">
        <f t="shared" si="54"/>
        <v>CAPACIDADE DE ADAPTAÇÃO MODERADA</v>
      </c>
    </row>
    <row r="548" spans="1:15">
      <c r="A548" s="146">
        <v>544</v>
      </c>
      <c r="B548" s="28">
        <v>3146503</v>
      </c>
      <c r="C548" s="17" t="s">
        <v>639</v>
      </c>
      <c r="D548" s="151">
        <v>63965.84</v>
      </c>
      <c r="E548" s="133">
        <f t="shared" si="49"/>
        <v>1</v>
      </c>
      <c r="F548" s="134">
        <v>0.627</v>
      </c>
      <c r="G548" s="133">
        <f t="shared" si="50"/>
        <v>0.48214285714285704</v>
      </c>
      <c r="H548" s="135">
        <v>0</v>
      </c>
      <c r="I548" s="133">
        <f t="shared" si="51"/>
        <v>0</v>
      </c>
      <c r="J548" s="152">
        <v>732.10191230655857</v>
      </c>
      <c r="K548" s="133">
        <f t="shared" si="52"/>
        <v>1</v>
      </c>
      <c r="L548" s="136"/>
      <c r="M548" s="136">
        <f t="shared" si="53"/>
        <v>0.62053571428571419</v>
      </c>
      <c r="N548" s="24"/>
      <c r="O548" s="42" t="str">
        <f t="shared" si="54"/>
        <v xml:space="preserve">CAPACIDADE DE ADAPTAÇÃO MUITO ALTA </v>
      </c>
    </row>
    <row r="549" spans="1:15">
      <c r="A549" s="146">
        <v>545</v>
      </c>
      <c r="B549" s="28">
        <v>3146552</v>
      </c>
      <c r="C549" s="17" t="s">
        <v>637</v>
      </c>
      <c r="D549" s="151">
        <v>9617.09</v>
      </c>
      <c r="E549" s="133">
        <f t="shared" si="49"/>
        <v>0.17715833831933811</v>
      </c>
      <c r="F549" s="134">
        <v>0.69299999999999995</v>
      </c>
      <c r="G549" s="133">
        <f t="shared" si="50"/>
        <v>0.23402255639097752</v>
      </c>
      <c r="H549" s="135">
        <v>0.25</v>
      </c>
      <c r="I549" s="133">
        <f t="shared" si="51"/>
        <v>0.25</v>
      </c>
      <c r="J549" s="152">
        <v>199.00462799495585</v>
      </c>
      <c r="K549" s="133">
        <f t="shared" si="52"/>
        <v>0.45880635718972357</v>
      </c>
      <c r="L549" s="136"/>
      <c r="M549" s="136">
        <f t="shared" si="53"/>
        <v>0.27999681297500978</v>
      </c>
      <c r="N549" s="24"/>
      <c r="O549" s="42" t="str">
        <f t="shared" si="54"/>
        <v>CAPACIDADE DE ADAPTAÇÃO MODERADA</v>
      </c>
    </row>
    <row r="550" spans="1:15">
      <c r="A550" s="146">
        <v>546</v>
      </c>
      <c r="B550" s="28">
        <v>3146602</v>
      </c>
      <c r="C550" s="17" t="s">
        <v>640</v>
      </c>
      <c r="D550" s="151">
        <v>17996.580000000002</v>
      </c>
      <c r="E550" s="133">
        <f t="shared" si="49"/>
        <v>0.33151859951721718</v>
      </c>
      <c r="F550" s="134">
        <v>0.60499999999999998</v>
      </c>
      <c r="G550" s="133">
        <f t="shared" si="50"/>
        <v>0.56484962406015038</v>
      </c>
      <c r="H550" s="135">
        <v>0.25</v>
      </c>
      <c r="I550" s="133">
        <f t="shared" si="51"/>
        <v>0.25</v>
      </c>
      <c r="J550" s="152">
        <v>551.18716417910446</v>
      </c>
      <c r="K550" s="133">
        <f t="shared" si="52"/>
        <v>1</v>
      </c>
      <c r="L550" s="136"/>
      <c r="M550" s="136">
        <f t="shared" si="53"/>
        <v>0.53659205589434189</v>
      </c>
      <c r="N550" s="24"/>
      <c r="O550" s="42" t="str">
        <f t="shared" si="54"/>
        <v>CAPACIDADE DE ADAPTAÇÃO ALTA</v>
      </c>
    </row>
    <row r="551" spans="1:15">
      <c r="A551" s="146">
        <v>547</v>
      </c>
      <c r="B551" s="28">
        <v>3146701</v>
      </c>
      <c r="C551" s="17" t="s">
        <v>641</v>
      </c>
      <c r="D551" s="151">
        <v>15693.82</v>
      </c>
      <c r="E551" s="133">
        <f t="shared" si="49"/>
        <v>0.2890989970025023</v>
      </c>
      <c r="F551" s="134">
        <v>0.443</v>
      </c>
      <c r="G551" s="133">
        <f t="shared" si="50"/>
        <v>1</v>
      </c>
      <c r="H551" s="135">
        <v>0.25</v>
      </c>
      <c r="I551" s="133">
        <f t="shared" si="51"/>
        <v>0.25</v>
      </c>
      <c r="J551" s="152">
        <v>25.973213597336606</v>
      </c>
      <c r="K551" s="133">
        <f t="shared" si="52"/>
        <v>5.9881398916042571E-2</v>
      </c>
      <c r="L551" s="136"/>
      <c r="M551" s="136">
        <f t="shared" si="53"/>
        <v>0.39974509897963623</v>
      </c>
      <c r="N551" s="24"/>
      <c r="O551" s="42" t="str">
        <f t="shared" si="54"/>
        <v>CAPACIDADE DE ADAPTAÇÃO MODERADA</v>
      </c>
    </row>
    <row r="552" spans="1:15">
      <c r="A552" s="146">
        <v>548</v>
      </c>
      <c r="B552" s="28">
        <v>3146750</v>
      </c>
      <c r="C552" s="17" t="s">
        <v>642</v>
      </c>
      <c r="D552" s="151">
        <v>12292.83</v>
      </c>
      <c r="E552" s="133">
        <f t="shared" si="49"/>
        <v>0.22644868001049268</v>
      </c>
      <c r="F552" s="134">
        <v>0.59199999999999997</v>
      </c>
      <c r="G552" s="133">
        <f t="shared" si="50"/>
        <v>0.61372180451127822</v>
      </c>
      <c r="H552" s="135">
        <v>0.25</v>
      </c>
      <c r="I552" s="133">
        <f t="shared" si="51"/>
        <v>0.25</v>
      </c>
      <c r="J552" s="152">
        <v>27.059558800190445</v>
      </c>
      <c r="K552" s="133">
        <f t="shared" si="52"/>
        <v>6.2385974262825633E-2</v>
      </c>
      <c r="L552" s="136"/>
      <c r="M552" s="136">
        <f t="shared" si="53"/>
        <v>0.28813911469614911</v>
      </c>
      <c r="N552" s="24"/>
      <c r="O552" s="42" t="str">
        <f t="shared" si="54"/>
        <v>CAPACIDADE DE ADAPTAÇÃO MODERADA</v>
      </c>
    </row>
    <row r="553" spans="1:15">
      <c r="A553" s="146">
        <v>549</v>
      </c>
      <c r="B553" s="28">
        <v>3146909</v>
      </c>
      <c r="C553" s="17" t="s">
        <v>643</v>
      </c>
      <c r="D553" s="151">
        <v>23511.040000000001</v>
      </c>
      <c r="E553" s="133">
        <f t="shared" si="49"/>
        <v>0.43310157007571848</v>
      </c>
      <c r="F553" s="134">
        <v>0.60699999999999998</v>
      </c>
      <c r="G553" s="133">
        <f t="shared" si="50"/>
        <v>0.55733082706766912</v>
      </c>
      <c r="H553" s="135">
        <v>0</v>
      </c>
      <c r="I553" s="133">
        <f t="shared" si="51"/>
        <v>0</v>
      </c>
      <c r="J553" s="152">
        <v>213.92327298850574</v>
      </c>
      <c r="K553" s="133">
        <f t="shared" si="52"/>
        <v>0.49320138223341664</v>
      </c>
      <c r="L553" s="136"/>
      <c r="M553" s="136">
        <f t="shared" si="53"/>
        <v>0.37090844484420105</v>
      </c>
      <c r="N553" s="24"/>
      <c r="O553" s="42" t="str">
        <f t="shared" si="54"/>
        <v>CAPACIDADE DE ADAPTAÇÃO MODERADA</v>
      </c>
    </row>
    <row r="554" spans="1:15">
      <c r="A554" s="146">
        <v>550</v>
      </c>
      <c r="B554" s="28">
        <v>3147006</v>
      </c>
      <c r="C554" s="17" t="s">
        <v>645</v>
      </c>
      <c r="D554" s="151">
        <v>76144.41</v>
      </c>
      <c r="E554" s="133">
        <f t="shared" si="49"/>
        <v>1</v>
      </c>
      <c r="F554" s="134">
        <v>0.66900000000000004</v>
      </c>
      <c r="G554" s="133">
        <f t="shared" si="50"/>
        <v>0.32424812030075162</v>
      </c>
      <c r="H554" s="135">
        <v>0.5</v>
      </c>
      <c r="I554" s="133">
        <f t="shared" si="51"/>
        <v>0.5</v>
      </c>
      <c r="J554" s="152">
        <v>216.40573689416422</v>
      </c>
      <c r="K554" s="133">
        <f t="shared" si="52"/>
        <v>0.49892471757936152</v>
      </c>
      <c r="L554" s="136"/>
      <c r="M554" s="136">
        <f t="shared" si="53"/>
        <v>0.58079320947002833</v>
      </c>
      <c r="N554" s="24"/>
      <c r="O554" s="42" t="str">
        <f t="shared" si="54"/>
        <v>CAPACIDADE DE ADAPTAÇÃO ALTA</v>
      </c>
    </row>
    <row r="555" spans="1:15">
      <c r="A555" s="146">
        <v>551</v>
      </c>
      <c r="B555" s="28">
        <v>3147105</v>
      </c>
      <c r="C555" s="17" t="s">
        <v>644</v>
      </c>
      <c r="D555" s="151">
        <v>42098.58</v>
      </c>
      <c r="E555" s="133">
        <f t="shared" si="49"/>
        <v>0.77550636194563238</v>
      </c>
      <c r="F555" s="134">
        <v>0.68300000000000005</v>
      </c>
      <c r="G555" s="133">
        <f t="shared" si="50"/>
        <v>0.27161654135338315</v>
      </c>
      <c r="H555" s="135">
        <v>0.25</v>
      </c>
      <c r="I555" s="133">
        <f t="shared" si="51"/>
        <v>0.25</v>
      </c>
      <c r="J555" s="152">
        <v>115.19923305778316</v>
      </c>
      <c r="K555" s="133">
        <f t="shared" si="52"/>
        <v>0.26559251914297771</v>
      </c>
      <c r="L555" s="136"/>
      <c r="M555" s="136">
        <f t="shared" si="53"/>
        <v>0.39067885561049831</v>
      </c>
      <c r="N555" s="24"/>
      <c r="O555" s="42" t="str">
        <f t="shared" si="54"/>
        <v>CAPACIDADE DE ADAPTAÇÃO MODERADA</v>
      </c>
    </row>
    <row r="556" spans="1:15">
      <c r="A556" s="146">
        <v>552</v>
      </c>
      <c r="B556" s="28">
        <v>3147204</v>
      </c>
      <c r="C556" s="17" t="s">
        <v>646</v>
      </c>
      <c r="D556" s="151">
        <v>29998.34</v>
      </c>
      <c r="E556" s="133">
        <f t="shared" si="49"/>
        <v>0.55260542084336672</v>
      </c>
      <c r="F556" s="134">
        <v>0.623</v>
      </c>
      <c r="G556" s="133">
        <f t="shared" si="50"/>
        <v>0.49718045112781944</v>
      </c>
      <c r="H556" s="135">
        <v>0.25</v>
      </c>
      <c r="I556" s="133">
        <f t="shared" si="51"/>
        <v>0.25</v>
      </c>
      <c r="J556" s="152">
        <v>11.856369746351794</v>
      </c>
      <c r="K556" s="133">
        <f t="shared" si="52"/>
        <v>2.733493119042435E-2</v>
      </c>
      <c r="L556" s="136"/>
      <c r="M556" s="136">
        <f t="shared" si="53"/>
        <v>0.3317802007904026</v>
      </c>
      <c r="N556" s="24"/>
      <c r="O556" s="42" t="str">
        <f t="shared" si="54"/>
        <v>CAPACIDADE DE ADAPTAÇÃO MODERADA</v>
      </c>
    </row>
    <row r="557" spans="1:15">
      <c r="A557" s="146">
        <v>553</v>
      </c>
      <c r="B557" s="28">
        <v>3147303</v>
      </c>
      <c r="C557" s="17" t="s">
        <v>647</v>
      </c>
      <c r="D557" s="151">
        <v>27752.05</v>
      </c>
      <c r="E557" s="133">
        <f t="shared" si="49"/>
        <v>0.51122606349271837</v>
      </c>
      <c r="F557" s="134">
        <v>0.63700000000000001</v>
      </c>
      <c r="G557" s="133">
        <f t="shared" si="50"/>
        <v>0.44454887218045097</v>
      </c>
      <c r="H557" s="135">
        <v>0</v>
      </c>
      <c r="I557" s="133">
        <f t="shared" si="51"/>
        <v>0</v>
      </c>
      <c r="J557" s="152">
        <v>287.14171337735388</v>
      </c>
      <c r="K557" s="133">
        <f t="shared" si="52"/>
        <v>0.66200693340266792</v>
      </c>
      <c r="L557" s="136"/>
      <c r="M557" s="136">
        <f t="shared" si="53"/>
        <v>0.4044454672689593</v>
      </c>
      <c r="N557" s="24"/>
      <c r="O557" s="42" t="str">
        <f t="shared" si="54"/>
        <v>CAPACIDADE DE ADAPTAÇÃO ALTA</v>
      </c>
    </row>
    <row r="558" spans="1:15">
      <c r="A558" s="146">
        <v>554</v>
      </c>
      <c r="B558" s="28">
        <v>3147402</v>
      </c>
      <c r="C558" s="17" t="s">
        <v>648</v>
      </c>
      <c r="D558" s="151">
        <v>36955.29</v>
      </c>
      <c r="E558" s="133">
        <f t="shared" si="49"/>
        <v>0.6807607881915686</v>
      </c>
      <c r="F558" s="134">
        <v>0.63300000000000001</v>
      </c>
      <c r="G558" s="133">
        <f t="shared" si="50"/>
        <v>0.45958646616541338</v>
      </c>
      <c r="H558" s="135">
        <v>0.25</v>
      </c>
      <c r="I558" s="133">
        <f t="shared" si="51"/>
        <v>0.25</v>
      </c>
      <c r="J558" s="152">
        <v>21.951819803376612</v>
      </c>
      <c r="K558" s="133">
        <f t="shared" si="52"/>
        <v>5.0610051530699786E-2</v>
      </c>
      <c r="L558" s="136"/>
      <c r="M558" s="136">
        <f t="shared" si="53"/>
        <v>0.36023932647192042</v>
      </c>
      <c r="N558" s="24"/>
      <c r="O558" s="42" t="str">
        <f t="shared" si="54"/>
        <v>CAPACIDADE DE ADAPTAÇÃO MODERADA</v>
      </c>
    </row>
    <row r="559" spans="1:15">
      <c r="A559" s="146">
        <v>555</v>
      </c>
      <c r="B559" s="28">
        <v>3147501</v>
      </c>
      <c r="C559" s="17" t="s">
        <v>651</v>
      </c>
      <c r="D559" s="151">
        <v>14574</v>
      </c>
      <c r="E559" s="133">
        <f t="shared" si="49"/>
        <v>0.26847056881718206</v>
      </c>
      <c r="F559" s="134">
        <v>0.59199999999999997</v>
      </c>
      <c r="G559" s="133">
        <f t="shared" si="50"/>
        <v>0.61372180451127822</v>
      </c>
      <c r="H559" s="135">
        <v>0.25</v>
      </c>
      <c r="I559" s="133">
        <f t="shared" si="51"/>
        <v>0.25</v>
      </c>
      <c r="J559" s="152">
        <v>283.6366625</v>
      </c>
      <c r="K559" s="133">
        <f t="shared" si="52"/>
        <v>0.65392601769228487</v>
      </c>
      <c r="L559" s="136"/>
      <c r="M559" s="136">
        <f t="shared" si="53"/>
        <v>0.4465295977551863</v>
      </c>
      <c r="N559" s="24"/>
      <c r="O559" s="42" t="str">
        <f t="shared" si="54"/>
        <v>CAPACIDADE DE ADAPTAÇÃO ALTA</v>
      </c>
    </row>
    <row r="560" spans="1:15">
      <c r="A560" s="146">
        <v>556</v>
      </c>
      <c r="B560" s="28">
        <v>3147600</v>
      </c>
      <c r="C560" s="17" t="s">
        <v>649</v>
      </c>
      <c r="D560" s="151">
        <v>28737.93</v>
      </c>
      <c r="E560" s="133">
        <f t="shared" si="49"/>
        <v>0.52938715614988074</v>
      </c>
      <c r="F560" s="134">
        <v>0.624</v>
      </c>
      <c r="G560" s="133">
        <f t="shared" si="50"/>
        <v>0.49342105263157882</v>
      </c>
      <c r="H560" s="135">
        <v>0.25</v>
      </c>
      <c r="I560" s="133">
        <f t="shared" si="51"/>
        <v>0.25</v>
      </c>
      <c r="J560" s="152">
        <v>119.20407154366741</v>
      </c>
      <c r="K560" s="133">
        <f t="shared" si="52"/>
        <v>0.27482569816677577</v>
      </c>
      <c r="L560" s="136"/>
      <c r="M560" s="136">
        <f t="shared" si="53"/>
        <v>0.38690847673705886</v>
      </c>
      <c r="N560" s="24"/>
      <c r="O560" s="42" t="str">
        <f t="shared" si="54"/>
        <v>CAPACIDADE DE ADAPTAÇÃO MODERADA</v>
      </c>
    </row>
    <row r="561" spans="1:15">
      <c r="A561" s="146">
        <v>557</v>
      </c>
      <c r="B561" s="28">
        <v>3147709</v>
      </c>
      <c r="C561" s="17" t="s">
        <v>650</v>
      </c>
      <c r="D561" s="151">
        <v>59808.53</v>
      </c>
      <c r="E561" s="133">
        <f t="shared" si="49"/>
        <v>1</v>
      </c>
      <c r="F561" s="134">
        <v>0.58799999999999997</v>
      </c>
      <c r="G561" s="133">
        <f t="shared" si="50"/>
        <v>0.62875939849624063</v>
      </c>
      <c r="H561" s="135">
        <v>0.25</v>
      </c>
      <c r="I561" s="133">
        <f t="shared" si="51"/>
        <v>0.25</v>
      </c>
      <c r="J561" s="152">
        <v>55.515230732916322</v>
      </c>
      <c r="K561" s="133">
        <f t="shared" si="52"/>
        <v>0.12799069568252416</v>
      </c>
      <c r="L561" s="136"/>
      <c r="M561" s="136">
        <f t="shared" si="53"/>
        <v>0.50168752354469115</v>
      </c>
      <c r="N561" s="24"/>
      <c r="O561" s="42" t="str">
        <f t="shared" si="54"/>
        <v>CAPACIDADE DE ADAPTAÇÃO ALTA</v>
      </c>
    </row>
    <row r="562" spans="1:15">
      <c r="A562" s="146">
        <v>558</v>
      </c>
      <c r="B562" s="28">
        <v>3147808</v>
      </c>
      <c r="C562" s="17" t="s">
        <v>983</v>
      </c>
      <c r="D562" s="151">
        <v>20794.2</v>
      </c>
      <c r="E562" s="133">
        <f t="shared" si="49"/>
        <v>0.38305411706451542</v>
      </c>
      <c r="F562" s="134">
        <v>0.621</v>
      </c>
      <c r="G562" s="133">
        <f t="shared" si="50"/>
        <v>0.50469924812030065</v>
      </c>
      <c r="H562" s="135">
        <v>0.25</v>
      </c>
      <c r="I562" s="133">
        <f t="shared" si="51"/>
        <v>0.25</v>
      </c>
      <c r="J562" s="152">
        <v>80.809816390506043</v>
      </c>
      <c r="K562" s="133">
        <f t="shared" si="52"/>
        <v>0.18630751383449362</v>
      </c>
      <c r="L562" s="136"/>
      <c r="M562" s="136">
        <f t="shared" si="53"/>
        <v>0.33101521975482745</v>
      </c>
      <c r="N562" s="24"/>
      <c r="O562" s="42" t="str">
        <f t="shared" si="54"/>
        <v>CAPACIDADE DE ADAPTAÇÃO MODERADA</v>
      </c>
    </row>
    <row r="563" spans="1:15">
      <c r="A563" s="146">
        <v>559</v>
      </c>
      <c r="B563" s="28">
        <v>3147907</v>
      </c>
      <c r="C563" s="17" t="s">
        <v>652</v>
      </c>
      <c r="D563" s="151">
        <v>26081.82</v>
      </c>
      <c r="E563" s="133">
        <f t="shared" si="49"/>
        <v>0.4804584226147493</v>
      </c>
      <c r="F563" s="134">
        <v>0.65200000000000002</v>
      </c>
      <c r="G563" s="133">
        <f t="shared" si="50"/>
        <v>0.38815789473684192</v>
      </c>
      <c r="H563" s="135">
        <v>0.5</v>
      </c>
      <c r="I563" s="133">
        <f t="shared" si="51"/>
        <v>0.5</v>
      </c>
      <c r="J563" s="152">
        <v>323.5785571605964</v>
      </c>
      <c r="K563" s="133">
        <f t="shared" si="52"/>
        <v>0.74601229414284265</v>
      </c>
      <c r="L563" s="136"/>
      <c r="M563" s="136">
        <f t="shared" si="53"/>
        <v>0.52865715287360848</v>
      </c>
      <c r="N563" s="24"/>
      <c r="O563" s="42" t="str">
        <f t="shared" si="54"/>
        <v>CAPACIDADE DE ADAPTAÇÃO ALTA</v>
      </c>
    </row>
    <row r="564" spans="1:15">
      <c r="A564" s="146">
        <v>560</v>
      </c>
      <c r="B564" s="28">
        <v>3147956</v>
      </c>
      <c r="C564" s="17" t="s">
        <v>653</v>
      </c>
      <c r="D564" s="151">
        <v>9122.5300000000007</v>
      </c>
      <c r="E564" s="133">
        <f t="shared" si="49"/>
        <v>0.16804794964675507</v>
      </c>
      <c r="F564" s="134">
        <v>0.63300000000000001</v>
      </c>
      <c r="G564" s="133">
        <f t="shared" si="50"/>
        <v>0.45958646616541338</v>
      </c>
      <c r="H564" s="135">
        <v>0.25</v>
      </c>
      <c r="I564" s="133">
        <f t="shared" si="51"/>
        <v>0.25</v>
      </c>
      <c r="J564" s="152">
        <v>37.028743022534627</v>
      </c>
      <c r="K564" s="133">
        <f t="shared" si="52"/>
        <v>8.5369987967888486E-2</v>
      </c>
      <c r="L564" s="136"/>
      <c r="M564" s="136">
        <f t="shared" si="53"/>
        <v>0.24075110094501426</v>
      </c>
      <c r="N564" s="24"/>
      <c r="O564" s="42" t="str">
        <f t="shared" si="54"/>
        <v>CAPACIDADE DE ADAPTAÇÃO MODERADA</v>
      </c>
    </row>
    <row r="565" spans="1:15">
      <c r="A565" s="146">
        <v>561</v>
      </c>
      <c r="B565" s="28">
        <v>3148004</v>
      </c>
      <c r="C565" s="17" t="s">
        <v>654</v>
      </c>
      <c r="D565" s="151">
        <v>39738.04</v>
      </c>
      <c r="E565" s="133">
        <f t="shared" si="49"/>
        <v>0.73202238249484941</v>
      </c>
      <c r="F565" s="134">
        <v>0.69099999999999995</v>
      </c>
      <c r="G565" s="133">
        <f t="shared" si="50"/>
        <v>0.24154135338345875</v>
      </c>
      <c r="H565" s="135">
        <v>0.5</v>
      </c>
      <c r="I565" s="133">
        <f t="shared" si="51"/>
        <v>0.5</v>
      </c>
      <c r="J565" s="152">
        <v>17.850744811128209</v>
      </c>
      <c r="K565" s="133">
        <f t="shared" si="52"/>
        <v>4.1154998667290721E-2</v>
      </c>
      <c r="L565" s="136"/>
      <c r="M565" s="136">
        <f t="shared" si="53"/>
        <v>0.3786796836363997</v>
      </c>
      <c r="N565" s="24"/>
      <c r="O565" s="42" t="str">
        <f t="shared" si="54"/>
        <v>CAPACIDADE DE ADAPTAÇÃO MODERADA</v>
      </c>
    </row>
    <row r="566" spans="1:15">
      <c r="A566" s="146">
        <v>562</v>
      </c>
      <c r="B566" s="28">
        <v>3148103</v>
      </c>
      <c r="C566" s="17" t="s">
        <v>655</v>
      </c>
      <c r="D566" s="151">
        <v>39932.300000000003</v>
      </c>
      <c r="E566" s="133">
        <f t="shared" si="49"/>
        <v>0.73560088480707841</v>
      </c>
      <c r="F566" s="134">
        <v>0.67700000000000005</v>
      </c>
      <c r="G566" s="133">
        <f t="shared" si="50"/>
        <v>0.29417293233082681</v>
      </c>
      <c r="H566" s="135">
        <v>0.25</v>
      </c>
      <c r="I566" s="133">
        <f t="shared" si="51"/>
        <v>0.25</v>
      </c>
      <c r="J566" s="152">
        <v>182.95581090107541</v>
      </c>
      <c r="K566" s="133">
        <f t="shared" si="52"/>
        <v>0.42180571362562469</v>
      </c>
      <c r="L566" s="136"/>
      <c r="M566" s="136">
        <f t="shared" si="53"/>
        <v>0.42539488269088244</v>
      </c>
      <c r="N566" s="24"/>
      <c r="O566" s="42" t="str">
        <f t="shared" si="54"/>
        <v>CAPACIDADE DE ADAPTAÇÃO ALTA</v>
      </c>
    </row>
    <row r="567" spans="1:15">
      <c r="A567" s="146">
        <v>563</v>
      </c>
      <c r="B567" s="28">
        <v>3148202</v>
      </c>
      <c r="C567" s="17" t="s">
        <v>656</v>
      </c>
      <c r="D567" s="151">
        <v>20206.330000000002</v>
      </c>
      <c r="E567" s="133">
        <f t="shared" si="49"/>
        <v>0.37222484621982238</v>
      </c>
      <c r="F567" s="134">
        <v>0.55500000000000005</v>
      </c>
      <c r="G567" s="133">
        <f t="shared" si="50"/>
        <v>0.75281954887218017</v>
      </c>
      <c r="H567" s="135">
        <v>0.5</v>
      </c>
      <c r="I567" s="133">
        <f t="shared" si="51"/>
        <v>0.5</v>
      </c>
      <c r="J567" s="152">
        <v>0</v>
      </c>
      <c r="K567" s="133">
        <f t="shared" si="52"/>
        <v>0</v>
      </c>
      <c r="L567" s="136"/>
      <c r="M567" s="136">
        <f t="shared" si="53"/>
        <v>0.40626109877300065</v>
      </c>
      <c r="N567" s="24"/>
      <c r="O567" s="42" t="str">
        <f t="shared" si="54"/>
        <v>CAPACIDADE DE ADAPTAÇÃO ALTA</v>
      </c>
    </row>
    <row r="568" spans="1:15">
      <c r="A568" s="146">
        <v>564</v>
      </c>
      <c r="B568" s="28">
        <v>3148301</v>
      </c>
      <c r="C568" s="17" t="s">
        <v>657</v>
      </c>
      <c r="D568" s="151">
        <v>14255.97</v>
      </c>
      <c r="E568" s="133">
        <f t="shared" si="49"/>
        <v>0.26261207458080715</v>
      </c>
      <c r="F568" s="134">
        <v>0.63800000000000001</v>
      </c>
      <c r="G568" s="133">
        <f t="shared" si="50"/>
        <v>0.4407894736842104</v>
      </c>
      <c r="H568" s="135">
        <v>0.5</v>
      </c>
      <c r="I568" s="133">
        <f t="shared" si="51"/>
        <v>0.5</v>
      </c>
      <c r="J568" s="152">
        <v>65.815052546483429</v>
      </c>
      <c r="K568" s="133">
        <f t="shared" si="52"/>
        <v>0.15173699632687782</v>
      </c>
      <c r="L568" s="136"/>
      <c r="M568" s="136">
        <f t="shared" si="53"/>
        <v>0.33878463614797383</v>
      </c>
      <c r="N568" s="24"/>
      <c r="O568" s="42" t="str">
        <f t="shared" si="54"/>
        <v>CAPACIDADE DE ADAPTAÇÃO MODERADA</v>
      </c>
    </row>
    <row r="569" spans="1:15">
      <c r="A569" s="146">
        <v>565</v>
      </c>
      <c r="B569" s="28">
        <v>3148400</v>
      </c>
      <c r="C569" s="17" t="s">
        <v>658</v>
      </c>
      <c r="D569" s="151">
        <v>14048.81</v>
      </c>
      <c r="E569" s="133">
        <f t="shared" si="49"/>
        <v>0.25879593878856288</v>
      </c>
      <c r="F569" s="134">
        <v>0.622</v>
      </c>
      <c r="G569" s="133">
        <f t="shared" si="50"/>
        <v>0.50093984962406002</v>
      </c>
      <c r="H569" s="135">
        <v>0.25</v>
      </c>
      <c r="I569" s="133">
        <f t="shared" si="51"/>
        <v>0.25</v>
      </c>
      <c r="J569" s="152">
        <v>5.8224287992709041</v>
      </c>
      <c r="K569" s="133">
        <f t="shared" si="52"/>
        <v>1.3423644335837912E-2</v>
      </c>
      <c r="L569" s="136"/>
      <c r="M569" s="136">
        <f t="shared" si="53"/>
        <v>0.25578985818711519</v>
      </c>
      <c r="N569" s="24"/>
      <c r="O569" s="42" t="str">
        <f t="shared" si="54"/>
        <v>CAPACIDADE DE ADAPTAÇÃO MODERADA</v>
      </c>
    </row>
    <row r="570" spans="1:15">
      <c r="A570" s="146">
        <v>566</v>
      </c>
      <c r="B570" s="28">
        <v>3148509</v>
      </c>
      <c r="C570" s="17" t="s">
        <v>659</v>
      </c>
      <c r="D570" s="151">
        <v>11093.87</v>
      </c>
      <c r="E570" s="133">
        <f t="shared" si="49"/>
        <v>0.20436239805707918</v>
      </c>
      <c r="F570" s="134">
        <v>0.59799999999999998</v>
      </c>
      <c r="G570" s="133">
        <f t="shared" si="50"/>
        <v>0.59116541353383456</v>
      </c>
      <c r="H570" s="135">
        <v>0.5</v>
      </c>
      <c r="I570" s="133">
        <f t="shared" si="51"/>
        <v>0.5</v>
      </c>
      <c r="J570" s="152">
        <v>4.9246340251025229</v>
      </c>
      <c r="K570" s="133">
        <f t="shared" si="52"/>
        <v>1.1353773127362266E-2</v>
      </c>
      <c r="L570" s="136"/>
      <c r="M570" s="136">
        <f t="shared" si="53"/>
        <v>0.32672039617956899</v>
      </c>
      <c r="N570" s="24"/>
      <c r="O570" s="42" t="str">
        <f t="shared" si="54"/>
        <v>CAPACIDADE DE ADAPTAÇÃO MODERADA</v>
      </c>
    </row>
    <row r="571" spans="1:15">
      <c r="A571" s="146">
        <v>567</v>
      </c>
      <c r="B571" s="28">
        <v>3148608</v>
      </c>
      <c r="C571" s="17" t="s">
        <v>660</v>
      </c>
      <c r="D571" s="151">
        <v>15407.09</v>
      </c>
      <c r="E571" s="133">
        <f t="shared" si="49"/>
        <v>0.28381708632616426</v>
      </c>
      <c r="F571" s="134">
        <v>0.54500000000000004</v>
      </c>
      <c r="G571" s="133">
        <f t="shared" si="50"/>
        <v>0.79041353383458623</v>
      </c>
      <c r="H571" s="135">
        <v>0.25</v>
      </c>
      <c r="I571" s="133">
        <f t="shared" si="51"/>
        <v>0.25</v>
      </c>
      <c r="J571" s="152">
        <v>12.408607703771638</v>
      </c>
      <c r="K571" s="133">
        <f t="shared" si="52"/>
        <v>2.8608119096145388E-2</v>
      </c>
      <c r="L571" s="136"/>
      <c r="M571" s="136">
        <f t="shared" si="53"/>
        <v>0.33820968481422398</v>
      </c>
      <c r="N571" s="24"/>
      <c r="O571" s="42" t="str">
        <f t="shared" si="54"/>
        <v>CAPACIDADE DE ADAPTAÇÃO MODERADA</v>
      </c>
    </row>
    <row r="572" spans="1:15">
      <c r="A572" s="146">
        <v>568</v>
      </c>
      <c r="B572" s="28">
        <v>3148707</v>
      </c>
      <c r="C572" s="17" t="s">
        <v>661</v>
      </c>
      <c r="D572" s="151">
        <v>16498.080000000002</v>
      </c>
      <c r="E572" s="133">
        <f t="shared" si="49"/>
        <v>0.30391443131545054</v>
      </c>
      <c r="F572" s="134">
        <v>0.62</v>
      </c>
      <c r="G572" s="133">
        <f t="shared" si="50"/>
        <v>0.50845864661654128</v>
      </c>
      <c r="H572" s="135">
        <v>0.5</v>
      </c>
      <c r="I572" s="133">
        <f t="shared" si="51"/>
        <v>0.5</v>
      </c>
      <c r="J572" s="152">
        <v>5.4592720196640716</v>
      </c>
      <c r="K572" s="133">
        <f t="shared" si="52"/>
        <v>1.2586384213704544E-2</v>
      </c>
      <c r="L572" s="136"/>
      <c r="M572" s="136">
        <f t="shared" si="53"/>
        <v>0.33123986553642409</v>
      </c>
      <c r="N572" s="24"/>
      <c r="O572" s="42" t="str">
        <f t="shared" si="54"/>
        <v>CAPACIDADE DE ADAPTAÇÃO MODERADA</v>
      </c>
    </row>
    <row r="573" spans="1:15">
      <c r="A573" s="146">
        <v>569</v>
      </c>
      <c r="B573" s="28">
        <v>3148756</v>
      </c>
      <c r="C573" s="17" t="s">
        <v>662</v>
      </c>
      <c r="D573" s="151">
        <v>13480.12</v>
      </c>
      <c r="E573" s="133">
        <f t="shared" si="49"/>
        <v>0.24831998655989246</v>
      </c>
      <c r="F573" s="134">
        <v>0.58099999999999996</v>
      </c>
      <c r="G573" s="133">
        <f t="shared" si="50"/>
        <v>0.65507518796992481</v>
      </c>
      <c r="H573" s="135">
        <v>0.25</v>
      </c>
      <c r="I573" s="133">
        <f t="shared" si="51"/>
        <v>0.25</v>
      </c>
      <c r="J573" s="152">
        <v>33.280572404371583</v>
      </c>
      <c r="K573" s="133">
        <f t="shared" si="52"/>
        <v>7.672855824451276E-2</v>
      </c>
      <c r="L573" s="136"/>
      <c r="M573" s="136">
        <f t="shared" si="53"/>
        <v>0.30753093319358249</v>
      </c>
      <c r="N573" s="24"/>
      <c r="O573" s="42" t="str">
        <f t="shared" si="54"/>
        <v>CAPACIDADE DE ADAPTAÇÃO MODERADA</v>
      </c>
    </row>
    <row r="574" spans="1:15">
      <c r="A574" s="146">
        <v>570</v>
      </c>
      <c r="B574" s="28">
        <v>3148806</v>
      </c>
      <c r="C574" s="17" t="s">
        <v>663</v>
      </c>
      <c r="D574" s="151">
        <v>19502.490000000002</v>
      </c>
      <c r="E574" s="133">
        <f t="shared" si="49"/>
        <v>0.35925926881099257</v>
      </c>
      <c r="F574" s="134">
        <v>0.64400000000000002</v>
      </c>
      <c r="G574" s="133">
        <f t="shared" si="50"/>
        <v>0.41823308270676673</v>
      </c>
      <c r="H574" s="135">
        <v>0.5</v>
      </c>
      <c r="I574" s="133">
        <f t="shared" si="51"/>
        <v>0.5</v>
      </c>
      <c r="J574" s="152">
        <v>73.780903050437942</v>
      </c>
      <c r="K574" s="133">
        <f t="shared" si="52"/>
        <v>0.17010231219144117</v>
      </c>
      <c r="L574" s="136"/>
      <c r="M574" s="136">
        <f t="shared" si="53"/>
        <v>0.36189866592730013</v>
      </c>
      <c r="N574" s="24"/>
      <c r="O574" s="42" t="str">
        <f t="shared" si="54"/>
        <v>CAPACIDADE DE ADAPTAÇÃO MODERADA</v>
      </c>
    </row>
    <row r="575" spans="1:15">
      <c r="A575" s="146">
        <v>571</v>
      </c>
      <c r="B575" s="28">
        <v>3148905</v>
      </c>
      <c r="C575" s="17" t="s">
        <v>664</v>
      </c>
      <c r="D575" s="151">
        <v>29206.43</v>
      </c>
      <c r="E575" s="133">
        <f t="shared" si="49"/>
        <v>0.53801748835043306</v>
      </c>
      <c r="F575" s="134">
        <v>0.62</v>
      </c>
      <c r="G575" s="133">
        <f t="shared" si="50"/>
        <v>0.50845864661654128</v>
      </c>
      <c r="H575" s="135">
        <v>0</v>
      </c>
      <c r="I575" s="133">
        <f t="shared" si="51"/>
        <v>0</v>
      </c>
      <c r="J575" s="152">
        <v>223.11288667315173</v>
      </c>
      <c r="K575" s="133">
        <f t="shared" si="52"/>
        <v>0.51438809141256259</v>
      </c>
      <c r="L575" s="136"/>
      <c r="M575" s="136">
        <f t="shared" si="53"/>
        <v>0.39021605659488423</v>
      </c>
      <c r="N575" s="24"/>
      <c r="O575" s="42" t="str">
        <f t="shared" si="54"/>
        <v>CAPACIDADE DE ADAPTAÇÃO MODERADA</v>
      </c>
    </row>
    <row r="576" spans="1:15">
      <c r="A576" s="146">
        <v>572</v>
      </c>
      <c r="B576" s="28">
        <v>3149002</v>
      </c>
      <c r="C576" s="17" t="s">
        <v>665</v>
      </c>
      <c r="D576" s="151">
        <v>16527.2</v>
      </c>
      <c r="E576" s="133">
        <f t="shared" si="49"/>
        <v>0.30445085665948485</v>
      </c>
      <c r="F576" s="134">
        <v>0.74199999999999999</v>
      </c>
      <c r="G576" s="133">
        <f t="shared" si="50"/>
        <v>4.9812030075187905E-2</v>
      </c>
      <c r="H576" s="135">
        <v>0.25</v>
      </c>
      <c r="I576" s="133">
        <f t="shared" si="51"/>
        <v>0.25</v>
      </c>
      <c r="J576" s="152">
        <v>89.548781284004349</v>
      </c>
      <c r="K576" s="133">
        <f t="shared" si="52"/>
        <v>0.20645524953688374</v>
      </c>
      <c r="L576" s="136"/>
      <c r="M576" s="136">
        <f t="shared" si="53"/>
        <v>0.20267953406788913</v>
      </c>
      <c r="N576" s="24"/>
      <c r="O576" s="42" t="str">
        <f t="shared" si="54"/>
        <v>CAPACIDADE DE ADAPTAÇÃO MODERADA</v>
      </c>
    </row>
    <row r="577" spans="1:15">
      <c r="A577" s="146">
        <v>573</v>
      </c>
      <c r="B577" s="28">
        <v>3149101</v>
      </c>
      <c r="C577" s="17" t="s">
        <v>666</v>
      </c>
      <c r="D577" s="151">
        <v>16460.400000000001</v>
      </c>
      <c r="E577" s="133">
        <f t="shared" si="49"/>
        <v>0.30322032049940612</v>
      </c>
      <c r="F577" s="134">
        <v>0.57999999999999996</v>
      </c>
      <c r="G577" s="133">
        <f t="shared" si="50"/>
        <v>0.65883458646616544</v>
      </c>
      <c r="H577" s="135">
        <v>0</v>
      </c>
      <c r="I577" s="133">
        <f t="shared" si="51"/>
        <v>0</v>
      </c>
      <c r="J577" s="152">
        <v>20.231214684014869</v>
      </c>
      <c r="K577" s="133">
        <f t="shared" si="52"/>
        <v>4.6643186162139819E-2</v>
      </c>
      <c r="L577" s="136"/>
      <c r="M577" s="136">
        <f t="shared" si="53"/>
        <v>0.25217452328192785</v>
      </c>
      <c r="N577" s="24"/>
      <c r="O577" s="42" t="str">
        <f t="shared" si="54"/>
        <v>CAPACIDADE DE ADAPTAÇÃO MODERADA</v>
      </c>
    </row>
    <row r="578" spans="1:15">
      <c r="A578" s="146">
        <v>574</v>
      </c>
      <c r="B578" s="28">
        <v>3149150</v>
      </c>
      <c r="C578" s="17" t="s">
        <v>667</v>
      </c>
      <c r="D578" s="151">
        <v>8900.3700000000008</v>
      </c>
      <c r="E578" s="133">
        <f t="shared" si="49"/>
        <v>0.16395549585449315</v>
      </c>
      <c r="F578" s="134">
        <v>0.55900000000000005</v>
      </c>
      <c r="G578" s="133">
        <f t="shared" si="50"/>
        <v>0.73778195488721776</v>
      </c>
      <c r="H578" s="135">
        <v>0.5</v>
      </c>
      <c r="I578" s="133">
        <f t="shared" si="51"/>
        <v>0.5</v>
      </c>
      <c r="J578" s="152">
        <v>28.121537429310841</v>
      </c>
      <c r="K578" s="133">
        <f t="shared" si="52"/>
        <v>6.4834372328484768E-2</v>
      </c>
      <c r="L578" s="136"/>
      <c r="M578" s="136">
        <f t="shared" si="53"/>
        <v>0.36664295576754891</v>
      </c>
      <c r="N578" s="24"/>
      <c r="O578" s="42" t="str">
        <f t="shared" si="54"/>
        <v>CAPACIDADE DE ADAPTAÇÃO MODERADA</v>
      </c>
    </row>
    <row r="579" spans="1:15">
      <c r="A579" s="146">
        <v>575</v>
      </c>
      <c r="B579" s="28">
        <v>3149200</v>
      </c>
      <c r="C579" s="17" t="s">
        <v>668</v>
      </c>
      <c r="D579" s="151">
        <v>55906.67</v>
      </c>
      <c r="E579" s="133">
        <f t="shared" si="49"/>
        <v>1</v>
      </c>
      <c r="F579" s="134">
        <v>0.55600000000000005</v>
      </c>
      <c r="G579" s="133">
        <f t="shared" si="50"/>
        <v>0.74906015037593954</v>
      </c>
      <c r="H579" s="135">
        <v>0</v>
      </c>
      <c r="I579" s="133">
        <f t="shared" si="51"/>
        <v>0</v>
      </c>
      <c r="J579" s="152">
        <v>123.88727571770335</v>
      </c>
      <c r="K579" s="133">
        <f t="shared" si="52"/>
        <v>0.28562285333202952</v>
      </c>
      <c r="L579" s="136"/>
      <c r="M579" s="136">
        <f t="shared" si="53"/>
        <v>0.50867075092699232</v>
      </c>
      <c r="N579" s="24"/>
      <c r="O579" s="42" t="str">
        <f t="shared" si="54"/>
        <v>CAPACIDADE DE ADAPTAÇÃO ALTA</v>
      </c>
    </row>
    <row r="580" spans="1:15">
      <c r="A580" s="146">
        <v>576</v>
      </c>
      <c r="B580" s="28">
        <v>3149309</v>
      </c>
      <c r="C580" s="17" t="s">
        <v>669</v>
      </c>
      <c r="D580" s="151">
        <v>29763.4</v>
      </c>
      <c r="E580" s="133">
        <f t="shared" si="49"/>
        <v>0.54827754411508978</v>
      </c>
      <c r="F580" s="134">
        <v>0.63100000000000001</v>
      </c>
      <c r="G580" s="133">
        <f t="shared" si="50"/>
        <v>0.46710526315789458</v>
      </c>
      <c r="H580" s="135">
        <v>0.75</v>
      </c>
      <c r="I580" s="133">
        <f t="shared" si="51"/>
        <v>0.75</v>
      </c>
      <c r="J580" s="152">
        <v>154.46179993608183</v>
      </c>
      <c r="K580" s="133">
        <f t="shared" si="52"/>
        <v>0.35611260133828582</v>
      </c>
      <c r="L580" s="136"/>
      <c r="M580" s="136">
        <f t="shared" si="53"/>
        <v>0.53037385215281752</v>
      </c>
      <c r="N580" s="24"/>
      <c r="O580" s="42" t="str">
        <f t="shared" si="54"/>
        <v>CAPACIDADE DE ADAPTAÇÃO ALTA</v>
      </c>
    </row>
    <row r="581" spans="1:15">
      <c r="A581" s="146">
        <v>577</v>
      </c>
      <c r="B581" s="28">
        <v>3149408</v>
      </c>
      <c r="C581" s="17" t="s">
        <v>670</v>
      </c>
      <c r="D581" s="151">
        <v>16778.21</v>
      </c>
      <c r="E581" s="133">
        <f t="shared" si="49"/>
        <v>0.30907476207178075</v>
      </c>
      <c r="F581" s="134">
        <v>0.628</v>
      </c>
      <c r="G581" s="133">
        <f t="shared" si="50"/>
        <v>0.47838345864661641</v>
      </c>
      <c r="H581" s="135">
        <v>0.25</v>
      </c>
      <c r="I581" s="133">
        <f t="shared" si="51"/>
        <v>0.25</v>
      </c>
      <c r="J581" s="152">
        <v>496.04204419889504</v>
      </c>
      <c r="K581" s="133">
        <f t="shared" si="52"/>
        <v>1</v>
      </c>
      <c r="L581" s="136"/>
      <c r="M581" s="136">
        <f t="shared" si="53"/>
        <v>0.50936455517959933</v>
      </c>
      <c r="N581" s="24"/>
      <c r="O581" s="42" t="str">
        <f t="shared" si="54"/>
        <v>CAPACIDADE DE ADAPTAÇÃO ALTA</v>
      </c>
    </row>
    <row r="582" spans="1:15">
      <c r="A582" s="146">
        <v>578</v>
      </c>
      <c r="B582" s="28">
        <v>3149507</v>
      </c>
      <c r="C582" s="17" t="s">
        <v>671</v>
      </c>
      <c r="D582" s="151">
        <v>18724.66</v>
      </c>
      <c r="E582" s="133">
        <f t="shared" ref="E582:E645" si="55">IF((D582-$E$860)/($D$860-$E$860)&gt;1,1,IF((D582-$E$860)/($D$860-$E$860)&lt;0,0,(D582-$E$860)/($D$860-$E$860)))</f>
        <v>0.34493070681407551</v>
      </c>
      <c r="F582" s="134">
        <v>0.60799999999999998</v>
      </c>
      <c r="G582" s="133">
        <f t="shared" ref="G582:G645" si="56">IF((F582-$F$860)/($G$860-$F$860)&gt;1,1,IF((F582-$F$860)/($G$860-$F$860)&lt;0,0,(F582-$F$860)/($G$860-$F$860)))</f>
        <v>0.55357142857142849</v>
      </c>
      <c r="H582" s="135">
        <v>0.25</v>
      </c>
      <c r="I582" s="133">
        <f t="shared" ref="I582:I645" si="57">H582</f>
        <v>0.25</v>
      </c>
      <c r="J582" s="152">
        <v>21.313076693524319</v>
      </c>
      <c r="K582" s="133">
        <f t="shared" ref="K582:K645" si="58">IF((J582-$K$860)/($J$860-$K$860)&gt;1,1,IF((J582-$K$860)/($J$860-$K$860)&lt;0,0,(J582-$K$860)/($J$860-$K$860)))</f>
        <v>4.9137425479918728E-2</v>
      </c>
      <c r="L582" s="136"/>
      <c r="M582" s="136">
        <f t="shared" ref="M582:M645" si="59">(E582+G582+I582+K582)/J$2</f>
        <v>0.29940989021635567</v>
      </c>
      <c r="N582" s="24"/>
      <c r="O582" s="42" t="str">
        <f t="shared" ref="O582:O645" si="60">IF(AND(M582&gt;$R$5,M582&lt;$S$5)," CAPACIDADE DE ADAPTAÇÃO RELATIVAMENTE BAIXA",IF(AND(M582&gt;$R$6,M582&lt;$S$6),"CAPACIDADE DE ADAPTAÇÃO MODERADA",IF(AND(M582&gt;$R$7,M582&lt;$S$7),"CAPACIDADE DE ADAPTAÇÃO ALTA",IF(AND(M582&gt;$R$8,M582&lt;$S$8),"CAPACIDADE DE ADAPTAÇÃO MUITO ALTA ","CAPACIDADE DE ADAPTAÇÃO EXTREMA"))))</f>
        <v>CAPACIDADE DE ADAPTAÇÃO MODERADA</v>
      </c>
    </row>
    <row r="583" spans="1:15">
      <c r="A583" s="146">
        <v>579</v>
      </c>
      <c r="B583" s="28">
        <v>3149606</v>
      </c>
      <c r="C583" s="17" t="s">
        <v>672</v>
      </c>
      <c r="D583" s="151">
        <v>19184.759999999998</v>
      </c>
      <c r="E583" s="133">
        <f t="shared" si="55"/>
        <v>0.35340630093461795</v>
      </c>
      <c r="F583" s="134">
        <v>0.56999999999999995</v>
      </c>
      <c r="G583" s="133">
        <f t="shared" si="56"/>
        <v>0.69642857142857151</v>
      </c>
      <c r="H583" s="135">
        <v>0.25</v>
      </c>
      <c r="I583" s="133">
        <f t="shared" si="57"/>
        <v>0.25</v>
      </c>
      <c r="J583" s="152">
        <v>485.30570397111916</v>
      </c>
      <c r="K583" s="133">
        <f t="shared" si="58"/>
        <v>1</v>
      </c>
      <c r="L583" s="136"/>
      <c r="M583" s="136">
        <f t="shared" si="59"/>
        <v>0.57495871809079735</v>
      </c>
      <c r="N583" s="24"/>
      <c r="O583" s="42" t="str">
        <f t="shared" si="60"/>
        <v>CAPACIDADE DE ADAPTAÇÃO ALTA</v>
      </c>
    </row>
    <row r="584" spans="1:15">
      <c r="A584" s="146">
        <v>580</v>
      </c>
      <c r="B584" s="28">
        <v>3149705</v>
      </c>
      <c r="C584" s="17" t="s">
        <v>673</v>
      </c>
      <c r="D584" s="151">
        <v>18941.95</v>
      </c>
      <c r="E584" s="133">
        <f t="shared" si="55"/>
        <v>0.34893344936233173</v>
      </c>
      <c r="F584" s="134">
        <v>0.73199999999999998</v>
      </c>
      <c r="G584" s="133">
        <f t="shared" si="56"/>
        <v>8.7406015037593959E-2</v>
      </c>
      <c r="H584" s="135">
        <v>0</v>
      </c>
      <c r="I584" s="133">
        <f t="shared" si="57"/>
        <v>0</v>
      </c>
      <c r="J584" s="152">
        <v>52.663864525595045</v>
      </c>
      <c r="K584" s="133">
        <f t="shared" si="58"/>
        <v>0.12141685387906564</v>
      </c>
      <c r="L584" s="136"/>
      <c r="M584" s="136">
        <f t="shared" si="59"/>
        <v>0.13943907956974783</v>
      </c>
      <c r="N584" s="24"/>
      <c r="O584" s="42" t="str">
        <f t="shared" si="60"/>
        <v xml:space="preserve"> CAPACIDADE DE ADAPTAÇÃO RELATIVAMENTE BAIXA</v>
      </c>
    </row>
    <row r="585" spans="1:15">
      <c r="A585" s="146">
        <v>581</v>
      </c>
      <c r="B585" s="28">
        <v>3149804</v>
      </c>
      <c r="C585" s="17" t="s">
        <v>674</v>
      </c>
      <c r="D585" s="151">
        <v>98918.71</v>
      </c>
      <c r="E585" s="133">
        <f t="shared" si="55"/>
        <v>1</v>
      </c>
      <c r="F585" s="134">
        <v>0.67400000000000004</v>
      </c>
      <c r="G585" s="133">
        <f t="shared" si="56"/>
        <v>0.30545112781954858</v>
      </c>
      <c r="H585" s="135">
        <v>0</v>
      </c>
      <c r="I585" s="133">
        <f t="shared" si="57"/>
        <v>0</v>
      </c>
      <c r="J585" s="152">
        <v>359.44630633782282</v>
      </c>
      <c r="K585" s="133">
        <f t="shared" si="58"/>
        <v>0.82870560387338355</v>
      </c>
      <c r="L585" s="136"/>
      <c r="M585" s="136">
        <f t="shared" si="59"/>
        <v>0.53353918292323299</v>
      </c>
      <c r="N585" s="24"/>
      <c r="O585" s="42" t="str">
        <f t="shared" si="60"/>
        <v>CAPACIDADE DE ADAPTAÇÃO ALTA</v>
      </c>
    </row>
    <row r="586" spans="1:15">
      <c r="A586" s="146">
        <v>582</v>
      </c>
      <c r="B586" s="28">
        <v>3149903</v>
      </c>
      <c r="C586" s="17" t="s">
        <v>675</v>
      </c>
      <c r="D586" s="151">
        <v>29060.6</v>
      </c>
      <c r="E586" s="133">
        <f t="shared" si="55"/>
        <v>0.53533112475426115</v>
      </c>
      <c r="F586" s="134">
        <v>0.67300000000000004</v>
      </c>
      <c r="G586" s="133">
        <f t="shared" si="56"/>
        <v>0.30921052631578921</v>
      </c>
      <c r="H586" s="135">
        <v>0.25</v>
      </c>
      <c r="I586" s="133">
        <f t="shared" si="57"/>
        <v>0.25</v>
      </c>
      <c r="J586" s="152">
        <v>13.45373129442574</v>
      </c>
      <c r="K586" s="133">
        <f t="shared" si="58"/>
        <v>3.1017657770056061E-2</v>
      </c>
      <c r="L586" s="136"/>
      <c r="M586" s="136">
        <f t="shared" si="59"/>
        <v>0.28138982721002659</v>
      </c>
      <c r="N586" s="24"/>
      <c r="O586" s="42" t="str">
        <f t="shared" si="60"/>
        <v>CAPACIDADE DE ADAPTAÇÃO MODERADA</v>
      </c>
    </row>
    <row r="587" spans="1:15">
      <c r="A587" s="146">
        <v>583</v>
      </c>
      <c r="B587" s="28">
        <v>3149952</v>
      </c>
      <c r="C587" s="17" t="s">
        <v>676</v>
      </c>
      <c r="D587" s="151">
        <v>16574.400000000001</v>
      </c>
      <c r="E587" s="133">
        <f t="shared" si="55"/>
        <v>0.3053203372995405</v>
      </c>
      <c r="F587" s="134">
        <v>0.58799999999999997</v>
      </c>
      <c r="G587" s="133">
        <f t="shared" si="56"/>
        <v>0.62875939849624063</v>
      </c>
      <c r="H587" s="135">
        <v>0.25</v>
      </c>
      <c r="I587" s="133">
        <f t="shared" si="57"/>
        <v>0.25</v>
      </c>
      <c r="J587" s="152">
        <v>25.337520219746679</v>
      </c>
      <c r="K587" s="133">
        <f t="shared" si="58"/>
        <v>5.8415804041188409E-2</v>
      </c>
      <c r="L587" s="136"/>
      <c r="M587" s="136">
        <f t="shared" si="59"/>
        <v>0.31062388495924237</v>
      </c>
      <c r="N587" s="24"/>
      <c r="O587" s="42" t="str">
        <f t="shared" si="60"/>
        <v>CAPACIDADE DE ADAPTAÇÃO MODERADA</v>
      </c>
    </row>
    <row r="588" spans="1:15">
      <c r="A588" s="146">
        <v>584</v>
      </c>
      <c r="B588" s="28">
        <v>3150000</v>
      </c>
      <c r="C588" s="17" t="s">
        <v>677</v>
      </c>
      <c r="D588" s="151">
        <v>11054.09</v>
      </c>
      <c r="E588" s="133">
        <f t="shared" si="55"/>
        <v>0.20362960272103228</v>
      </c>
      <c r="F588" s="134">
        <v>0.624</v>
      </c>
      <c r="G588" s="133">
        <f t="shared" si="56"/>
        <v>0.49342105263157882</v>
      </c>
      <c r="H588" s="135">
        <v>0.25</v>
      </c>
      <c r="I588" s="133">
        <f t="shared" si="57"/>
        <v>0.25</v>
      </c>
      <c r="J588" s="152">
        <v>19.504481792717087</v>
      </c>
      <c r="K588" s="133">
        <f t="shared" si="58"/>
        <v>4.4967699145251235E-2</v>
      </c>
      <c r="L588" s="136"/>
      <c r="M588" s="136">
        <f t="shared" si="59"/>
        <v>0.24800458862446559</v>
      </c>
      <c r="N588" s="24"/>
      <c r="O588" s="42" t="str">
        <f t="shared" si="60"/>
        <v>CAPACIDADE DE ADAPTAÇÃO MODERADA</v>
      </c>
    </row>
    <row r="589" spans="1:15">
      <c r="A589" s="146">
        <v>585</v>
      </c>
      <c r="B589" s="28">
        <v>3150109</v>
      </c>
      <c r="C589" s="17" t="s">
        <v>678</v>
      </c>
      <c r="D589" s="151">
        <v>34082.97</v>
      </c>
      <c r="E589" s="133">
        <f t="shared" si="55"/>
        <v>0.62784920700418234</v>
      </c>
      <c r="F589" s="134">
        <v>0.57899999999999996</v>
      </c>
      <c r="G589" s="133">
        <f t="shared" si="56"/>
        <v>0.66259398496240607</v>
      </c>
      <c r="H589" s="135">
        <v>0.5</v>
      </c>
      <c r="I589" s="133">
        <f t="shared" si="57"/>
        <v>0.5</v>
      </c>
      <c r="J589" s="152">
        <v>175.87833333333333</v>
      </c>
      <c r="K589" s="133">
        <f t="shared" si="58"/>
        <v>0.40548854686591479</v>
      </c>
      <c r="L589" s="136"/>
      <c r="M589" s="136">
        <f t="shared" si="59"/>
        <v>0.54898293470812576</v>
      </c>
      <c r="N589" s="24"/>
      <c r="O589" s="42" t="str">
        <f t="shared" si="60"/>
        <v>CAPACIDADE DE ADAPTAÇÃO ALTA</v>
      </c>
    </row>
    <row r="590" spans="1:15">
      <c r="A590" s="146">
        <v>586</v>
      </c>
      <c r="B590" s="28">
        <v>3150158</v>
      </c>
      <c r="C590" s="17" t="s">
        <v>679</v>
      </c>
      <c r="D590" s="151">
        <v>15939.53</v>
      </c>
      <c r="E590" s="133">
        <f t="shared" si="55"/>
        <v>0.293625270054792</v>
      </c>
      <c r="F590" s="134">
        <v>0.64400000000000002</v>
      </c>
      <c r="G590" s="133">
        <f t="shared" si="56"/>
        <v>0.41823308270676673</v>
      </c>
      <c r="H590" s="135">
        <v>0</v>
      </c>
      <c r="I590" s="133">
        <f t="shared" si="57"/>
        <v>0</v>
      </c>
      <c r="J590" s="152">
        <v>123.54821784499941</v>
      </c>
      <c r="K590" s="133">
        <f t="shared" si="58"/>
        <v>0.28484115338354521</v>
      </c>
      <c r="L590" s="136"/>
      <c r="M590" s="136">
        <f t="shared" si="59"/>
        <v>0.24917487653627599</v>
      </c>
      <c r="N590" s="24"/>
      <c r="O590" s="42" t="str">
        <f t="shared" si="60"/>
        <v>CAPACIDADE DE ADAPTAÇÃO MODERADA</v>
      </c>
    </row>
    <row r="591" spans="1:15">
      <c r="A591" s="146">
        <v>587</v>
      </c>
      <c r="B591" s="28">
        <v>3150208</v>
      </c>
      <c r="C591" s="17" t="s">
        <v>680</v>
      </c>
      <c r="D591" s="151">
        <v>15149.65</v>
      </c>
      <c r="E591" s="133">
        <f t="shared" si="55"/>
        <v>0.27907473259786075</v>
      </c>
      <c r="F591" s="134">
        <v>0.58799999999999997</v>
      </c>
      <c r="G591" s="133">
        <f t="shared" si="56"/>
        <v>0.62875939849624063</v>
      </c>
      <c r="H591" s="135">
        <v>0</v>
      </c>
      <c r="I591" s="133">
        <f t="shared" si="57"/>
        <v>0</v>
      </c>
      <c r="J591" s="152">
        <v>158.43319416498994</v>
      </c>
      <c r="K591" s="133">
        <f t="shared" si="58"/>
        <v>0.36526867442808253</v>
      </c>
      <c r="L591" s="136"/>
      <c r="M591" s="136">
        <f t="shared" si="59"/>
        <v>0.31827570138054595</v>
      </c>
      <c r="N591" s="24"/>
      <c r="O591" s="42" t="str">
        <f t="shared" si="60"/>
        <v>CAPACIDADE DE ADAPTAÇÃO MODERADA</v>
      </c>
    </row>
    <row r="592" spans="1:15">
      <c r="A592" s="146">
        <v>588</v>
      </c>
      <c r="B592" s="28">
        <v>3150307</v>
      </c>
      <c r="C592" s="17" t="s">
        <v>681</v>
      </c>
      <c r="D592" s="151">
        <v>24887.48</v>
      </c>
      <c r="E592" s="133">
        <f t="shared" si="55"/>
        <v>0.45845724660534121</v>
      </c>
      <c r="F592" s="134">
        <v>0.58599999999999997</v>
      </c>
      <c r="G592" s="133">
        <f t="shared" si="56"/>
        <v>0.63627819548872178</v>
      </c>
      <c r="H592" s="135">
        <v>0</v>
      </c>
      <c r="I592" s="133">
        <f t="shared" si="57"/>
        <v>0</v>
      </c>
      <c r="J592" s="152">
        <v>98.318381841876629</v>
      </c>
      <c r="K592" s="133">
        <f t="shared" si="58"/>
        <v>0.22667361594627364</v>
      </c>
      <c r="L592" s="136"/>
      <c r="M592" s="136">
        <f t="shared" si="59"/>
        <v>0.33035226451008415</v>
      </c>
      <c r="N592" s="24"/>
      <c r="O592" s="42" t="str">
        <f t="shared" si="60"/>
        <v>CAPACIDADE DE ADAPTAÇÃO MODERADA</v>
      </c>
    </row>
    <row r="593" spans="1:15">
      <c r="A593" s="146">
        <v>589</v>
      </c>
      <c r="B593" s="28">
        <v>3150406</v>
      </c>
      <c r="C593" s="17" t="s">
        <v>682</v>
      </c>
      <c r="D593" s="151">
        <v>17842.82</v>
      </c>
      <c r="E593" s="133">
        <f t="shared" si="55"/>
        <v>0.32868615580503585</v>
      </c>
      <c r="F593" s="134">
        <v>0.57499999999999996</v>
      </c>
      <c r="G593" s="133">
        <f t="shared" si="56"/>
        <v>0.67763157894736847</v>
      </c>
      <c r="H593" s="135">
        <v>0.25</v>
      </c>
      <c r="I593" s="133">
        <f t="shared" si="57"/>
        <v>0.25</v>
      </c>
      <c r="J593" s="152">
        <v>5.2161785216178522</v>
      </c>
      <c r="K593" s="133">
        <f t="shared" si="58"/>
        <v>1.2025930703558438E-2</v>
      </c>
      <c r="L593" s="136"/>
      <c r="M593" s="136">
        <f t="shared" si="59"/>
        <v>0.31708591636399069</v>
      </c>
      <c r="N593" s="24"/>
      <c r="O593" s="42" t="str">
        <f t="shared" si="60"/>
        <v>CAPACIDADE DE ADAPTAÇÃO MODERADA</v>
      </c>
    </row>
    <row r="594" spans="1:15">
      <c r="A594" s="146">
        <v>590</v>
      </c>
      <c r="B594" s="28">
        <v>3150505</v>
      </c>
      <c r="C594" s="17" t="s">
        <v>683</v>
      </c>
      <c r="D594" s="151">
        <v>32326.06</v>
      </c>
      <c r="E594" s="133">
        <f t="shared" si="55"/>
        <v>0.59548481651011098</v>
      </c>
      <c r="F594" s="134">
        <v>0.56899999999999995</v>
      </c>
      <c r="G594" s="133">
        <f t="shared" si="56"/>
        <v>0.70018796992481214</v>
      </c>
      <c r="H594" s="135">
        <v>0.25</v>
      </c>
      <c r="I594" s="133">
        <f t="shared" si="57"/>
        <v>0.25</v>
      </c>
      <c r="J594" s="152">
        <v>273.76794814901319</v>
      </c>
      <c r="K594" s="133">
        <f t="shared" si="58"/>
        <v>0.63117363787508296</v>
      </c>
      <c r="L594" s="136"/>
      <c r="M594" s="136">
        <f t="shared" si="59"/>
        <v>0.54421160607750152</v>
      </c>
      <c r="N594" s="24"/>
      <c r="O594" s="42" t="str">
        <f t="shared" si="60"/>
        <v>CAPACIDADE DE ADAPTAÇÃO ALTA</v>
      </c>
    </row>
    <row r="595" spans="1:15">
      <c r="A595" s="146">
        <v>591</v>
      </c>
      <c r="B595" s="28">
        <v>3150539</v>
      </c>
      <c r="C595" s="17" t="s">
        <v>984</v>
      </c>
      <c r="D595" s="151">
        <v>10483.1</v>
      </c>
      <c r="E595" s="133">
        <f t="shared" si="55"/>
        <v>0.19311128173235911</v>
      </c>
      <c r="F595" s="134">
        <v>0.69799999999999995</v>
      </c>
      <c r="G595" s="133">
        <f t="shared" si="56"/>
        <v>0.21522556390977451</v>
      </c>
      <c r="H595" s="135">
        <v>0.25</v>
      </c>
      <c r="I595" s="133">
        <f t="shared" si="57"/>
        <v>0.25</v>
      </c>
      <c r="J595" s="152">
        <v>391.36122609434767</v>
      </c>
      <c r="K595" s="133">
        <f t="shared" si="58"/>
        <v>0.90228564179021353</v>
      </c>
      <c r="L595" s="136"/>
      <c r="M595" s="136">
        <f t="shared" si="59"/>
        <v>0.39015562185808683</v>
      </c>
      <c r="N595" s="24"/>
      <c r="O595" s="42" t="str">
        <f t="shared" si="60"/>
        <v>CAPACIDADE DE ADAPTAÇÃO MODERADA</v>
      </c>
    </row>
    <row r="596" spans="1:15">
      <c r="A596" s="146">
        <v>592</v>
      </c>
      <c r="B596" s="28">
        <v>3150570</v>
      </c>
      <c r="C596" s="17" t="s">
        <v>684</v>
      </c>
      <c r="D596" s="151">
        <v>9445.44</v>
      </c>
      <c r="E596" s="133">
        <f t="shared" si="55"/>
        <v>0.17399633933913575</v>
      </c>
      <c r="F596" s="134">
        <v>0.61899999999999999</v>
      </c>
      <c r="G596" s="133">
        <f t="shared" si="56"/>
        <v>0.51221804511278191</v>
      </c>
      <c r="H596" s="135">
        <v>0.5</v>
      </c>
      <c r="I596" s="133">
        <f t="shared" si="57"/>
        <v>0.5</v>
      </c>
      <c r="J596" s="152">
        <v>78.878972332015806</v>
      </c>
      <c r="K596" s="133">
        <f t="shared" si="58"/>
        <v>0.1818559413373968</v>
      </c>
      <c r="L596" s="136"/>
      <c r="M596" s="136">
        <f t="shared" si="59"/>
        <v>0.34201758144732858</v>
      </c>
      <c r="N596" s="24"/>
      <c r="O596" s="42" t="str">
        <f t="shared" si="60"/>
        <v>CAPACIDADE DE ADAPTAÇÃO MODERADA</v>
      </c>
    </row>
    <row r="597" spans="1:15">
      <c r="A597" s="146">
        <v>593</v>
      </c>
      <c r="B597" s="28">
        <v>3150604</v>
      </c>
      <c r="C597" s="17" t="s">
        <v>685</v>
      </c>
      <c r="D597" s="151">
        <v>47478.8</v>
      </c>
      <c r="E597" s="133">
        <f t="shared" si="55"/>
        <v>0.87461647061597536</v>
      </c>
      <c r="F597" s="134">
        <v>0.59099999999999997</v>
      </c>
      <c r="G597" s="133">
        <f t="shared" si="56"/>
        <v>0.61748120300751874</v>
      </c>
      <c r="H597" s="135">
        <v>0.25</v>
      </c>
      <c r="I597" s="133">
        <f t="shared" si="57"/>
        <v>0.25</v>
      </c>
      <c r="J597" s="152">
        <v>347.86908805970143</v>
      </c>
      <c r="K597" s="133">
        <f t="shared" si="58"/>
        <v>0.80201425805850235</v>
      </c>
      <c r="L597" s="136"/>
      <c r="M597" s="136">
        <f t="shared" si="59"/>
        <v>0.63602798292049911</v>
      </c>
      <c r="N597" s="24"/>
      <c r="O597" s="42" t="str">
        <f t="shared" si="60"/>
        <v xml:space="preserve">CAPACIDADE DE ADAPTAÇÃO MUITO ALTA </v>
      </c>
    </row>
    <row r="598" spans="1:15">
      <c r="A598" s="146">
        <v>594</v>
      </c>
      <c r="B598" s="28">
        <v>3150703</v>
      </c>
      <c r="C598" s="17" t="s">
        <v>686</v>
      </c>
      <c r="D598" s="151">
        <v>62212.95</v>
      </c>
      <c r="E598" s="133">
        <f t="shared" si="55"/>
        <v>1</v>
      </c>
      <c r="F598" s="134">
        <v>0.60699999999999998</v>
      </c>
      <c r="G598" s="133">
        <f t="shared" si="56"/>
        <v>0.55733082706766912</v>
      </c>
      <c r="H598" s="135">
        <v>0</v>
      </c>
      <c r="I598" s="133">
        <f t="shared" si="57"/>
        <v>0</v>
      </c>
      <c r="J598" s="152">
        <v>78.854571067365001</v>
      </c>
      <c r="K598" s="133">
        <f t="shared" si="58"/>
        <v>0.18179968407615593</v>
      </c>
      <c r="L598" s="136"/>
      <c r="M598" s="136">
        <f t="shared" si="59"/>
        <v>0.43478262778595628</v>
      </c>
      <c r="N598" s="24"/>
      <c r="O598" s="42" t="str">
        <f t="shared" si="60"/>
        <v>CAPACIDADE DE ADAPTAÇÃO ALTA</v>
      </c>
    </row>
    <row r="599" spans="1:15">
      <c r="A599" s="146">
        <v>595</v>
      </c>
      <c r="B599" s="28">
        <v>3150802</v>
      </c>
      <c r="C599" s="17" t="s">
        <v>687</v>
      </c>
      <c r="D599" s="151">
        <v>11347.31</v>
      </c>
      <c r="E599" s="133">
        <f t="shared" si="55"/>
        <v>0.20903106698537796</v>
      </c>
      <c r="F599" s="134">
        <v>0.61299999999999999</v>
      </c>
      <c r="G599" s="133">
        <f t="shared" si="56"/>
        <v>0.53477443609022546</v>
      </c>
      <c r="H599" s="135">
        <v>0.25</v>
      </c>
      <c r="I599" s="133">
        <f t="shared" si="57"/>
        <v>0.25</v>
      </c>
      <c r="J599" s="152">
        <v>72.795917264073324</v>
      </c>
      <c r="K599" s="133">
        <f t="shared" si="58"/>
        <v>0.16783142158412798</v>
      </c>
      <c r="L599" s="136"/>
      <c r="M599" s="136">
        <f t="shared" si="59"/>
        <v>0.29040923116493284</v>
      </c>
      <c r="N599" s="24"/>
      <c r="O599" s="42" t="str">
        <f t="shared" si="60"/>
        <v>CAPACIDADE DE ADAPTAÇÃO MODERADA</v>
      </c>
    </row>
    <row r="600" spans="1:15">
      <c r="A600" s="146">
        <v>596</v>
      </c>
      <c r="B600" s="28">
        <v>3150901</v>
      </c>
      <c r="C600" s="17" t="s">
        <v>688</v>
      </c>
      <c r="D600" s="151">
        <v>14238.45</v>
      </c>
      <c r="E600" s="133">
        <f t="shared" si="55"/>
        <v>0.26228933515678649</v>
      </c>
      <c r="F600" s="134">
        <v>0.62</v>
      </c>
      <c r="G600" s="133">
        <f t="shared" si="56"/>
        <v>0.50845864661654128</v>
      </c>
      <c r="H600" s="135">
        <v>0.25</v>
      </c>
      <c r="I600" s="133">
        <f t="shared" si="57"/>
        <v>0.25</v>
      </c>
      <c r="J600" s="152">
        <v>155.34207084919717</v>
      </c>
      <c r="K600" s="133">
        <f t="shared" si="58"/>
        <v>0.35814207118054875</v>
      </c>
      <c r="L600" s="136"/>
      <c r="M600" s="136">
        <f t="shared" si="59"/>
        <v>0.34472251323846914</v>
      </c>
      <c r="N600" s="24"/>
      <c r="O600" s="42" t="str">
        <f t="shared" si="60"/>
        <v>CAPACIDADE DE ADAPTAÇÃO MODERADA</v>
      </c>
    </row>
    <row r="601" spans="1:15">
      <c r="A601" s="146">
        <v>597</v>
      </c>
      <c r="B601" s="28">
        <v>3151008</v>
      </c>
      <c r="C601" s="17" t="s">
        <v>689</v>
      </c>
      <c r="D601" s="151">
        <v>15671.86</v>
      </c>
      <c r="E601" s="133">
        <f t="shared" si="55"/>
        <v>0.28869446745047644</v>
      </c>
      <c r="F601" s="134">
        <v>0.65600000000000003</v>
      </c>
      <c r="G601" s="133">
        <f t="shared" si="56"/>
        <v>0.37312030075187946</v>
      </c>
      <c r="H601" s="135">
        <v>0.25</v>
      </c>
      <c r="I601" s="133">
        <f t="shared" si="57"/>
        <v>0.25</v>
      </c>
      <c r="J601" s="152">
        <v>34.312880482456137</v>
      </c>
      <c r="K601" s="133">
        <f t="shared" si="58"/>
        <v>7.9108550677731468E-2</v>
      </c>
      <c r="L601" s="136"/>
      <c r="M601" s="136">
        <f t="shared" si="59"/>
        <v>0.24773082972002183</v>
      </c>
      <c r="N601" s="24"/>
      <c r="O601" s="42" t="str">
        <f t="shared" si="60"/>
        <v>CAPACIDADE DE ADAPTAÇÃO MODERADA</v>
      </c>
    </row>
    <row r="602" spans="1:15">
      <c r="A602" s="146">
        <v>598</v>
      </c>
      <c r="B602" s="28">
        <v>3151107</v>
      </c>
      <c r="C602" s="17" t="s">
        <v>690</v>
      </c>
      <c r="D602" s="151">
        <v>59224.34</v>
      </c>
      <c r="E602" s="133">
        <f t="shared" si="55"/>
        <v>1</v>
      </c>
      <c r="F602" s="134">
        <v>0.51700000000000002</v>
      </c>
      <c r="G602" s="133">
        <f t="shared" si="56"/>
        <v>0.89567669172932307</v>
      </c>
      <c r="H602" s="135">
        <v>0.5</v>
      </c>
      <c r="I602" s="133">
        <f t="shared" si="57"/>
        <v>0.5</v>
      </c>
      <c r="J602" s="152">
        <v>254.53359303060395</v>
      </c>
      <c r="K602" s="133">
        <f t="shared" si="58"/>
        <v>0.58682871738914066</v>
      </c>
      <c r="L602" s="136"/>
      <c r="M602" s="136">
        <f t="shared" si="59"/>
        <v>0.74562635227961593</v>
      </c>
      <c r="N602" s="24"/>
      <c r="O602" s="42" t="str">
        <f t="shared" si="60"/>
        <v xml:space="preserve">CAPACIDADE DE ADAPTAÇÃO MUITO ALTA </v>
      </c>
    </row>
    <row r="603" spans="1:15">
      <c r="A603" s="146">
        <v>599</v>
      </c>
      <c r="B603" s="28">
        <v>3151206</v>
      </c>
      <c r="C603" s="17" t="s">
        <v>691</v>
      </c>
      <c r="D603" s="151">
        <v>50580.69</v>
      </c>
      <c r="E603" s="133">
        <f t="shared" si="55"/>
        <v>0.93175700668763239</v>
      </c>
      <c r="F603" s="134">
        <v>0.67100000000000004</v>
      </c>
      <c r="G603" s="133">
        <f t="shared" si="56"/>
        <v>0.31672932330827042</v>
      </c>
      <c r="H603" s="135">
        <v>0.75</v>
      </c>
      <c r="I603" s="133">
        <f t="shared" si="57"/>
        <v>0.75</v>
      </c>
      <c r="J603" s="152">
        <v>355.6322819479912</v>
      </c>
      <c r="K603" s="133">
        <f t="shared" si="58"/>
        <v>0.8199123478865139</v>
      </c>
      <c r="L603" s="136"/>
      <c r="M603" s="136">
        <f t="shared" si="59"/>
        <v>0.70459966947060415</v>
      </c>
      <c r="N603" s="24"/>
      <c r="O603" s="42" t="str">
        <f t="shared" si="60"/>
        <v xml:space="preserve">CAPACIDADE DE ADAPTAÇÃO MUITO ALTA </v>
      </c>
    </row>
    <row r="604" spans="1:15">
      <c r="A604" s="146">
        <v>600</v>
      </c>
      <c r="B604" s="28">
        <v>3151305</v>
      </c>
      <c r="C604" s="17" t="s">
        <v>692</v>
      </c>
      <c r="D604" s="151">
        <v>18697.86</v>
      </c>
      <c r="E604" s="133">
        <f t="shared" si="55"/>
        <v>0.34443701865404391</v>
      </c>
      <c r="F604" s="134">
        <v>0.67500000000000004</v>
      </c>
      <c r="G604" s="133">
        <f t="shared" si="56"/>
        <v>0.30169172932330801</v>
      </c>
      <c r="H604" s="135">
        <v>0.5</v>
      </c>
      <c r="I604" s="133">
        <f t="shared" si="57"/>
        <v>0.5</v>
      </c>
      <c r="J604" s="152">
        <v>1.1241602067183463</v>
      </c>
      <c r="K604" s="133">
        <f t="shared" si="58"/>
        <v>2.591758063813291E-3</v>
      </c>
      <c r="L604" s="136"/>
      <c r="M604" s="136">
        <f t="shared" si="59"/>
        <v>0.28718012651029129</v>
      </c>
      <c r="N604" s="24"/>
      <c r="O604" s="42" t="str">
        <f t="shared" si="60"/>
        <v>CAPACIDADE DE ADAPTAÇÃO MODERADA</v>
      </c>
    </row>
    <row r="605" spans="1:15">
      <c r="A605" s="146">
        <v>601</v>
      </c>
      <c r="B605" s="28">
        <v>3151404</v>
      </c>
      <c r="C605" s="17" t="s">
        <v>693</v>
      </c>
      <c r="D605" s="151">
        <v>26073.15</v>
      </c>
      <c r="E605" s="133">
        <f t="shared" si="55"/>
        <v>0.4802987108107391</v>
      </c>
      <c r="F605" s="134">
        <v>0.64600000000000002</v>
      </c>
      <c r="G605" s="133">
        <f t="shared" si="56"/>
        <v>0.41071428571428553</v>
      </c>
      <c r="H605" s="135">
        <v>0.25</v>
      </c>
      <c r="I605" s="133">
        <f t="shared" si="57"/>
        <v>0.25</v>
      </c>
      <c r="J605" s="152">
        <v>228.68874985947161</v>
      </c>
      <c r="K605" s="133">
        <f t="shared" si="58"/>
        <v>0.52724327725662523</v>
      </c>
      <c r="L605" s="136"/>
      <c r="M605" s="136">
        <f t="shared" si="59"/>
        <v>0.41706406844541244</v>
      </c>
      <c r="N605" s="24"/>
      <c r="O605" s="42" t="str">
        <f t="shared" si="60"/>
        <v>CAPACIDADE DE ADAPTAÇÃO ALTA</v>
      </c>
    </row>
    <row r="606" spans="1:15">
      <c r="A606" s="146">
        <v>602</v>
      </c>
      <c r="B606" s="28">
        <v>3151503</v>
      </c>
      <c r="C606" s="17" t="s">
        <v>694</v>
      </c>
      <c r="D606" s="151">
        <v>36452.589999999997</v>
      </c>
      <c r="E606" s="133">
        <f t="shared" si="55"/>
        <v>0.67150045095097588</v>
      </c>
      <c r="F606" s="134">
        <v>0.61099999999999999</v>
      </c>
      <c r="G606" s="133">
        <f t="shared" si="56"/>
        <v>0.54229323308270672</v>
      </c>
      <c r="H606" s="135">
        <v>0.25</v>
      </c>
      <c r="I606" s="133">
        <f t="shared" si="57"/>
        <v>0.25</v>
      </c>
      <c r="J606" s="152">
        <v>404.68211441406464</v>
      </c>
      <c r="K606" s="133">
        <f t="shared" si="58"/>
        <v>0.93299702928948014</v>
      </c>
      <c r="L606" s="136"/>
      <c r="M606" s="136">
        <f t="shared" si="59"/>
        <v>0.59919767833079063</v>
      </c>
      <c r="N606" s="24"/>
      <c r="O606" s="42" t="str">
        <f t="shared" si="60"/>
        <v>CAPACIDADE DE ADAPTAÇÃO ALTA</v>
      </c>
    </row>
    <row r="607" spans="1:15">
      <c r="A607" s="146">
        <v>603</v>
      </c>
      <c r="B607" s="28">
        <v>3151602</v>
      </c>
      <c r="C607" s="17" t="s">
        <v>695</v>
      </c>
      <c r="D607" s="151">
        <v>46149.3</v>
      </c>
      <c r="E607" s="133">
        <f t="shared" si="55"/>
        <v>0.85012548521440801</v>
      </c>
      <c r="F607" s="134">
        <v>0.46899999999999997</v>
      </c>
      <c r="G607" s="133">
        <f t="shared" si="56"/>
        <v>1</v>
      </c>
      <c r="H607" s="135">
        <v>0.25</v>
      </c>
      <c r="I607" s="133">
        <f t="shared" si="57"/>
        <v>0.25</v>
      </c>
      <c r="J607" s="152">
        <v>10.459680574248543</v>
      </c>
      <c r="K607" s="133">
        <f t="shared" si="58"/>
        <v>2.4114855970890931E-2</v>
      </c>
      <c r="L607" s="136"/>
      <c r="M607" s="136">
        <f t="shared" si="59"/>
        <v>0.53106008529632476</v>
      </c>
      <c r="N607" s="24"/>
      <c r="O607" s="42" t="str">
        <f t="shared" si="60"/>
        <v>CAPACIDADE DE ADAPTAÇÃO ALTA</v>
      </c>
    </row>
    <row r="608" spans="1:15">
      <c r="A608" s="146">
        <v>604</v>
      </c>
      <c r="B608" s="28">
        <v>3151701</v>
      </c>
      <c r="C608" s="17" t="s">
        <v>696</v>
      </c>
      <c r="D608" s="151">
        <v>23897.47</v>
      </c>
      <c r="E608" s="133">
        <f t="shared" si="55"/>
        <v>0.44022007439217403</v>
      </c>
      <c r="F608" s="134">
        <v>0.628</v>
      </c>
      <c r="G608" s="133">
        <f t="shared" si="56"/>
        <v>0.47838345864661641</v>
      </c>
      <c r="H608" s="135">
        <v>0.25</v>
      </c>
      <c r="I608" s="133">
        <f t="shared" si="57"/>
        <v>0.25</v>
      </c>
      <c r="J608" s="152">
        <v>77.842969493593657</v>
      </c>
      <c r="K608" s="133">
        <f t="shared" si="58"/>
        <v>0.17946743061217524</v>
      </c>
      <c r="L608" s="136"/>
      <c r="M608" s="136">
        <f t="shared" si="59"/>
        <v>0.33701774091274145</v>
      </c>
      <c r="N608" s="24"/>
      <c r="O608" s="42" t="str">
        <f t="shared" si="60"/>
        <v>CAPACIDADE DE ADAPTAÇÃO MODERADA</v>
      </c>
    </row>
    <row r="609" spans="1:15">
      <c r="A609" s="146">
        <v>605</v>
      </c>
      <c r="B609" s="28">
        <v>3151800</v>
      </c>
      <c r="C609" s="17" t="s">
        <v>697</v>
      </c>
      <c r="D609" s="151">
        <v>50234.29</v>
      </c>
      <c r="E609" s="133">
        <f t="shared" si="55"/>
        <v>0.92537590300722394</v>
      </c>
      <c r="F609" s="134">
        <v>0.65500000000000003</v>
      </c>
      <c r="G609" s="133">
        <f t="shared" si="56"/>
        <v>0.37687969924812009</v>
      </c>
      <c r="H609" s="135">
        <v>0.5</v>
      </c>
      <c r="I609" s="133">
        <f t="shared" si="57"/>
        <v>0.5</v>
      </c>
      <c r="J609" s="152">
        <v>467.43415348536121</v>
      </c>
      <c r="K609" s="133">
        <f t="shared" si="58"/>
        <v>1</v>
      </c>
      <c r="L609" s="136"/>
      <c r="M609" s="136">
        <f t="shared" si="59"/>
        <v>0.700563900563836</v>
      </c>
      <c r="N609" s="24"/>
      <c r="O609" s="42" t="str">
        <f t="shared" si="60"/>
        <v xml:space="preserve">CAPACIDADE DE ADAPTAÇÃO MUITO ALTA </v>
      </c>
    </row>
    <row r="610" spans="1:15">
      <c r="A610" s="146">
        <v>606</v>
      </c>
      <c r="B610" s="28">
        <v>3151909</v>
      </c>
      <c r="C610" s="17" t="s">
        <v>698</v>
      </c>
      <c r="D610" s="151">
        <v>14686.18</v>
      </c>
      <c r="E610" s="133">
        <f t="shared" si="55"/>
        <v>0.27053705903331432</v>
      </c>
      <c r="F610" s="134">
        <v>0.66300000000000003</v>
      </c>
      <c r="G610" s="133">
        <f t="shared" si="56"/>
        <v>0.34680451127819528</v>
      </c>
      <c r="H610" s="135">
        <v>0.5</v>
      </c>
      <c r="I610" s="133">
        <f t="shared" si="57"/>
        <v>0.5</v>
      </c>
      <c r="J610" s="152">
        <v>110.12327185628742</v>
      </c>
      <c r="K610" s="133">
        <f t="shared" si="58"/>
        <v>0.25388986030755772</v>
      </c>
      <c r="L610" s="136"/>
      <c r="M610" s="136">
        <f t="shared" si="59"/>
        <v>0.34280785765476685</v>
      </c>
      <c r="N610" s="24"/>
      <c r="O610" s="42" t="str">
        <f t="shared" si="60"/>
        <v>CAPACIDADE DE ADAPTAÇÃO MODERADA</v>
      </c>
    </row>
    <row r="611" spans="1:15">
      <c r="A611" s="146">
        <v>607</v>
      </c>
      <c r="B611" s="28">
        <v>3152006</v>
      </c>
      <c r="C611" s="17" t="s">
        <v>699</v>
      </c>
      <c r="D611" s="151">
        <v>36287.11</v>
      </c>
      <c r="E611" s="133">
        <f t="shared" si="55"/>
        <v>0.66845211077478084</v>
      </c>
      <c r="F611" s="134">
        <v>0.65</v>
      </c>
      <c r="G611" s="133">
        <f t="shared" si="56"/>
        <v>0.39567669172932313</v>
      </c>
      <c r="H611" s="135">
        <v>0.5</v>
      </c>
      <c r="I611" s="133">
        <f t="shared" si="57"/>
        <v>0.5</v>
      </c>
      <c r="J611" s="152">
        <v>34.259596740425806</v>
      </c>
      <c r="K611" s="133">
        <f t="shared" si="58"/>
        <v>7.8985704692566786E-2</v>
      </c>
      <c r="L611" s="136"/>
      <c r="M611" s="136">
        <f t="shared" si="59"/>
        <v>0.41077862679916771</v>
      </c>
      <c r="N611" s="24"/>
      <c r="O611" s="42" t="str">
        <f t="shared" si="60"/>
        <v>CAPACIDADE DE ADAPTAÇÃO ALTA</v>
      </c>
    </row>
    <row r="612" spans="1:15">
      <c r="A612" s="146">
        <v>608</v>
      </c>
      <c r="B612" s="28">
        <v>3152105</v>
      </c>
      <c r="C612" s="17" t="s">
        <v>700</v>
      </c>
      <c r="D612" s="151">
        <v>35748.11</v>
      </c>
      <c r="E612" s="133">
        <f t="shared" si="55"/>
        <v>0.65852308397414538</v>
      </c>
      <c r="F612" s="134">
        <v>0.59299999999999997</v>
      </c>
      <c r="G612" s="133">
        <f t="shared" si="56"/>
        <v>0.60996240601503759</v>
      </c>
      <c r="H612" s="135">
        <v>0.5</v>
      </c>
      <c r="I612" s="133">
        <f t="shared" si="57"/>
        <v>0.5</v>
      </c>
      <c r="J612" s="152">
        <v>568.75538856964829</v>
      </c>
      <c r="K612" s="133">
        <f t="shared" si="58"/>
        <v>1</v>
      </c>
      <c r="L612" s="136"/>
      <c r="M612" s="136">
        <f t="shared" si="59"/>
        <v>0.69212137249729577</v>
      </c>
      <c r="N612" s="24"/>
      <c r="O612" s="42" t="str">
        <f t="shared" si="60"/>
        <v xml:space="preserve">CAPACIDADE DE ADAPTAÇÃO MUITO ALTA </v>
      </c>
    </row>
    <row r="613" spans="1:15">
      <c r="A613" s="146">
        <v>609</v>
      </c>
      <c r="B613" s="28">
        <v>3152131</v>
      </c>
      <c r="C613" s="17" t="s">
        <v>701</v>
      </c>
      <c r="D613" s="151">
        <v>12096.62</v>
      </c>
      <c r="E613" s="133">
        <f t="shared" si="55"/>
        <v>0.22283425635826137</v>
      </c>
      <c r="F613" s="134">
        <v>0.61499999999999999</v>
      </c>
      <c r="G613" s="133">
        <f t="shared" si="56"/>
        <v>0.52725563909774431</v>
      </c>
      <c r="H613" s="135">
        <v>0.25</v>
      </c>
      <c r="I613" s="133">
        <f t="shared" si="57"/>
        <v>0.25</v>
      </c>
      <c r="J613" s="152">
        <v>115.50528422738191</v>
      </c>
      <c r="K613" s="133">
        <f t="shared" si="58"/>
        <v>0.26629812194052077</v>
      </c>
      <c r="L613" s="136"/>
      <c r="M613" s="136">
        <f t="shared" si="59"/>
        <v>0.31659700434913163</v>
      </c>
      <c r="N613" s="24"/>
      <c r="O613" s="42" t="str">
        <f t="shared" si="60"/>
        <v>CAPACIDADE DE ADAPTAÇÃO MODERADA</v>
      </c>
    </row>
    <row r="614" spans="1:15">
      <c r="A614" s="146">
        <v>610</v>
      </c>
      <c r="B614" s="28">
        <v>3152170</v>
      </c>
      <c r="C614" s="17" t="s">
        <v>702</v>
      </c>
      <c r="D614" s="151">
        <v>10016.81</v>
      </c>
      <c r="E614" s="133">
        <f t="shared" si="55"/>
        <v>0.18452166038380935</v>
      </c>
      <c r="F614" s="134">
        <v>0.64200000000000002</v>
      </c>
      <c r="G614" s="133">
        <f t="shared" si="56"/>
        <v>0.42575187969924794</v>
      </c>
      <c r="H614" s="135">
        <v>0.5</v>
      </c>
      <c r="I614" s="133">
        <f t="shared" si="57"/>
        <v>0.5</v>
      </c>
      <c r="J614" s="152">
        <v>171.10485160341818</v>
      </c>
      <c r="K614" s="133">
        <f t="shared" si="58"/>
        <v>0.39448325625694675</v>
      </c>
      <c r="L614" s="136"/>
      <c r="M614" s="136">
        <f t="shared" si="59"/>
        <v>0.37618919908500098</v>
      </c>
      <c r="N614" s="24"/>
      <c r="O614" s="42" t="str">
        <f t="shared" si="60"/>
        <v>CAPACIDADE DE ADAPTAÇÃO MODERADA</v>
      </c>
    </row>
    <row r="615" spans="1:15">
      <c r="A615" s="146">
        <v>611</v>
      </c>
      <c r="B615" s="28">
        <v>3152204</v>
      </c>
      <c r="C615" s="17" t="s">
        <v>703</v>
      </c>
      <c r="D615" s="151">
        <v>13931.71</v>
      </c>
      <c r="E615" s="133">
        <f t="shared" si="55"/>
        <v>0.25663881626842483</v>
      </c>
      <c r="F615" s="134">
        <v>0.70899999999999996</v>
      </c>
      <c r="G615" s="133">
        <f t="shared" si="56"/>
        <v>0.17387218045112787</v>
      </c>
      <c r="H615" s="135">
        <v>0.5</v>
      </c>
      <c r="I615" s="133">
        <f t="shared" si="57"/>
        <v>0.5</v>
      </c>
      <c r="J615" s="152">
        <v>162.36019659169827</v>
      </c>
      <c r="K615" s="133">
        <f t="shared" si="58"/>
        <v>0.374322401953047</v>
      </c>
      <c r="L615" s="136"/>
      <c r="M615" s="136">
        <f t="shared" si="59"/>
        <v>0.32620834966814993</v>
      </c>
      <c r="N615" s="24"/>
      <c r="O615" s="42" t="str">
        <f t="shared" si="60"/>
        <v>CAPACIDADE DE ADAPTAÇÃO MODERADA</v>
      </c>
    </row>
    <row r="616" spans="1:15">
      <c r="A616" s="146">
        <v>612</v>
      </c>
      <c r="B616" s="28">
        <v>3152303</v>
      </c>
      <c r="C616" s="17" t="s">
        <v>704</v>
      </c>
      <c r="D616" s="151">
        <v>11411.12</v>
      </c>
      <c r="E616" s="133">
        <f t="shared" si="55"/>
        <v>0.21020652375745322</v>
      </c>
      <c r="F616" s="134">
        <v>0.61599999999999999</v>
      </c>
      <c r="G616" s="133">
        <f t="shared" si="56"/>
        <v>0.52349624060150368</v>
      </c>
      <c r="H616" s="135">
        <v>0.25</v>
      </c>
      <c r="I616" s="133">
        <f t="shared" si="57"/>
        <v>0.25</v>
      </c>
      <c r="J616" s="152">
        <v>21.398158766203046</v>
      </c>
      <c r="K616" s="133">
        <f t="shared" si="58"/>
        <v>4.9333582706115833E-2</v>
      </c>
      <c r="L616" s="136"/>
      <c r="M616" s="136">
        <f t="shared" si="59"/>
        <v>0.25825908676626819</v>
      </c>
      <c r="N616" s="24"/>
      <c r="O616" s="42" t="str">
        <f t="shared" si="60"/>
        <v>CAPACIDADE DE ADAPTAÇÃO MODERADA</v>
      </c>
    </row>
    <row r="617" spans="1:15">
      <c r="A617" s="146">
        <v>613</v>
      </c>
      <c r="B617" s="28">
        <v>3152402</v>
      </c>
      <c r="C617" s="17" t="s">
        <v>705</v>
      </c>
      <c r="D617" s="151">
        <v>10122.67</v>
      </c>
      <c r="E617" s="133">
        <f t="shared" si="55"/>
        <v>0.18647172861593417</v>
      </c>
      <c r="F617" s="134">
        <v>0.58399999999999996</v>
      </c>
      <c r="G617" s="133">
        <f t="shared" si="56"/>
        <v>0.64379699248120303</v>
      </c>
      <c r="H617" s="135">
        <v>0.25</v>
      </c>
      <c r="I617" s="133">
        <f t="shared" si="57"/>
        <v>0.25</v>
      </c>
      <c r="J617" s="152">
        <v>43.521595199765841</v>
      </c>
      <c r="K617" s="133">
        <f t="shared" si="58"/>
        <v>0.10033929740164862</v>
      </c>
      <c r="L617" s="136"/>
      <c r="M617" s="136">
        <f t="shared" si="59"/>
        <v>0.29515200462469648</v>
      </c>
      <c r="N617" s="24"/>
      <c r="O617" s="42" t="str">
        <f t="shared" si="60"/>
        <v>CAPACIDADE DE ADAPTAÇÃO MODERADA</v>
      </c>
    </row>
    <row r="618" spans="1:15">
      <c r="A618" s="146">
        <v>614</v>
      </c>
      <c r="B618" s="28">
        <v>3152501</v>
      </c>
      <c r="C618" s="17" t="s">
        <v>706</v>
      </c>
      <c r="D618" s="151">
        <v>69478.81</v>
      </c>
      <c r="E618" s="133">
        <f t="shared" si="55"/>
        <v>1</v>
      </c>
      <c r="F618" s="134">
        <v>0.66</v>
      </c>
      <c r="G618" s="133">
        <f t="shared" si="56"/>
        <v>0.35808270676691706</v>
      </c>
      <c r="H618" s="135">
        <v>0.75</v>
      </c>
      <c r="I618" s="133">
        <f t="shared" si="57"/>
        <v>0.75</v>
      </c>
      <c r="J618" s="152">
        <v>3.4858536825715913</v>
      </c>
      <c r="K618" s="133">
        <f t="shared" si="58"/>
        <v>8.0366564632737732E-3</v>
      </c>
      <c r="L618" s="136"/>
      <c r="M618" s="136">
        <f t="shared" si="59"/>
        <v>0.52902984080754767</v>
      </c>
      <c r="N618" s="24"/>
      <c r="O618" s="42" t="str">
        <f t="shared" si="60"/>
        <v>CAPACIDADE DE ADAPTAÇÃO ALTA</v>
      </c>
    </row>
    <row r="619" spans="1:15">
      <c r="A619" s="146">
        <v>615</v>
      </c>
      <c r="B619" s="28">
        <v>3152600</v>
      </c>
      <c r="C619" s="17" t="s">
        <v>707</v>
      </c>
      <c r="D619" s="151">
        <v>47333.42</v>
      </c>
      <c r="E619" s="133">
        <f t="shared" si="55"/>
        <v>0.87193839655980387</v>
      </c>
      <c r="F619" s="134">
        <v>0.60499999999999998</v>
      </c>
      <c r="G619" s="133">
        <f t="shared" si="56"/>
        <v>0.56484962406015038</v>
      </c>
      <c r="H619" s="135">
        <v>0.25</v>
      </c>
      <c r="I619" s="133">
        <f t="shared" si="57"/>
        <v>0.25</v>
      </c>
      <c r="J619" s="152">
        <v>174.92861102650016</v>
      </c>
      <c r="K619" s="133">
        <f t="shared" si="58"/>
        <v>0.40329895642105845</v>
      </c>
      <c r="L619" s="136"/>
      <c r="M619" s="136">
        <f t="shared" si="59"/>
        <v>0.52252174426025311</v>
      </c>
      <c r="N619" s="24"/>
      <c r="O619" s="42" t="str">
        <f t="shared" si="60"/>
        <v>CAPACIDADE DE ADAPTAÇÃO ALTA</v>
      </c>
    </row>
    <row r="620" spans="1:15">
      <c r="A620" s="146">
        <v>616</v>
      </c>
      <c r="B620" s="28">
        <v>3152709</v>
      </c>
      <c r="C620" s="17" t="s">
        <v>708</v>
      </c>
      <c r="D620" s="151">
        <v>25109.69</v>
      </c>
      <c r="E620" s="133">
        <f t="shared" si="55"/>
        <v>0.46255062145760317</v>
      </c>
      <c r="F620" s="134">
        <v>0.64600000000000002</v>
      </c>
      <c r="G620" s="133">
        <f t="shared" si="56"/>
        <v>0.41071428571428553</v>
      </c>
      <c r="H620" s="135">
        <v>0.25</v>
      </c>
      <c r="I620" s="133">
        <f t="shared" si="57"/>
        <v>0.25</v>
      </c>
      <c r="J620" s="152">
        <v>80.745689655172413</v>
      </c>
      <c r="K620" s="133">
        <f t="shared" si="58"/>
        <v>0.18615966926357419</v>
      </c>
      <c r="L620" s="136"/>
      <c r="M620" s="136">
        <f t="shared" si="59"/>
        <v>0.32735614410886571</v>
      </c>
      <c r="N620" s="24"/>
      <c r="O620" s="42" t="str">
        <f t="shared" si="60"/>
        <v>CAPACIDADE DE ADAPTAÇÃO MODERADA</v>
      </c>
    </row>
    <row r="621" spans="1:15">
      <c r="A621" s="146">
        <v>617</v>
      </c>
      <c r="B621" s="28">
        <v>3152808</v>
      </c>
      <c r="C621" s="17" t="s">
        <v>709</v>
      </c>
      <c r="D621" s="151">
        <v>45907.1</v>
      </c>
      <c r="E621" s="133">
        <f t="shared" si="55"/>
        <v>0.8456638705741224</v>
      </c>
      <c r="F621" s="134">
        <v>0.61299999999999999</v>
      </c>
      <c r="G621" s="133">
        <f t="shared" si="56"/>
        <v>0.53477443609022546</v>
      </c>
      <c r="H621" s="135">
        <v>0.25</v>
      </c>
      <c r="I621" s="133">
        <f t="shared" si="57"/>
        <v>0.25</v>
      </c>
      <c r="J621" s="152">
        <v>96.421858019899787</v>
      </c>
      <c r="K621" s="133">
        <f t="shared" si="58"/>
        <v>0.2223011689592278</v>
      </c>
      <c r="L621" s="136"/>
      <c r="M621" s="136">
        <f t="shared" si="59"/>
        <v>0.46318486890589394</v>
      </c>
      <c r="N621" s="24"/>
      <c r="O621" s="42" t="str">
        <f t="shared" si="60"/>
        <v>CAPACIDADE DE ADAPTAÇÃO ALTA</v>
      </c>
    </row>
    <row r="622" spans="1:15">
      <c r="A622" s="146">
        <v>618</v>
      </c>
      <c r="B622" s="28">
        <v>3152907</v>
      </c>
      <c r="C622" s="17" t="s">
        <v>710</v>
      </c>
      <c r="D622" s="151">
        <v>26805.27</v>
      </c>
      <c r="E622" s="133">
        <f t="shared" si="55"/>
        <v>0.49378523975560223</v>
      </c>
      <c r="F622" s="134">
        <v>0.56200000000000006</v>
      </c>
      <c r="G622" s="133">
        <f t="shared" si="56"/>
        <v>0.72650375939849587</v>
      </c>
      <c r="H622" s="135">
        <v>0.25</v>
      </c>
      <c r="I622" s="133">
        <f t="shared" si="57"/>
        <v>0.25</v>
      </c>
      <c r="J622" s="152">
        <v>266.11185938615273</v>
      </c>
      <c r="K622" s="133">
        <f t="shared" si="58"/>
        <v>0.61352247955278394</v>
      </c>
      <c r="L622" s="136"/>
      <c r="M622" s="136">
        <f t="shared" si="59"/>
        <v>0.5209528696767205</v>
      </c>
      <c r="N622" s="24"/>
      <c r="O622" s="42" t="str">
        <f t="shared" si="60"/>
        <v>CAPACIDADE DE ADAPTAÇÃO ALTA</v>
      </c>
    </row>
    <row r="623" spans="1:15">
      <c r="A623" s="146">
        <v>619</v>
      </c>
      <c r="B623" s="28">
        <v>3153004</v>
      </c>
      <c r="C623" s="17" t="s">
        <v>711</v>
      </c>
      <c r="D623" s="151">
        <v>42299.41</v>
      </c>
      <c r="E623" s="133">
        <f t="shared" si="55"/>
        <v>0.77920589154186914</v>
      </c>
      <c r="F623" s="134">
        <v>0.63400000000000001</v>
      </c>
      <c r="G623" s="133">
        <f t="shared" si="56"/>
        <v>0.4558270676691728</v>
      </c>
      <c r="H623" s="135">
        <v>0</v>
      </c>
      <c r="I623" s="133">
        <f t="shared" si="57"/>
        <v>0</v>
      </c>
      <c r="J623" s="152">
        <v>119.78631357122786</v>
      </c>
      <c r="K623" s="133">
        <f t="shared" si="58"/>
        <v>0.2761680606352232</v>
      </c>
      <c r="L623" s="136"/>
      <c r="M623" s="136">
        <f t="shared" si="59"/>
        <v>0.37780025496156633</v>
      </c>
      <c r="N623" s="24"/>
      <c r="O623" s="42" t="str">
        <f t="shared" si="60"/>
        <v>CAPACIDADE DE ADAPTAÇÃO MODERADA</v>
      </c>
    </row>
    <row r="624" spans="1:15">
      <c r="A624" s="146">
        <v>620</v>
      </c>
      <c r="B624" s="28">
        <v>3153103</v>
      </c>
      <c r="C624" s="17" t="s">
        <v>712</v>
      </c>
      <c r="D624" s="151">
        <v>12740.53</v>
      </c>
      <c r="E624" s="133">
        <f t="shared" si="55"/>
        <v>0.23469585125102052</v>
      </c>
      <c r="F624" s="134">
        <v>0.58399999999999996</v>
      </c>
      <c r="G624" s="133">
        <f t="shared" si="56"/>
        <v>0.64379699248120303</v>
      </c>
      <c r="H624" s="135">
        <v>0.25</v>
      </c>
      <c r="I624" s="133">
        <f t="shared" si="57"/>
        <v>0.25</v>
      </c>
      <c r="J624" s="152">
        <v>185.32918762886598</v>
      </c>
      <c r="K624" s="133">
        <f t="shared" si="58"/>
        <v>0.42727754783213401</v>
      </c>
      <c r="L624" s="136"/>
      <c r="M624" s="136">
        <f t="shared" si="59"/>
        <v>0.38894259789108943</v>
      </c>
      <c r="N624" s="24"/>
      <c r="O624" s="42" t="str">
        <f t="shared" si="60"/>
        <v>CAPACIDADE DE ADAPTAÇÃO MODERADA</v>
      </c>
    </row>
    <row r="625" spans="1:15">
      <c r="A625" s="146">
        <v>621</v>
      </c>
      <c r="B625" s="28">
        <v>3153202</v>
      </c>
      <c r="C625" s="17" t="s">
        <v>713</v>
      </c>
      <c r="D625" s="151">
        <v>13744.52</v>
      </c>
      <c r="E625" s="133">
        <f t="shared" si="55"/>
        <v>0.25319055184020417</v>
      </c>
      <c r="F625" s="134">
        <v>0.64200000000000002</v>
      </c>
      <c r="G625" s="133">
        <f t="shared" si="56"/>
        <v>0.42575187969924794</v>
      </c>
      <c r="H625" s="135">
        <v>0.25</v>
      </c>
      <c r="I625" s="133">
        <f t="shared" si="57"/>
        <v>0.25</v>
      </c>
      <c r="J625" s="152">
        <v>191.81208658008657</v>
      </c>
      <c r="K625" s="133">
        <f t="shared" si="58"/>
        <v>0.4422239100439414</v>
      </c>
      <c r="L625" s="136"/>
      <c r="M625" s="136">
        <f t="shared" si="59"/>
        <v>0.34279158539584836</v>
      </c>
      <c r="N625" s="24"/>
      <c r="O625" s="42" t="str">
        <f t="shared" si="60"/>
        <v>CAPACIDADE DE ADAPTAÇÃO MODERADA</v>
      </c>
    </row>
    <row r="626" spans="1:15">
      <c r="A626" s="146">
        <v>622</v>
      </c>
      <c r="B626" s="28">
        <v>3153301</v>
      </c>
      <c r="C626" s="17" t="s">
        <v>714</v>
      </c>
      <c r="D626" s="151">
        <v>12064.56</v>
      </c>
      <c r="E626" s="133">
        <f t="shared" si="55"/>
        <v>0.22224367268622355</v>
      </c>
      <c r="F626" s="134">
        <v>0.65100000000000002</v>
      </c>
      <c r="G626" s="133">
        <f t="shared" si="56"/>
        <v>0.3919172932330825</v>
      </c>
      <c r="H626" s="135">
        <v>0.25</v>
      </c>
      <c r="I626" s="133">
        <f t="shared" si="57"/>
        <v>0.25</v>
      </c>
      <c r="J626" s="152">
        <v>181.74718984044284</v>
      </c>
      <c r="K626" s="133">
        <f t="shared" si="58"/>
        <v>0.41901923055918233</v>
      </c>
      <c r="L626" s="136"/>
      <c r="M626" s="136">
        <f t="shared" si="59"/>
        <v>0.32079504911962209</v>
      </c>
      <c r="N626" s="24"/>
      <c r="O626" s="42" t="str">
        <f t="shared" si="60"/>
        <v>CAPACIDADE DE ADAPTAÇÃO MODERADA</v>
      </c>
    </row>
    <row r="627" spans="1:15">
      <c r="A627" s="146">
        <v>623</v>
      </c>
      <c r="B627" s="28">
        <v>3153400</v>
      </c>
      <c r="C627" s="17" t="s">
        <v>715</v>
      </c>
      <c r="D627" s="151">
        <v>37169.17</v>
      </c>
      <c r="E627" s="133">
        <f t="shared" si="55"/>
        <v>0.68470071444782077</v>
      </c>
      <c r="F627" s="134">
        <v>0.60799999999999998</v>
      </c>
      <c r="G627" s="133">
        <f t="shared" si="56"/>
        <v>0.55357142857142849</v>
      </c>
      <c r="H627" s="135">
        <v>0.25</v>
      </c>
      <c r="I627" s="133">
        <f t="shared" si="57"/>
        <v>0.25</v>
      </c>
      <c r="J627" s="152">
        <v>30.745286437516651</v>
      </c>
      <c r="K627" s="133">
        <f t="shared" si="58"/>
        <v>7.0883441321320295E-2</v>
      </c>
      <c r="L627" s="136"/>
      <c r="M627" s="136">
        <f t="shared" si="59"/>
        <v>0.38978889608514233</v>
      </c>
      <c r="N627" s="24"/>
      <c r="O627" s="42" t="str">
        <f t="shared" si="60"/>
        <v>CAPACIDADE DE ADAPTAÇÃO MODERADA</v>
      </c>
    </row>
    <row r="628" spans="1:15">
      <c r="A628" s="146">
        <v>624</v>
      </c>
      <c r="B628" s="28">
        <v>3153509</v>
      </c>
      <c r="C628" s="17" t="s">
        <v>124</v>
      </c>
      <c r="D628" s="151">
        <v>15158.56</v>
      </c>
      <c r="E628" s="133">
        <f t="shared" si="55"/>
        <v>0.27923886548987126</v>
      </c>
      <c r="F628" s="134">
        <v>0.628</v>
      </c>
      <c r="G628" s="133">
        <f t="shared" si="56"/>
        <v>0.47838345864661641</v>
      </c>
      <c r="H628" s="135">
        <v>0.25</v>
      </c>
      <c r="I628" s="133">
        <f t="shared" si="57"/>
        <v>0.25</v>
      </c>
      <c r="J628" s="152">
        <v>18.930441824461116</v>
      </c>
      <c r="K628" s="133">
        <f t="shared" si="58"/>
        <v>4.3644246573467313E-2</v>
      </c>
      <c r="L628" s="136"/>
      <c r="M628" s="136">
        <f t="shared" si="59"/>
        <v>0.26281664267748872</v>
      </c>
      <c r="N628" s="24"/>
      <c r="O628" s="42" t="str">
        <f t="shared" si="60"/>
        <v>CAPACIDADE DE ADAPTAÇÃO MODERADA</v>
      </c>
    </row>
    <row r="629" spans="1:15">
      <c r="A629" s="146">
        <v>625</v>
      </c>
      <c r="B629" s="28">
        <v>3153608</v>
      </c>
      <c r="C629" s="17" t="s">
        <v>716</v>
      </c>
      <c r="D629" s="151">
        <v>18583.47</v>
      </c>
      <c r="E629" s="133">
        <f t="shared" si="55"/>
        <v>0.34232981758590908</v>
      </c>
      <c r="F629" s="134">
        <v>0.67200000000000004</v>
      </c>
      <c r="G629" s="133">
        <f t="shared" si="56"/>
        <v>0.31296992481202979</v>
      </c>
      <c r="H629" s="135">
        <v>0</v>
      </c>
      <c r="I629" s="133">
        <f t="shared" si="57"/>
        <v>0</v>
      </c>
      <c r="J629" s="152">
        <v>29.230412523983954</v>
      </c>
      <c r="K629" s="133">
        <f t="shared" si="58"/>
        <v>6.7390890475280213E-2</v>
      </c>
      <c r="L629" s="136"/>
      <c r="M629" s="136">
        <f t="shared" si="59"/>
        <v>0.18067265821830478</v>
      </c>
      <c r="N629" s="24"/>
      <c r="O629" s="42" t="str">
        <f t="shared" si="60"/>
        <v xml:space="preserve"> CAPACIDADE DE ADAPTAÇÃO RELATIVAMENTE BAIXA</v>
      </c>
    </row>
    <row r="630" spans="1:15">
      <c r="A630" s="146">
        <v>626</v>
      </c>
      <c r="B630" s="28">
        <v>3153707</v>
      </c>
      <c r="C630" s="17" t="s">
        <v>717</v>
      </c>
      <c r="D630" s="151">
        <v>21546.080000000002</v>
      </c>
      <c r="E630" s="133">
        <f t="shared" si="55"/>
        <v>0.39690464892140187</v>
      </c>
      <c r="F630" s="134">
        <v>0.56699999999999995</v>
      </c>
      <c r="G630" s="133">
        <f t="shared" si="56"/>
        <v>0.70770676691729328</v>
      </c>
      <c r="H630" s="135">
        <v>0</v>
      </c>
      <c r="I630" s="133">
        <f t="shared" si="57"/>
        <v>0</v>
      </c>
      <c r="J630" s="152">
        <v>27.16482856244102</v>
      </c>
      <c r="K630" s="133">
        <f t="shared" si="58"/>
        <v>6.2628674327779091E-2</v>
      </c>
      <c r="L630" s="136"/>
      <c r="M630" s="136">
        <f t="shared" si="59"/>
        <v>0.29181002254161859</v>
      </c>
      <c r="N630" s="24"/>
      <c r="O630" s="42" t="str">
        <f t="shared" si="60"/>
        <v>CAPACIDADE DE ADAPTAÇÃO MODERADA</v>
      </c>
    </row>
    <row r="631" spans="1:15">
      <c r="A631" s="146">
        <v>627</v>
      </c>
      <c r="B631" s="28">
        <v>3153806</v>
      </c>
      <c r="C631" s="17" t="s">
        <v>718</v>
      </c>
      <c r="D631" s="151">
        <v>20557.599999999999</v>
      </c>
      <c r="E631" s="133">
        <f t="shared" si="55"/>
        <v>0.37869566114423647</v>
      </c>
      <c r="F631" s="134">
        <v>0.57699999999999996</v>
      </c>
      <c r="G631" s="133">
        <f t="shared" si="56"/>
        <v>0.67011278195488722</v>
      </c>
      <c r="H631" s="135">
        <v>0.25</v>
      </c>
      <c r="I631" s="133">
        <f t="shared" si="57"/>
        <v>0.25</v>
      </c>
      <c r="J631" s="152">
        <v>171.39517514124296</v>
      </c>
      <c r="K631" s="133">
        <f t="shared" si="58"/>
        <v>0.39515259890559706</v>
      </c>
      <c r="L631" s="136"/>
      <c r="M631" s="136">
        <f t="shared" si="59"/>
        <v>0.42349026050118022</v>
      </c>
      <c r="N631" s="24"/>
      <c r="O631" s="42" t="str">
        <f t="shared" si="60"/>
        <v>CAPACIDADE DE ADAPTAÇÃO ALTA</v>
      </c>
    </row>
    <row r="632" spans="1:15">
      <c r="A632" s="146">
        <v>628</v>
      </c>
      <c r="B632" s="28">
        <v>3153905</v>
      </c>
      <c r="C632" s="17" t="s">
        <v>719</v>
      </c>
      <c r="D632" s="151">
        <v>11738.63</v>
      </c>
      <c r="E632" s="133">
        <f t="shared" si="55"/>
        <v>0.2162396509698393</v>
      </c>
      <c r="F632" s="134">
        <v>0.52500000000000002</v>
      </c>
      <c r="G632" s="133">
        <f t="shared" si="56"/>
        <v>0.86560150375939826</v>
      </c>
      <c r="H632" s="135">
        <v>0.5</v>
      </c>
      <c r="I632" s="133">
        <f t="shared" si="57"/>
        <v>0.5</v>
      </c>
      <c r="J632" s="152">
        <v>53.956775600466855</v>
      </c>
      <c r="K632" s="133">
        <f t="shared" si="58"/>
        <v>0.12439766807624714</v>
      </c>
      <c r="L632" s="136"/>
      <c r="M632" s="136">
        <f t="shared" si="59"/>
        <v>0.42655970570137114</v>
      </c>
      <c r="N632" s="24"/>
      <c r="O632" s="42" t="str">
        <f t="shared" si="60"/>
        <v>CAPACIDADE DE ADAPTAÇÃO ALTA</v>
      </c>
    </row>
    <row r="633" spans="1:15">
      <c r="A633" s="146">
        <v>629</v>
      </c>
      <c r="B633" s="28">
        <v>3154002</v>
      </c>
      <c r="C633" s="17" t="s">
        <v>720</v>
      </c>
      <c r="D633" s="151">
        <v>17893.53</v>
      </c>
      <c r="E633" s="133">
        <f t="shared" si="55"/>
        <v>0.32962029485709565</v>
      </c>
      <c r="F633" s="134">
        <v>0.63800000000000001</v>
      </c>
      <c r="G633" s="133">
        <f t="shared" si="56"/>
        <v>0.4407894736842104</v>
      </c>
      <c r="H633" s="135">
        <v>0.25</v>
      </c>
      <c r="I633" s="133">
        <f t="shared" si="57"/>
        <v>0.25</v>
      </c>
      <c r="J633" s="152">
        <v>350.94129616189218</v>
      </c>
      <c r="K633" s="133">
        <f t="shared" si="58"/>
        <v>0.80909725216822026</v>
      </c>
      <c r="L633" s="136"/>
      <c r="M633" s="136">
        <f t="shared" si="59"/>
        <v>0.45737675517738158</v>
      </c>
      <c r="N633" s="24"/>
      <c r="O633" s="42" t="str">
        <f t="shared" si="60"/>
        <v>CAPACIDADE DE ADAPTAÇÃO ALTA</v>
      </c>
    </row>
    <row r="634" spans="1:15">
      <c r="A634" s="146">
        <v>630</v>
      </c>
      <c r="B634" s="28">
        <v>3154101</v>
      </c>
      <c r="C634" s="17" t="s">
        <v>721</v>
      </c>
      <c r="D634" s="151">
        <v>11720.36</v>
      </c>
      <c r="E634" s="133">
        <f t="shared" si="55"/>
        <v>0.21590309564581778</v>
      </c>
      <c r="F634" s="134">
        <v>0.54</v>
      </c>
      <c r="G634" s="133">
        <f t="shared" si="56"/>
        <v>0.80921052631578916</v>
      </c>
      <c r="H634" s="135">
        <v>0.75</v>
      </c>
      <c r="I634" s="133">
        <f t="shared" si="57"/>
        <v>0.75</v>
      </c>
      <c r="J634" s="152">
        <v>145.6361015717271</v>
      </c>
      <c r="K634" s="133">
        <f t="shared" si="58"/>
        <v>0.33576490110134688</v>
      </c>
      <c r="L634" s="136"/>
      <c r="M634" s="136">
        <f t="shared" si="59"/>
        <v>0.52771963076573847</v>
      </c>
      <c r="N634" s="24"/>
      <c r="O634" s="42" t="str">
        <f t="shared" si="60"/>
        <v>CAPACIDADE DE ADAPTAÇÃO ALTA</v>
      </c>
    </row>
    <row r="635" spans="1:15">
      <c r="A635" s="146">
        <v>631</v>
      </c>
      <c r="B635" s="28">
        <v>3154150</v>
      </c>
      <c r="C635" s="17" t="s">
        <v>722</v>
      </c>
      <c r="D635" s="151">
        <v>16727.599999999999</v>
      </c>
      <c r="E635" s="133">
        <f t="shared" si="55"/>
        <v>0.30814246513972104</v>
      </c>
      <c r="F635" s="134">
        <v>0.66500000000000004</v>
      </c>
      <c r="G635" s="133">
        <f t="shared" si="56"/>
        <v>0.33928571428571402</v>
      </c>
      <c r="H635" s="135">
        <v>0</v>
      </c>
      <c r="I635" s="133">
        <f t="shared" si="57"/>
        <v>0</v>
      </c>
      <c r="J635" s="152">
        <v>294.25030581039755</v>
      </c>
      <c r="K635" s="133">
        <f t="shared" si="58"/>
        <v>0.67839583566997541</v>
      </c>
      <c r="L635" s="136"/>
      <c r="M635" s="136">
        <f t="shared" si="59"/>
        <v>0.33145600377385265</v>
      </c>
      <c r="N635" s="24"/>
      <c r="O635" s="42" t="str">
        <f t="shared" si="60"/>
        <v>CAPACIDADE DE ADAPTAÇÃO MODERADA</v>
      </c>
    </row>
    <row r="636" spans="1:15">
      <c r="A636" s="146">
        <v>632</v>
      </c>
      <c r="B636" s="28">
        <v>3154200</v>
      </c>
      <c r="C636" s="17" t="s">
        <v>723</v>
      </c>
      <c r="D636" s="151">
        <v>17924.97</v>
      </c>
      <c r="E636" s="133">
        <f t="shared" si="55"/>
        <v>0.33019945738513273</v>
      </c>
      <c r="F636" s="134">
        <v>0.63</v>
      </c>
      <c r="G636" s="133">
        <f t="shared" si="56"/>
        <v>0.47086466165413521</v>
      </c>
      <c r="H636" s="135">
        <v>0.25</v>
      </c>
      <c r="I636" s="133">
        <f t="shared" si="57"/>
        <v>0.25</v>
      </c>
      <c r="J636" s="152">
        <v>18.803290293855746</v>
      </c>
      <c r="K636" s="133">
        <f t="shared" si="58"/>
        <v>4.3351097961015814E-2</v>
      </c>
      <c r="L636" s="136"/>
      <c r="M636" s="136">
        <f t="shared" si="59"/>
        <v>0.27360380425007097</v>
      </c>
      <c r="N636" s="24"/>
      <c r="O636" s="42" t="str">
        <f t="shared" si="60"/>
        <v>CAPACIDADE DE ADAPTAÇÃO MODERADA</v>
      </c>
    </row>
    <row r="637" spans="1:15">
      <c r="A637" s="146">
        <v>633</v>
      </c>
      <c r="B637" s="28">
        <v>3154309</v>
      </c>
      <c r="C637" s="17" t="s">
        <v>724</v>
      </c>
      <c r="D637" s="151">
        <v>15972.45</v>
      </c>
      <c r="E637" s="133">
        <f t="shared" si="55"/>
        <v>0.29423169595883081</v>
      </c>
      <c r="F637" s="134">
        <v>0.58899999999999997</v>
      </c>
      <c r="G637" s="133">
        <f t="shared" si="56"/>
        <v>0.625</v>
      </c>
      <c r="H637" s="135">
        <v>0.5</v>
      </c>
      <c r="I637" s="133">
        <f t="shared" si="57"/>
        <v>0.5</v>
      </c>
      <c r="J637" s="152">
        <v>54.060189829327761</v>
      </c>
      <c r="K637" s="133">
        <f t="shared" si="58"/>
        <v>0.1246360901978998</v>
      </c>
      <c r="L637" s="136"/>
      <c r="M637" s="136">
        <f t="shared" si="59"/>
        <v>0.38596694653918268</v>
      </c>
      <c r="N637" s="24"/>
      <c r="O637" s="42" t="str">
        <f t="shared" si="60"/>
        <v>CAPACIDADE DE ADAPTAÇÃO MODERADA</v>
      </c>
    </row>
    <row r="638" spans="1:15">
      <c r="A638" s="146">
        <v>634</v>
      </c>
      <c r="B638" s="28">
        <v>3154408</v>
      </c>
      <c r="C638" s="17" t="s">
        <v>725</v>
      </c>
      <c r="D638" s="151">
        <v>77296.87</v>
      </c>
      <c r="E638" s="133">
        <f t="shared" si="55"/>
        <v>1</v>
      </c>
      <c r="F638" s="134">
        <v>0.66100000000000003</v>
      </c>
      <c r="G638" s="133">
        <f t="shared" si="56"/>
        <v>0.35432330827067648</v>
      </c>
      <c r="H638" s="135">
        <v>0.25</v>
      </c>
      <c r="I638" s="133">
        <f t="shared" si="57"/>
        <v>0.25</v>
      </c>
      <c r="J638" s="152">
        <v>38.70801011433597</v>
      </c>
      <c r="K638" s="133">
        <f t="shared" si="58"/>
        <v>8.9241548267267476E-2</v>
      </c>
      <c r="L638" s="136"/>
      <c r="M638" s="136">
        <f t="shared" si="59"/>
        <v>0.42339121413448599</v>
      </c>
      <c r="N638" s="24"/>
      <c r="O638" s="42" t="str">
        <f t="shared" si="60"/>
        <v>CAPACIDADE DE ADAPTAÇÃO ALTA</v>
      </c>
    </row>
    <row r="639" spans="1:15">
      <c r="A639" s="146">
        <v>635</v>
      </c>
      <c r="B639" s="28">
        <v>3154457</v>
      </c>
      <c r="C639" s="17" t="s">
        <v>726</v>
      </c>
      <c r="D639" s="151">
        <v>19338.759999999998</v>
      </c>
      <c r="E639" s="133">
        <f t="shared" si="55"/>
        <v>0.35624316573479947</v>
      </c>
      <c r="F639" s="134">
        <v>0.63700000000000001</v>
      </c>
      <c r="G639" s="133">
        <f t="shared" si="56"/>
        <v>0.44454887218045097</v>
      </c>
      <c r="H639" s="135">
        <v>0.25</v>
      </c>
      <c r="I639" s="133">
        <f t="shared" si="57"/>
        <v>0.25</v>
      </c>
      <c r="J639" s="152">
        <v>26.351056389334108</v>
      </c>
      <c r="K639" s="133">
        <f t="shared" si="58"/>
        <v>6.0752517727365701E-2</v>
      </c>
      <c r="L639" s="136"/>
      <c r="M639" s="136">
        <f t="shared" si="59"/>
        <v>0.27788613891065406</v>
      </c>
      <c r="N639" s="24"/>
      <c r="O639" s="42" t="str">
        <f t="shared" si="60"/>
        <v>CAPACIDADE DE ADAPTAÇÃO MODERADA</v>
      </c>
    </row>
    <row r="640" spans="1:15">
      <c r="A640" s="146">
        <v>636</v>
      </c>
      <c r="B640" s="28">
        <v>3154507</v>
      </c>
      <c r="C640" s="17" t="s">
        <v>727</v>
      </c>
      <c r="D640" s="151">
        <v>56250.5</v>
      </c>
      <c r="E640" s="133">
        <f t="shared" si="55"/>
        <v>1</v>
      </c>
      <c r="F640" s="134">
        <v>0.64100000000000001</v>
      </c>
      <c r="G640" s="133">
        <f t="shared" si="56"/>
        <v>0.42951127819548857</v>
      </c>
      <c r="H640" s="135">
        <v>0.5</v>
      </c>
      <c r="I640" s="133">
        <f t="shared" si="57"/>
        <v>0.5</v>
      </c>
      <c r="J640" s="152">
        <v>70.815505938784824</v>
      </c>
      <c r="K640" s="133">
        <f t="shared" si="58"/>
        <v>0.16326557145768808</v>
      </c>
      <c r="L640" s="136"/>
      <c r="M640" s="136">
        <f t="shared" si="59"/>
        <v>0.52319421241329422</v>
      </c>
      <c r="N640" s="24"/>
      <c r="O640" s="42" t="str">
        <f t="shared" si="60"/>
        <v>CAPACIDADE DE ADAPTAÇÃO ALTA</v>
      </c>
    </row>
    <row r="641" spans="1:15">
      <c r="A641" s="146">
        <v>637</v>
      </c>
      <c r="B641" s="28">
        <v>3154606</v>
      </c>
      <c r="C641" s="17" t="s">
        <v>728</v>
      </c>
      <c r="D641" s="151">
        <v>15177.16</v>
      </c>
      <c r="E641" s="133">
        <f t="shared" si="55"/>
        <v>0.27958149980989316</v>
      </c>
      <c r="F641" s="134">
        <v>0.629</v>
      </c>
      <c r="G641" s="133">
        <f t="shared" si="56"/>
        <v>0.47462406015037584</v>
      </c>
      <c r="H641" s="135">
        <v>0.75</v>
      </c>
      <c r="I641" s="133">
        <f t="shared" si="57"/>
        <v>0.75</v>
      </c>
      <c r="J641" s="152">
        <v>7.067643407702989</v>
      </c>
      <c r="K641" s="133">
        <f t="shared" si="58"/>
        <v>1.6294494045064944E-2</v>
      </c>
      <c r="L641" s="136"/>
      <c r="M641" s="136">
        <f t="shared" si="59"/>
        <v>0.38012501350133349</v>
      </c>
      <c r="N641" s="24"/>
      <c r="O641" s="42" t="str">
        <f t="shared" si="60"/>
        <v>CAPACIDADE DE ADAPTAÇÃO MODERADA</v>
      </c>
    </row>
    <row r="642" spans="1:15">
      <c r="A642" s="146">
        <v>638</v>
      </c>
      <c r="B642" s="28">
        <v>3154705</v>
      </c>
      <c r="C642" s="17" t="s">
        <v>729</v>
      </c>
      <c r="D642" s="151">
        <v>25941.3</v>
      </c>
      <c r="E642" s="133">
        <f t="shared" si="55"/>
        <v>0.47786987559058358</v>
      </c>
      <c r="F642" s="134">
        <v>0.58199999999999996</v>
      </c>
      <c r="G642" s="133">
        <f t="shared" si="56"/>
        <v>0.65131578947368418</v>
      </c>
      <c r="H642" s="135">
        <v>0.5</v>
      </c>
      <c r="I642" s="133">
        <f t="shared" si="57"/>
        <v>0.5</v>
      </c>
      <c r="J642" s="152">
        <v>57.143154411764705</v>
      </c>
      <c r="K642" s="133">
        <f t="shared" si="58"/>
        <v>0.13174388343700319</v>
      </c>
      <c r="L642" s="136"/>
      <c r="M642" s="136">
        <f t="shared" si="59"/>
        <v>0.44023238712531776</v>
      </c>
      <c r="N642" s="24"/>
      <c r="O642" s="42" t="str">
        <f t="shared" si="60"/>
        <v>CAPACIDADE DE ADAPTAÇÃO ALTA</v>
      </c>
    </row>
    <row r="643" spans="1:15">
      <c r="A643" s="146">
        <v>639</v>
      </c>
      <c r="B643" s="28">
        <v>3154804</v>
      </c>
      <c r="C643" s="17" t="s">
        <v>730</v>
      </c>
      <c r="D643" s="151">
        <v>44894.6</v>
      </c>
      <c r="E643" s="133">
        <f t="shared" si="55"/>
        <v>0.82701240557292865</v>
      </c>
      <c r="F643" s="134">
        <v>0.51</v>
      </c>
      <c r="G643" s="133">
        <f t="shared" si="56"/>
        <v>0.92199248120300736</v>
      </c>
      <c r="H643" s="135">
        <v>0.5</v>
      </c>
      <c r="I643" s="133">
        <f t="shared" si="57"/>
        <v>0.5</v>
      </c>
      <c r="J643" s="152">
        <v>677.33621966669921</v>
      </c>
      <c r="K643" s="133">
        <f t="shared" si="58"/>
        <v>1</v>
      </c>
      <c r="L643" s="136"/>
      <c r="M643" s="136">
        <f t="shared" si="59"/>
        <v>0.812251221693984</v>
      </c>
      <c r="N643" s="24"/>
      <c r="O643" s="42" t="str">
        <f t="shared" si="60"/>
        <v>CAPACIDADE DE ADAPTAÇÃO EXTREMA</v>
      </c>
    </row>
    <row r="644" spans="1:15">
      <c r="A644" s="146">
        <v>640</v>
      </c>
      <c r="B644" s="28">
        <v>3154903</v>
      </c>
      <c r="C644" s="17" t="s">
        <v>731</v>
      </c>
      <c r="D644" s="151">
        <v>17735.11</v>
      </c>
      <c r="E644" s="133">
        <f t="shared" si="55"/>
        <v>0.32670200835290891</v>
      </c>
      <c r="F644" s="134">
        <v>0.56499999999999995</v>
      </c>
      <c r="G644" s="133">
        <f t="shared" si="56"/>
        <v>0.71522556390977454</v>
      </c>
      <c r="H644" s="135">
        <v>0.5</v>
      </c>
      <c r="I644" s="133">
        <f t="shared" si="57"/>
        <v>0.5</v>
      </c>
      <c r="J644" s="152">
        <v>205.16253342716399</v>
      </c>
      <c r="K644" s="133">
        <f t="shared" si="58"/>
        <v>0.47300344490439639</v>
      </c>
      <c r="L644" s="136"/>
      <c r="M644" s="136">
        <f t="shared" si="59"/>
        <v>0.50373275429177</v>
      </c>
      <c r="N644" s="24"/>
      <c r="O644" s="42" t="str">
        <f t="shared" si="60"/>
        <v>CAPACIDADE DE ADAPTAÇÃO ALTA</v>
      </c>
    </row>
    <row r="645" spans="1:15">
      <c r="A645" s="146">
        <v>641</v>
      </c>
      <c r="B645" s="28">
        <v>3155009</v>
      </c>
      <c r="C645" s="17" t="s">
        <v>52</v>
      </c>
      <c r="D645" s="151">
        <v>19723.72</v>
      </c>
      <c r="E645" s="133">
        <f t="shared" si="55"/>
        <v>0.36333459088725339</v>
      </c>
      <c r="F645" s="134">
        <v>0.68300000000000005</v>
      </c>
      <c r="G645" s="133">
        <f t="shared" si="56"/>
        <v>0.27161654135338315</v>
      </c>
      <c r="H645" s="135">
        <v>0.25</v>
      </c>
      <c r="I645" s="133">
        <f t="shared" si="57"/>
        <v>0.25</v>
      </c>
      <c r="J645" s="152">
        <v>531.3401046698873</v>
      </c>
      <c r="K645" s="133">
        <f t="shared" si="58"/>
        <v>1</v>
      </c>
      <c r="L645" s="136"/>
      <c r="M645" s="136">
        <f t="shared" si="59"/>
        <v>0.47123778306015912</v>
      </c>
      <c r="N645" s="24"/>
      <c r="O645" s="42" t="str">
        <f t="shared" si="60"/>
        <v>CAPACIDADE DE ADAPTAÇÃO ALTA</v>
      </c>
    </row>
    <row r="646" spans="1:15">
      <c r="A646" s="146">
        <v>642</v>
      </c>
      <c r="B646" s="28">
        <v>3155108</v>
      </c>
      <c r="C646" s="17" t="s">
        <v>732</v>
      </c>
      <c r="D646" s="151">
        <v>10293.719999999999</v>
      </c>
      <c r="E646" s="133">
        <f t="shared" ref="E646:E709" si="61">IF((D646-$E$860)/($D$860-$E$860)&gt;1,1,IF((D646-$E$860)/($D$860-$E$860)&lt;0,0,(D646-$E$860)/($D$860-$E$860)))</f>
        <v>0.18962267487613582</v>
      </c>
      <c r="F646" s="134">
        <v>0.59699999999999998</v>
      </c>
      <c r="G646" s="133">
        <f t="shared" ref="G646:G709" si="62">IF((F646-$F$860)/($G$860-$F$860)&gt;1,1,IF((F646-$F$860)/($G$860-$F$860)&lt;0,0,(F646-$F$860)/($G$860-$F$860)))</f>
        <v>0.59492481203007519</v>
      </c>
      <c r="H646" s="135">
        <v>0.5</v>
      </c>
      <c r="I646" s="133">
        <f t="shared" ref="I646:I709" si="63">H646</f>
        <v>0.5</v>
      </c>
      <c r="J646" s="152">
        <v>215.89762233239921</v>
      </c>
      <c r="K646" s="133">
        <f t="shared" ref="K646:K709" si="64">IF((J646-$K$860)/($J$860-$K$860)&gt;1,1,IF((J646-$K$860)/($J$860-$K$860)&lt;0,0,(J646-$K$860)/($J$860-$K$860)))</f>
        <v>0.49775325642558188</v>
      </c>
      <c r="L646" s="136"/>
      <c r="M646" s="136">
        <f t="shared" ref="M646:M709" si="65">(E646+G646+I646+K646)/J$2</f>
        <v>0.4455751858329482</v>
      </c>
      <c r="N646" s="24"/>
      <c r="O646" s="42" t="str">
        <f t="shared" ref="O646:O709" si="66">IF(AND(M646&gt;$R$5,M646&lt;$S$5)," CAPACIDADE DE ADAPTAÇÃO RELATIVAMENTE BAIXA",IF(AND(M646&gt;$R$6,M646&lt;$S$6),"CAPACIDADE DE ADAPTAÇÃO MODERADA",IF(AND(M646&gt;$R$7,M646&lt;$S$7),"CAPACIDADE DE ADAPTAÇÃO ALTA",IF(AND(M646&gt;$R$8,M646&lt;$S$8),"CAPACIDADE DE ADAPTAÇÃO MUITO ALTA ","CAPACIDADE DE ADAPTAÇÃO EXTREMA"))))</f>
        <v>CAPACIDADE DE ADAPTAÇÃO ALTA</v>
      </c>
    </row>
    <row r="647" spans="1:15">
      <c r="A647" s="146">
        <v>643</v>
      </c>
      <c r="B647" s="28">
        <v>3155207</v>
      </c>
      <c r="C647" s="17" t="s">
        <v>733</v>
      </c>
      <c r="D647" s="151">
        <v>11179.64</v>
      </c>
      <c r="E647" s="133">
        <f t="shared" si="61"/>
        <v>0.20594238438118029</v>
      </c>
      <c r="F647" s="134">
        <v>0.6</v>
      </c>
      <c r="G647" s="133">
        <f t="shared" si="62"/>
        <v>0.5836466165413533</v>
      </c>
      <c r="H647" s="135">
        <v>0.25</v>
      </c>
      <c r="I647" s="133">
        <f t="shared" si="63"/>
        <v>0.25</v>
      </c>
      <c r="J647" s="152">
        <v>0</v>
      </c>
      <c r="K647" s="133">
        <f t="shared" si="64"/>
        <v>0</v>
      </c>
      <c r="L647" s="136"/>
      <c r="M647" s="136">
        <f t="shared" si="65"/>
        <v>0.25989725023063337</v>
      </c>
      <c r="N647" s="24"/>
      <c r="O647" s="42" t="str">
        <f t="shared" si="66"/>
        <v>CAPACIDADE DE ADAPTAÇÃO MODERADA</v>
      </c>
    </row>
    <row r="648" spans="1:15">
      <c r="A648" s="146">
        <v>644</v>
      </c>
      <c r="B648" s="28">
        <v>3155306</v>
      </c>
      <c r="C648" s="17" t="s">
        <v>734</v>
      </c>
      <c r="D648" s="151">
        <v>19200.759999999998</v>
      </c>
      <c r="E648" s="133">
        <f t="shared" si="61"/>
        <v>0.35370104013463682</v>
      </c>
      <c r="F648" s="134">
        <v>0.53100000000000003</v>
      </c>
      <c r="G648" s="133">
        <f t="shared" si="62"/>
        <v>0.8430451127819546</v>
      </c>
      <c r="H648" s="135">
        <v>0.25</v>
      </c>
      <c r="I648" s="133">
        <f t="shared" si="63"/>
        <v>0.25</v>
      </c>
      <c r="J648" s="152">
        <v>27.149924568965517</v>
      </c>
      <c r="K648" s="133">
        <f t="shared" si="64"/>
        <v>6.2594313081897668E-2</v>
      </c>
      <c r="L648" s="136"/>
      <c r="M648" s="136">
        <f t="shared" si="65"/>
        <v>0.37733511649962226</v>
      </c>
      <c r="N648" s="24"/>
      <c r="O648" s="42" t="str">
        <f t="shared" si="66"/>
        <v>CAPACIDADE DE ADAPTAÇÃO MODERADA</v>
      </c>
    </row>
    <row r="649" spans="1:15">
      <c r="A649" s="146">
        <v>645</v>
      </c>
      <c r="B649" s="28">
        <v>3155405</v>
      </c>
      <c r="C649" s="17" t="s">
        <v>735</v>
      </c>
      <c r="D649" s="151">
        <v>13398.92</v>
      </c>
      <c r="E649" s="133">
        <f t="shared" si="61"/>
        <v>0.24682418511979673</v>
      </c>
      <c r="F649" s="134">
        <v>0.56799999999999995</v>
      </c>
      <c r="G649" s="133">
        <f t="shared" si="62"/>
        <v>0.70394736842105265</v>
      </c>
      <c r="H649" s="135">
        <v>0.5</v>
      </c>
      <c r="I649" s="133">
        <f t="shared" si="63"/>
        <v>0.5</v>
      </c>
      <c r="J649" s="152">
        <v>188.91185489551538</v>
      </c>
      <c r="K649" s="133">
        <f t="shared" si="64"/>
        <v>0.43553740859113071</v>
      </c>
      <c r="L649" s="136"/>
      <c r="M649" s="136">
        <f t="shared" si="65"/>
        <v>0.47157724053299505</v>
      </c>
      <c r="N649" s="24"/>
      <c r="O649" s="42" t="str">
        <f t="shared" si="66"/>
        <v>CAPACIDADE DE ADAPTAÇÃO ALTA</v>
      </c>
    </row>
    <row r="650" spans="1:15">
      <c r="A650" s="146">
        <v>646</v>
      </c>
      <c r="B650" s="28">
        <v>3155504</v>
      </c>
      <c r="C650" s="17" t="s">
        <v>736</v>
      </c>
      <c r="D650" s="151">
        <v>73353.289999999994</v>
      </c>
      <c r="E650" s="133">
        <f t="shared" si="61"/>
        <v>1</v>
      </c>
      <c r="F650" s="134">
        <v>0.68100000000000005</v>
      </c>
      <c r="G650" s="133">
        <f t="shared" si="62"/>
        <v>0.27913533834586435</v>
      </c>
      <c r="H650" s="135">
        <v>0</v>
      </c>
      <c r="I650" s="133">
        <f t="shared" si="63"/>
        <v>0</v>
      </c>
      <c r="J650" s="152">
        <v>98.176911643270017</v>
      </c>
      <c r="K650" s="133">
        <f t="shared" si="64"/>
        <v>0.22634745555931396</v>
      </c>
      <c r="L650" s="136"/>
      <c r="M650" s="136">
        <f t="shared" si="65"/>
        <v>0.37637069847629456</v>
      </c>
      <c r="N650" s="24"/>
      <c r="O650" s="42" t="str">
        <f t="shared" si="66"/>
        <v>CAPACIDADE DE ADAPTAÇÃO MODERADA</v>
      </c>
    </row>
    <row r="651" spans="1:15">
      <c r="A651" s="146">
        <v>647</v>
      </c>
      <c r="B651" s="28">
        <v>3155603</v>
      </c>
      <c r="C651" s="17" t="s">
        <v>737</v>
      </c>
      <c r="D651" s="151">
        <v>11082.95</v>
      </c>
      <c r="E651" s="133">
        <f t="shared" si="61"/>
        <v>0.20416123855306631</v>
      </c>
      <c r="F651" s="134">
        <v>0.64200000000000002</v>
      </c>
      <c r="G651" s="133">
        <f t="shared" si="62"/>
        <v>0.42575187969924794</v>
      </c>
      <c r="H651" s="135">
        <v>0.5</v>
      </c>
      <c r="I651" s="133">
        <f t="shared" si="63"/>
        <v>0.5</v>
      </c>
      <c r="J651" s="152">
        <v>47.73222418732977</v>
      </c>
      <c r="K651" s="133">
        <f t="shared" si="64"/>
        <v>0.11004692765490398</v>
      </c>
      <c r="L651" s="136"/>
      <c r="M651" s="136">
        <f t="shared" si="65"/>
        <v>0.30999001147680461</v>
      </c>
      <c r="N651" s="24"/>
      <c r="O651" s="42" t="str">
        <f t="shared" si="66"/>
        <v>CAPACIDADE DE ADAPTAÇÃO MODERADA</v>
      </c>
    </row>
    <row r="652" spans="1:15">
      <c r="A652" s="146">
        <v>648</v>
      </c>
      <c r="B652" s="28">
        <v>3155702</v>
      </c>
      <c r="C652" s="17" t="s">
        <v>738</v>
      </c>
      <c r="D652" s="151">
        <v>93493.98</v>
      </c>
      <c r="E652" s="133">
        <f t="shared" si="61"/>
        <v>1</v>
      </c>
      <c r="F652" s="134">
        <v>0.64500000000000002</v>
      </c>
      <c r="G652" s="133">
        <f t="shared" si="62"/>
        <v>0.41447368421052616</v>
      </c>
      <c r="H652" s="135">
        <v>0.5</v>
      </c>
      <c r="I652" s="133">
        <f t="shared" si="63"/>
        <v>0.5</v>
      </c>
      <c r="J652" s="152">
        <v>205.5613929328139</v>
      </c>
      <c r="K652" s="133">
        <f t="shared" si="64"/>
        <v>0.47392301787443991</v>
      </c>
      <c r="L652" s="136"/>
      <c r="M652" s="136">
        <f t="shared" si="65"/>
        <v>0.59709917552124148</v>
      </c>
      <c r="N652" s="24"/>
      <c r="O652" s="42" t="str">
        <f t="shared" si="66"/>
        <v>CAPACIDADE DE ADAPTAÇÃO ALTA</v>
      </c>
    </row>
    <row r="653" spans="1:15">
      <c r="A653" s="146">
        <v>649</v>
      </c>
      <c r="B653" s="28">
        <v>3155801</v>
      </c>
      <c r="C653" s="17" t="s">
        <v>739</v>
      </c>
      <c r="D653" s="151">
        <v>23182.02</v>
      </c>
      <c r="E653" s="133">
        <f t="shared" si="61"/>
        <v>0.42704062685133054</v>
      </c>
      <c r="F653" s="134">
        <v>0.64400000000000002</v>
      </c>
      <c r="G653" s="133">
        <f t="shared" si="62"/>
        <v>0.41823308270676673</v>
      </c>
      <c r="H653" s="135">
        <v>0.5</v>
      </c>
      <c r="I653" s="133">
        <f t="shared" si="63"/>
        <v>0.5</v>
      </c>
      <c r="J653" s="152">
        <v>175.57432207762426</v>
      </c>
      <c r="K653" s="133">
        <f t="shared" si="64"/>
        <v>0.40478764710201542</v>
      </c>
      <c r="L653" s="136"/>
      <c r="M653" s="136">
        <f t="shared" si="65"/>
        <v>0.43751533916502816</v>
      </c>
      <c r="N653" s="24"/>
      <c r="O653" s="42" t="str">
        <f t="shared" si="66"/>
        <v>CAPACIDADE DE ADAPTAÇÃO ALTA</v>
      </c>
    </row>
    <row r="654" spans="1:15">
      <c r="A654" s="146">
        <v>650</v>
      </c>
      <c r="B654" s="28">
        <v>3155900</v>
      </c>
      <c r="C654" s="17" t="s">
        <v>740</v>
      </c>
      <c r="D654" s="151">
        <v>12594.6</v>
      </c>
      <c r="E654" s="133">
        <f t="shared" si="61"/>
        <v>0.23200764553484848</v>
      </c>
      <c r="F654" s="134">
        <v>0.46300000000000002</v>
      </c>
      <c r="G654" s="133">
        <f t="shared" si="62"/>
        <v>1</v>
      </c>
      <c r="H654" s="135">
        <v>0.5</v>
      </c>
      <c r="I654" s="133">
        <f t="shared" si="63"/>
        <v>0.5</v>
      </c>
      <c r="J654" s="152">
        <v>309.05947286520131</v>
      </c>
      <c r="K654" s="133">
        <f t="shared" si="64"/>
        <v>0.71253845867269672</v>
      </c>
      <c r="L654" s="136"/>
      <c r="M654" s="136">
        <f t="shared" si="65"/>
        <v>0.61113652605188629</v>
      </c>
      <c r="N654" s="24"/>
      <c r="O654" s="42" t="str">
        <f t="shared" si="66"/>
        <v xml:space="preserve">CAPACIDADE DE ADAPTAÇÃO MUITO ALTA </v>
      </c>
    </row>
    <row r="655" spans="1:15">
      <c r="A655" s="146">
        <v>651</v>
      </c>
      <c r="B655" s="28">
        <v>3156007</v>
      </c>
      <c r="C655" s="17" t="s">
        <v>741</v>
      </c>
      <c r="D655" s="151">
        <v>11141.09</v>
      </c>
      <c r="E655" s="133">
        <f t="shared" si="61"/>
        <v>0.20523224712113483</v>
      </c>
      <c r="F655" s="134">
        <v>0.52900000000000003</v>
      </c>
      <c r="G655" s="133">
        <f t="shared" si="62"/>
        <v>0.85056390977443586</v>
      </c>
      <c r="H655" s="135">
        <v>0.25</v>
      </c>
      <c r="I655" s="133">
        <f t="shared" si="63"/>
        <v>0.25</v>
      </c>
      <c r="J655" s="152">
        <v>27.10609603670596</v>
      </c>
      <c r="K655" s="133">
        <f t="shared" si="64"/>
        <v>6.2493266139273355E-2</v>
      </c>
      <c r="L655" s="136"/>
      <c r="M655" s="136">
        <f t="shared" si="65"/>
        <v>0.34207235575871103</v>
      </c>
      <c r="N655" s="24"/>
      <c r="O655" s="42" t="str">
        <f t="shared" si="66"/>
        <v>CAPACIDADE DE ADAPTAÇÃO MODERADA</v>
      </c>
    </row>
    <row r="656" spans="1:15">
      <c r="A656" s="146">
        <v>652</v>
      </c>
      <c r="B656" s="28">
        <v>3156106</v>
      </c>
      <c r="C656" s="17" t="s">
        <v>742</v>
      </c>
      <c r="D656" s="151">
        <v>19986.09</v>
      </c>
      <c r="E656" s="133">
        <f t="shared" si="61"/>
        <v>0.36816776113156269</v>
      </c>
      <c r="F656" s="134">
        <v>0.58399999999999996</v>
      </c>
      <c r="G656" s="133">
        <f t="shared" si="62"/>
        <v>0.64379699248120303</v>
      </c>
      <c r="H656" s="135">
        <v>0</v>
      </c>
      <c r="I656" s="133">
        <f t="shared" si="63"/>
        <v>0</v>
      </c>
      <c r="J656" s="152">
        <v>64.175935122146569</v>
      </c>
      <c r="K656" s="133">
        <f t="shared" si="64"/>
        <v>0.14795800132538842</v>
      </c>
      <c r="L656" s="136"/>
      <c r="M656" s="136">
        <f t="shared" si="65"/>
        <v>0.28998068873453858</v>
      </c>
      <c r="N656" s="24"/>
      <c r="O656" s="42" t="str">
        <f t="shared" si="66"/>
        <v>CAPACIDADE DE ADAPTAÇÃO MODERADA</v>
      </c>
    </row>
    <row r="657" spans="1:15">
      <c r="A657" s="146">
        <v>653</v>
      </c>
      <c r="B657" s="28">
        <v>3156205</v>
      </c>
      <c r="C657" s="17" t="s">
        <v>743</v>
      </c>
      <c r="D657" s="151">
        <v>49137.34</v>
      </c>
      <c r="E657" s="133">
        <f t="shared" si="61"/>
        <v>0.90516876766593068</v>
      </c>
      <c r="F657" s="134">
        <v>0.61399999999999999</v>
      </c>
      <c r="G657" s="133">
        <f t="shared" si="62"/>
        <v>0.53101503759398483</v>
      </c>
      <c r="H657" s="135">
        <v>0</v>
      </c>
      <c r="I657" s="133">
        <f t="shared" si="63"/>
        <v>0</v>
      </c>
      <c r="J657" s="152">
        <v>671.52435181143608</v>
      </c>
      <c r="K657" s="133">
        <f t="shared" si="64"/>
        <v>1</v>
      </c>
      <c r="L657" s="136"/>
      <c r="M657" s="136">
        <f t="shared" si="65"/>
        <v>0.60904595131497885</v>
      </c>
      <c r="N657" s="24"/>
      <c r="O657" s="42" t="str">
        <f t="shared" si="66"/>
        <v xml:space="preserve">CAPACIDADE DE ADAPTAÇÃO MUITO ALTA </v>
      </c>
    </row>
    <row r="658" spans="1:15">
      <c r="A658" s="146">
        <v>654</v>
      </c>
      <c r="B658" s="28">
        <v>3156304</v>
      </c>
      <c r="C658" s="17" t="s">
        <v>744</v>
      </c>
      <c r="D658" s="151">
        <v>66014.179999999993</v>
      </c>
      <c r="E658" s="133">
        <f t="shared" si="61"/>
        <v>1</v>
      </c>
      <c r="F658" s="134">
        <v>0.65</v>
      </c>
      <c r="G658" s="133">
        <f t="shared" si="62"/>
        <v>0.39567669172932313</v>
      </c>
      <c r="H658" s="135">
        <v>0.25</v>
      </c>
      <c r="I658" s="133">
        <f t="shared" si="63"/>
        <v>0.25</v>
      </c>
      <c r="J658" s="152">
        <v>222.44004385964914</v>
      </c>
      <c r="K658" s="133">
        <f t="shared" si="64"/>
        <v>0.51283684829156229</v>
      </c>
      <c r="L658" s="136"/>
      <c r="M658" s="136">
        <f t="shared" si="65"/>
        <v>0.53962838500522137</v>
      </c>
      <c r="N658" s="24"/>
      <c r="O658" s="42" t="str">
        <f t="shared" si="66"/>
        <v>CAPACIDADE DE ADAPTAÇÃO ALTA</v>
      </c>
    </row>
    <row r="659" spans="1:15">
      <c r="A659" s="146">
        <v>655</v>
      </c>
      <c r="B659" s="28">
        <v>3156403</v>
      </c>
      <c r="C659" s="17" t="s">
        <v>745</v>
      </c>
      <c r="D659" s="151">
        <v>77429.929999999993</v>
      </c>
      <c r="E659" s="133">
        <f t="shared" si="61"/>
        <v>1</v>
      </c>
      <c r="F659" s="134">
        <v>0.58399999999999996</v>
      </c>
      <c r="G659" s="133">
        <f t="shared" si="62"/>
        <v>0.64379699248120303</v>
      </c>
      <c r="H659" s="135">
        <v>0</v>
      </c>
      <c r="I659" s="133">
        <f t="shared" si="63"/>
        <v>0</v>
      </c>
      <c r="J659" s="152">
        <v>230.66974601299469</v>
      </c>
      <c r="K659" s="133">
        <f t="shared" si="64"/>
        <v>0.53181047570804929</v>
      </c>
      <c r="L659" s="136"/>
      <c r="M659" s="136">
        <f t="shared" si="65"/>
        <v>0.54390186704731303</v>
      </c>
      <c r="N659" s="24"/>
      <c r="O659" s="42" t="str">
        <f t="shared" si="66"/>
        <v>CAPACIDADE DE ADAPTAÇÃO ALTA</v>
      </c>
    </row>
    <row r="660" spans="1:15">
      <c r="A660" s="146">
        <v>656</v>
      </c>
      <c r="B660" s="28">
        <v>3156452</v>
      </c>
      <c r="C660" s="17" t="s">
        <v>746</v>
      </c>
      <c r="D660" s="151">
        <v>14573.75</v>
      </c>
      <c r="E660" s="133">
        <f t="shared" si="61"/>
        <v>0.26846596351718177</v>
      </c>
      <c r="F660" s="134">
        <v>0.69</v>
      </c>
      <c r="G660" s="133">
        <f t="shared" si="62"/>
        <v>0.24530075187969935</v>
      </c>
      <c r="H660" s="135">
        <v>0.25</v>
      </c>
      <c r="I660" s="133">
        <f t="shared" si="63"/>
        <v>0.25</v>
      </c>
      <c r="J660" s="152">
        <v>76.632141951837767</v>
      </c>
      <c r="K660" s="133">
        <f t="shared" si="64"/>
        <v>0.17667586049033823</v>
      </c>
      <c r="L660" s="136"/>
      <c r="M660" s="136">
        <f t="shared" si="65"/>
        <v>0.23511064397180484</v>
      </c>
      <c r="N660" s="24"/>
      <c r="O660" s="42" t="str">
        <f t="shared" si="66"/>
        <v>CAPACIDADE DE ADAPTAÇÃO MODERADA</v>
      </c>
    </row>
    <row r="661" spans="1:15">
      <c r="A661" s="146">
        <v>657</v>
      </c>
      <c r="B661" s="28">
        <v>3156502</v>
      </c>
      <c r="C661" s="17" t="s">
        <v>747</v>
      </c>
      <c r="D661" s="151">
        <v>14277.94</v>
      </c>
      <c r="E661" s="133">
        <f t="shared" si="61"/>
        <v>0.26301678834483305</v>
      </c>
      <c r="F661" s="134">
        <v>0.629</v>
      </c>
      <c r="G661" s="133">
        <f t="shared" si="62"/>
        <v>0.47462406015037584</v>
      </c>
      <c r="H661" s="135">
        <v>0.5</v>
      </c>
      <c r="I661" s="133">
        <f t="shared" si="63"/>
        <v>0.5</v>
      </c>
      <c r="J661" s="152">
        <v>163.11956858601866</v>
      </c>
      <c r="K661" s="133">
        <f t="shared" si="64"/>
        <v>0.37607313861669317</v>
      </c>
      <c r="L661" s="136"/>
      <c r="M661" s="136">
        <f t="shared" si="65"/>
        <v>0.40342849677797549</v>
      </c>
      <c r="N661" s="24"/>
      <c r="O661" s="42" t="str">
        <f t="shared" si="66"/>
        <v>CAPACIDADE DE ADAPTAÇÃO ALTA</v>
      </c>
    </row>
    <row r="662" spans="1:15">
      <c r="A662" s="146">
        <v>658</v>
      </c>
      <c r="B662" s="28">
        <v>3156601</v>
      </c>
      <c r="C662" s="17" t="s">
        <v>748</v>
      </c>
      <c r="D662" s="151">
        <v>10879.32</v>
      </c>
      <c r="E662" s="133">
        <f t="shared" si="61"/>
        <v>0.20041012959682622</v>
      </c>
      <c r="F662" s="134">
        <v>0.57099999999999995</v>
      </c>
      <c r="G662" s="133">
        <f t="shared" si="62"/>
        <v>0.69266917293233088</v>
      </c>
      <c r="H662" s="135">
        <v>0.5</v>
      </c>
      <c r="I662" s="133">
        <f t="shared" si="63"/>
        <v>0.5</v>
      </c>
      <c r="J662" s="152">
        <v>5.5857962711206062</v>
      </c>
      <c r="K662" s="133">
        <f t="shared" si="64"/>
        <v>1.2878086630335782E-2</v>
      </c>
      <c r="L662" s="136"/>
      <c r="M662" s="136">
        <f t="shared" si="65"/>
        <v>0.35148934728987319</v>
      </c>
      <c r="N662" s="24"/>
      <c r="O662" s="42" t="str">
        <f t="shared" si="66"/>
        <v>CAPACIDADE DE ADAPTAÇÃO MODERADA</v>
      </c>
    </row>
    <row r="663" spans="1:15">
      <c r="A663" s="146">
        <v>659</v>
      </c>
      <c r="B663" s="28">
        <v>3156700</v>
      </c>
      <c r="C663" s="17" t="s">
        <v>749</v>
      </c>
      <c r="D663" s="151">
        <v>30474.48</v>
      </c>
      <c r="E663" s="133">
        <f t="shared" si="61"/>
        <v>0.56137649101192799</v>
      </c>
      <c r="F663" s="134">
        <v>0.61399999999999999</v>
      </c>
      <c r="G663" s="133">
        <f t="shared" si="62"/>
        <v>0.53101503759398483</v>
      </c>
      <c r="H663" s="135">
        <v>0.75</v>
      </c>
      <c r="I663" s="133">
        <f t="shared" si="63"/>
        <v>0.75</v>
      </c>
      <c r="J663" s="152">
        <v>85.728668959653731</v>
      </c>
      <c r="K663" s="133">
        <f t="shared" si="64"/>
        <v>0.19764795778065736</v>
      </c>
      <c r="L663" s="136"/>
      <c r="M663" s="136">
        <f t="shared" si="65"/>
        <v>0.51000987159664257</v>
      </c>
      <c r="N663" s="24"/>
      <c r="O663" s="42" t="str">
        <f t="shared" si="66"/>
        <v>CAPACIDADE DE ADAPTAÇÃO ALTA</v>
      </c>
    </row>
    <row r="664" spans="1:15">
      <c r="A664" s="146">
        <v>660</v>
      </c>
      <c r="B664" s="28">
        <v>3156809</v>
      </c>
      <c r="C664" s="17" t="s">
        <v>750</v>
      </c>
      <c r="D664" s="151">
        <v>21787.62</v>
      </c>
      <c r="E664" s="133">
        <f t="shared" si="61"/>
        <v>0.40135410556968659</v>
      </c>
      <c r="F664" s="134">
        <v>0.61399999999999999</v>
      </c>
      <c r="G664" s="133">
        <f t="shared" si="62"/>
        <v>0.53101503759398483</v>
      </c>
      <c r="H664" s="135">
        <v>0.75</v>
      </c>
      <c r="I664" s="133">
        <f t="shared" si="63"/>
        <v>0.75</v>
      </c>
      <c r="J664" s="152">
        <v>446.1318848314607</v>
      </c>
      <c r="K664" s="133">
        <f t="shared" si="64"/>
        <v>1</v>
      </c>
      <c r="L664" s="136"/>
      <c r="M664" s="136">
        <f t="shared" si="65"/>
        <v>0.6705922857909179</v>
      </c>
      <c r="N664" s="24"/>
      <c r="O664" s="42" t="str">
        <f t="shared" si="66"/>
        <v xml:space="preserve">CAPACIDADE DE ADAPTAÇÃO MUITO ALTA </v>
      </c>
    </row>
    <row r="665" spans="1:15">
      <c r="A665" s="146">
        <v>661</v>
      </c>
      <c r="B665" s="28">
        <v>3156908</v>
      </c>
      <c r="C665" s="17" t="s">
        <v>751</v>
      </c>
      <c r="D665" s="151">
        <v>78738.77</v>
      </c>
      <c r="E665" s="133">
        <f t="shared" si="61"/>
        <v>1</v>
      </c>
      <c r="F665" s="134">
        <v>0.63100000000000001</v>
      </c>
      <c r="G665" s="133">
        <f t="shared" si="62"/>
        <v>0.46710526315789458</v>
      </c>
      <c r="H665" s="135">
        <v>0.25</v>
      </c>
      <c r="I665" s="133">
        <f t="shared" si="63"/>
        <v>0.25</v>
      </c>
      <c r="J665" s="152">
        <v>265.1213112110986</v>
      </c>
      <c r="K665" s="133">
        <f t="shared" si="64"/>
        <v>0.61123876482515949</v>
      </c>
      <c r="L665" s="136"/>
      <c r="M665" s="136">
        <f t="shared" si="65"/>
        <v>0.58208600699576352</v>
      </c>
      <c r="N665" s="24"/>
      <c r="O665" s="42" t="str">
        <f t="shared" si="66"/>
        <v>CAPACIDADE DE ADAPTAÇÃO ALTA</v>
      </c>
    </row>
    <row r="666" spans="1:15">
      <c r="A666" s="146">
        <v>662</v>
      </c>
      <c r="B666" s="28">
        <v>3157005</v>
      </c>
      <c r="C666" s="17" t="s">
        <v>752</v>
      </c>
      <c r="D666" s="151">
        <v>15942.32</v>
      </c>
      <c r="E666" s="133">
        <f t="shared" si="61"/>
        <v>0.29367666520279528</v>
      </c>
      <c r="F666" s="134">
        <v>0.68200000000000005</v>
      </c>
      <c r="G666" s="133">
        <f t="shared" si="62"/>
        <v>0.27537593984962377</v>
      </c>
      <c r="H666" s="135">
        <v>0.5</v>
      </c>
      <c r="I666" s="133">
        <f t="shared" si="63"/>
        <v>0.5</v>
      </c>
      <c r="J666" s="152">
        <v>22.779554731445067</v>
      </c>
      <c r="K666" s="133">
        <f t="shared" si="64"/>
        <v>5.2518399345984824E-2</v>
      </c>
      <c r="L666" s="136"/>
      <c r="M666" s="136">
        <f t="shared" si="65"/>
        <v>0.28039275109960093</v>
      </c>
      <c r="N666" s="24"/>
      <c r="O666" s="42" t="str">
        <f t="shared" si="66"/>
        <v>CAPACIDADE DE ADAPTAÇÃO MODERADA</v>
      </c>
    </row>
    <row r="667" spans="1:15">
      <c r="A667" s="146">
        <v>663</v>
      </c>
      <c r="B667" s="28">
        <v>3157104</v>
      </c>
      <c r="C667" s="17" t="s">
        <v>753</v>
      </c>
      <c r="D667" s="151">
        <v>18829.72</v>
      </c>
      <c r="E667" s="133">
        <f t="shared" si="61"/>
        <v>0.34686603808619942</v>
      </c>
      <c r="F667" s="134">
        <v>0.64400000000000002</v>
      </c>
      <c r="G667" s="133">
        <f t="shared" si="62"/>
        <v>0.41823308270676673</v>
      </c>
      <c r="H667" s="135">
        <v>0.25</v>
      </c>
      <c r="I667" s="133">
        <f t="shared" si="63"/>
        <v>0.25</v>
      </c>
      <c r="J667" s="152">
        <v>7.72982651391162</v>
      </c>
      <c r="K667" s="133">
        <f t="shared" si="64"/>
        <v>1.7821161147298661E-2</v>
      </c>
      <c r="L667" s="136"/>
      <c r="M667" s="136">
        <f t="shared" si="65"/>
        <v>0.25823007048506619</v>
      </c>
      <c r="N667" s="24"/>
      <c r="O667" s="42" t="str">
        <f t="shared" si="66"/>
        <v>CAPACIDADE DE ADAPTAÇÃO MODERADA</v>
      </c>
    </row>
    <row r="668" spans="1:15">
      <c r="A668" s="146">
        <v>664</v>
      </c>
      <c r="B668" s="28">
        <v>3157203</v>
      </c>
      <c r="C668" s="17" t="s">
        <v>754</v>
      </c>
      <c r="D668" s="151">
        <v>51093.18</v>
      </c>
      <c r="E668" s="133">
        <f t="shared" si="61"/>
        <v>0.94119768747623656</v>
      </c>
      <c r="F668" s="134">
        <v>0.68600000000000005</v>
      </c>
      <c r="G668" s="133">
        <f t="shared" si="62"/>
        <v>0.26033834586466137</v>
      </c>
      <c r="H668" s="135">
        <v>0.5</v>
      </c>
      <c r="I668" s="133">
        <f t="shared" si="63"/>
        <v>0.5</v>
      </c>
      <c r="J668" s="152">
        <v>372.88662640320359</v>
      </c>
      <c r="K668" s="133">
        <f t="shared" si="64"/>
        <v>0.85969234197485922</v>
      </c>
      <c r="L668" s="136"/>
      <c r="M668" s="136">
        <f t="shared" si="65"/>
        <v>0.64030709382893924</v>
      </c>
      <c r="N668" s="24"/>
      <c r="O668" s="42" t="str">
        <f t="shared" si="66"/>
        <v xml:space="preserve">CAPACIDADE DE ADAPTAÇÃO MUITO ALTA </v>
      </c>
    </row>
    <row r="669" spans="1:15">
      <c r="A669" s="146">
        <v>665</v>
      </c>
      <c r="B669" s="28">
        <v>3157252</v>
      </c>
      <c r="C669" s="17" t="s">
        <v>755</v>
      </c>
      <c r="D669" s="151">
        <v>13595.98</v>
      </c>
      <c r="E669" s="133">
        <f t="shared" si="61"/>
        <v>0.25045426679202903</v>
      </c>
      <c r="F669" s="134">
        <v>0.67600000000000005</v>
      </c>
      <c r="G669" s="133">
        <f t="shared" si="62"/>
        <v>0.29793233082706738</v>
      </c>
      <c r="H669" s="135">
        <v>0.25</v>
      </c>
      <c r="I669" s="133">
        <f t="shared" si="63"/>
        <v>0.25</v>
      </c>
      <c r="J669" s="152">
        <v>4.8784653582407183</v>
      </c>
      <c r="K669" s="133">
        <f t="shared" si="64"/>
        <v>1.1247330990450216E-2</v>
      </c>
      <c r="L669" s="136"/>
      <c r="M669" s="136">
        <f t="shared" si="65"/>
        <v>0.20240848215238666</v>
      </c>
      <c r="N669" s="24"/>
      <c r="O669" s="42" t="str">
        <f t="shared" si="66"/>
        <v>CAPACIDADE DE ADAPTAÇÃO MODERADA</v>
      </c>
    </row>
    <row r="670" spans="1:15">
      <c r="A670" s="146">
        <v>666</v>
      </c>
      <c r="B670" s="28">
        <v>3157278</v>
      </c>
      <c r="C670" s="17" t="s">
        <v>756</v>
      </c>
      <c r="D670" s="151">
        <v>17510.490000000002</v>
      </c>
      <c r="E670" s="133">
        <f t="shared" si="61"/>
        <v>0.32256423840864412</v>
      </c>
      <c r="F670" s="134">
        <v>0.57099999999999995</v>
      </c>
      <c r="G670" s="133">
        <f t="shared" si="62"/>
        <v>0.69266917293233088</v>
      </c>
      <c r="H670" s="135">
        <v>0.25</v>
      </c>
      <c r="I670" s="133">
        <f t="shared" si="63"/>
        <v>0.25</v>
      </c>
      <c r="J670" s="152">
        <v>288.90459127625201</v>
      </c>
      <c r="K670" s="133">
        <f t="shared" si="64"/>
        <v>0.66607125891666663</v>
      </c>
      <c r="L670" s="136"/>
      <c r="M670" s="136">
        <f t="shared" si="65"/>
        <v>0.48282616756441038</v>
      </c>
      <c r="N670" s="24"/>
      <c r="O670" s="42" t="str">
        <f t="shared" si="66"/>
        <v>CAPACIDADE DE ADAPTAÇÃO ALTA</v>
      </c>
    </row>
    <row r="671" spans="1:15">
      <c r="A671" s="146">
        <v>667</v>
      </c>
      <c r="B671" s="28">
        <v>3157302</v>
      </c>
      <c r="C671" s="17" t="s">
        <v>757</v>
      </c>
      <c r="D671" s="151">
        <v>16098.97</v>
      </c>
      <c r="E671" s="133">
        <f t="shared" si="61"/>
        <v>0.29656234618297994</v>
      </c>
      <c r="F671" s="134">
        <v>0.57499999999999996</v>
      </c>
      <c r="G671" s="133">
        <f t="shared" si="62"/>
        <v>0.67763157894736847</v>
      </c>
      <c r="H671" s="135">
        <v>0.25</v>
      </c>
      <c r="I671" s="133">
        <f t="shared" si="63"/>
        <v>0.25</v>
      </c>
      <c r="J671" s="152">
        <v>37.599156368821291</v>
      </c>
      <c r="K671" s="133">
        <f t="shared" si="64"/>
        <v>8.6685079341084187E-2</v>
      </c>
      <c r="L671" s="136"/>
      <c r="M671" s="136">
        <f t="shared" si="65"/>
        <v>0.32771975111785817</v>
      </c>
      <c r="N671" s="24"/>
      <c r="O671" s="42" t="str">
        <f t="shared" si="66"/>
        <v>CAPACIDADE DE ADAPTAÇÃO MODERADA</v>
      </c>
    </row>
    <row r="672" spans="1:15">
      <c r="A672" s="146">
        <v>668</v>
      </c>
      <c r="B672" s="28">
        <v>3157336</v>
      </c>
      <c r="C672" s="17" t="s">
        <v>758</v>
      </c>
      <c r="D672" s="151">
        <v>11867.33</v>
      </c>
      <c r="E672" s="133">
        <f t="shared" si="61"/>
        <v>0.21861045940999105</v>
      </c>
      <c r="F672" s="134">
        <v>0.44400000000000001</v>
      </c>
      <c r="G672" s="133">
        <f t="shared" si="62"/>
        <v>1</v>
      </c>
      <c r="H672" s="135">
        <v>0.5</v>
      </c>
      <c r="I672" s="133">
        <f t="shared" si="63"/>
        <v>0.5</v>
      </c>
      <c r="J672" s="152">
        <v>244.8983179183623</v>
      </c>
      <c r="K672" s="133">
        <f t="shared" si="64"/>
        <v>0.5646145331296647</v>
      </c>
      <c r="L672" s="136"/>
      <c r="M672" s="136">
        <f t="shared" si="65"/>
        <v>0.57080624813491398</v>
      </c>
      <c r="N672" s="24"/>
      <c r="O672" s="42" t="str">
        <f t="shared" si="66"/>
        <v>CAPACIDADE DE ADAPTAÇÃO ALTA</v>
      </c>
    </row>
    <row r="673" spans="1:15">
      <c r="A673" s="146">
        <v>669</v>
      </c>
      <c r="B673" s="28">
        <v>3157377</v>
      </c>
      <c r="C673" s="17" t="s">
        <v>759</v>
      </c>
      <c r="D673" s="151">
        <v>12029.68</v>
      </c>
      <c r="E673" s="133">
        <f t="shared" si="61"/>
        <v>0.22160114123018246</v>
      </c>
      <c r="F673" s="134">
        <v>0.63200000000000001</v>
      </c>
      <c r="G673" s="133">
        <f t="shared" si="62"/>
        <v>0.46334586466165401</v>
      </c>
      <c r="H673" s="135">
        <v>0.5</v>
      </c>
      <c r="I673" s="133">
        <f t="shared" si="63"/>
        <v>0.5</v>
      </c>
      <c r="J673" s="152">
        <v>199.05399488491048</v>
      </c>
      <c r="K673" s="133">
        <f t="shared" si="64"/>
        <v>0.45892017284905812</v>
      </c>
      <c r="L673" s="136"/>
      <c r="M673" s="136">
        <f t="shared" si="65"/>
        <v>0.41096679468522368</v>
      </c>
      <c r="N673" s="24"/>
      <c r="O673" s="42" t="str">
        <f t="shared" si="66"/>
        <v>CAPACIDADE DE ADAPTAÇÃO ALTA</v>
      </c>
    </row>
    <row r="674" spans="1:15">
      <c r="A674" s="146">
        <v>670</v>
      </c>
      <c r="B674" s="28">
        <v>3157401</v>
      </c>
      <c r="C674" s="17" t="s">
        <v>760</v>
      </c>
      <c r="D674" s="151">
        <v>16399.939999999999</v>
      </c>
      <c r="E674" s="133">
        <f t="shared" si="61"/>
        <v>0.30210657474733477</v>
      </c>
      <c r="F674" s="134">
        <v>0.52900000000000003</v>
      </c>
      <c r="G674" s="133">
        <f t="shared" si="62"/>
        <v>0.85056390977443586</v>
      </c>
      <c r="H674" s="135">
        <v>0.5</v>
      </c>
      <c r="I674" s="133">
        <f t="shared" si="63"/>
        <v>0.5</v>
      </c>
      <c r="J674" s="152">
        <v>196.00737855767173</v>
      </c>
      <c r="K674" s="133">
        <f t="shared" si="64"/>
        <v>0.45189618072918347</v>
      </c>
      <c r="L674" s="136"/>
      <c r="M674" s="136">
        <f t="shared" si="65"/>
        <v>0.52614166631273851</v>
      </c>
      <c r="N674" s="24"/>
      <c r="O674" s="42" t="str">
        <f t="shared" si="66"/>
        <v>CAPACIDADE DE ADAPTAÇÃO ALTA</v>
      </c>
    </row>
    <row r="675" spans="1:15">
      <c r="A675" s="146">
        <v>671</v>
      </c>
      <c r="B675" s="28">
        <v>3157500</v>
      </c>
      <c r="C675" s="17" t="s">
        <v>761</v>
      </c>
      <c r="D675" s="151">
        <v>11717.67</v>
      </c>
      <c r="E675" s="133">
        <f t="shared" si="61"/>
        <v>0.21585354261781461</v>
      </c>
      <c r="F675" s="134">
        <v>0.64500000000000002</v>
      </c>
      <c r="G675" s="133">
        <f t="shared" si="62"/>
        <v>0.41447368421052616</v>
      </c>
      <c r="H675" s="135">
        <v>0.5</v>
      </c>
      <c r="I675" s="133">
        <f t="shared" si="63"/>
        <v>0.5</v>
      </c>
      <c r="J675" s="152">
        <v>7.5939589007179995</v>
      </c>
      <c r="K675" s="133">
        <f t="shared" si="64"/>
        <v>1.7507917554436047E-2</v>
      </c>
      <c r="L675" s="136"/>
      <c r="M675" s="136">
        <f t="shared" si="65"/>
        <v>0.28695878609569425</v>
      </c>
      <c r="N675" s="24"/>
      <c r="O675" s="42" t="str">
        <f t="shared" si="66"/>
        <v>CAPACIDADE DE ADAPTAÇÃO MODERADA</v>
      </c>
    </row>
    <row r="676" spans="1:15">
      <c r="A676" s="146">
        <v>672</v>
      </c>
      <c r="B676" s="28">
        <v>3157609</v>
      </c>
      <c r="C676" s="17" t="s">
        <v>762</v>
      </c>
      <c r="D676" s="151">
        <v>15749.38</v>
      </c>
      <c r="E676" s="133">
        <f t="shared" si="61"/>
        <v>0.29012247887456777</v>
      </c>
      <c r="F676" s="134">
        <v>0.58599999999999997</v>
      </c>
      <c r="G676" s="133">
        <f t="shared" si="62"/>
        <v>0.63627819548872178</v>
      </c>
      <c r="H676" s="135">
        <v>0.25</v>
      </c>
      <c r="I676" s="133">
        <f t="shared" si="63"/>
        <v>0.25</v>
      </c>
      <c r="J676" s="152">
        <v>26.164151050539466</v>
      </c>
      <c r="K676" s="133">
        <f t="shared" si="64"/>
        <v>6.0321606353616872E-2</v>
      </c>
      <c r="L676" s="136"/>
      <c r="M676" s="136">
        <f t="shared" si="65"/>
        <v>0.30918057017922662</v>
      </c>
      <c r="N676" s="24"/>
      <c r="O676" s="42" t="str">
        <f t="shared" si="66"/>
        <v>CAPACIDADE DE ADAPTAÇÃO MODERADA</v>
      </c>
    </row>
    <row r="677" spans="1:15">
      <c r="A677" s="146">
        <v>673</v>
      </c>
      <c r="B677" s="28">
        <v>3157658</v>
      </c>
      <c r="C677" s="17" t="s">
        <v>763</v>
      </c>
      <c r="D677" s="151">
        <v>9046.39</v>
      </c>
      <c r="E677" s="133">
        <f t="shared" si="61"/>
        <v>0.16664535947866527</v>
      </c>
      <c r="F677" s="134">
        <v>0.57099999999999995</v>
      </c>
      <c r="G677" s="133">
        <f t="shared" si="62"/>
        <v>0.69266917293233088</v>
      </c>
      <c r="H677" s="135">
        <v>0.5</v>
      </c>
      <c r="I677" s="133">
        <f t="shared" si="63"/>
        <v>0.5</v>
      </c>
      <c r="J677" s="152">
        <v>8.9694038396766587</v>
      </c>
      <c r="K677" s="133">
        <f t="shared" si="64"/>
        <v>2.067901406770236E-2</v>
      </c>
      <c r="L677" s="136"/>
      <c r="M677" s="136">
        <f t="shared" si="65"/>
        <v>0.34499838661967464</v>
      </c>
      <c r="N677" s="24"/>
      <c r="O677" s="42" t="str">
        <f t="shared" si="66"/>
        <v>CAPACIDADE DE ADAPTAÇÃO MODERADA</v>
      </c>
    </row>
    <row r="678" spans="1:15">
      <c r="A678" s="146">
        <v>674</v>
      </c>
      <c r="B678" s="28">
        <v>3157708</v>
      </c>
      <c r="C678" s="17" t="s">
        <v>764</v>
      </c>
      <c r="D678" s="151">
        <v>59355.88</v>
      </c>
      <c r="E678" s="133">
        <f t="shared" si="61"/>
        <v>1</v>
      </c>
      <c r="F678" s="134">
        <v>0.66700000000000004</v>
      </c>
      <c r="G678" s="133">
        <f t="shared" si="62"/>
        <v>0.33176691729323282</v>
      </c>
      <c r="H678" s="135">
        <v>0</v>
      </c>
      <c r="I678" s="133">
        <f t="shared" si="63"/>
        <v>0</v>
      </c>
      <c r="J678" s="152">
        <v>203.92067497139951</v>
      </c>
      <c r="K678" s="133">
        <f t="shared" si="64"/>
        <v>0.47014033282516876</v>
      </c>
      <c r="L678" s="136"/>
      <c r="M678" s="136">
        <f t="shared" si="65"/>
        <v>0.45047681252960042</v>
      </c>
      <c r="N678" s="24"/>
      <c r="O678" s="42" t="str">
        <f t="shared" si="66"/>
        <v>CAPACIDADE DE ADAPTAÇÃO ALTA</v>
      </c>
    </row>
    <row r="679" spans="1:15">
      <c r="A679" s="146">
        <v>675</v>
      </c>
      <c r="B679" s="28">
        <v>3157807</v>
      </c>
      <c r="C679" s="17" t="s">
        <v>765</v>
      </c>
      <c r="D679" s="151">
        <v>23863.19</v>
      </c>
      <c r="E679" s="133">
        <f t="shared" si="61"/>
        <v>0.43958859565613362</v>
      </c>
      <c r="F679" s="134">
        <v>0.65700000000000003</v>
      </c>
      <c r="G679" s="133">
        <f t="shared" si="62"/>
        <v>0.36936090225563889</v>
      </c>
      <c r="H679" s="135">
        <v>0.75</v>
      </c>
      <c r="I679" s="133">
        <f t="shared" si="63"/>
        <v>0.75</v>
      </c>
      <c r="J679" s="152">
        <v>60.844893625759816</v>
      </c>
      <c r="K679" s="133">
        <f t="shared" si="64"/>
        <v>0.14027826528103998</v>
      </c>
      <c r="L679" s="136"/>
      <c r="M679" s="136">
        <f t="shared" si="65"/>
        <v>0.42480694079820308</v>
      </c>
      <c r="N679" s="24"/>
      <c r="O679" s="42" t="str">
        <f t="shared" si="66"/>
        <v>CAPACIDADE DE ADAPTAÇÃO ALTA</v>
      </c>
    </row>
    <row r="680" spans="1:15">
      <c r="A680" s="146">
        <v>676</v>
      </c>
      <c r="B680" s="28">
        <v>3157906</v>
      </c>
      <c r="C680" s="17" t="s">
        <v>766</v>
      </c>
      <c r="D680" s="151">
        <v>21598.400000000001</v>
      </c>
      <c r="E680" s="133">
        <f t="shared" si="61"/>
        <v>0.39786844610546357</v>
      </c>
      <c r="F680" s="134">
        <v>0.64500000000000002</v>
      </c>
      <c r="G680" s="133">
        <f t="shared" si="62"/>
        <v>0.41447368421052616</v>
      </c>
      <c r="H680" s="135">
        <v>0.5</v>
      </c>
      <c r="I680" s="133">
        <f t="shared" si="63"/>
        <v>0.5</v>
      </c>
      <c r="J680" s="152">
        <v>27.020017078377553</v>
      </c>
      <c r="K680" s="133">
        <f t="shared" si="64"/>
        <v>6.2294810587263057E-2</v>
      </c>
      <c r="L680" s="136"/>
      <c r="M680" s="136">
        <f t="shared" si="65"/>
        <v>0.34365923522581321</v>
      </c>
      <c r="N680" s="24"/>
      <c r="O680" s="42" t="str">
        <f t="shared" si="66"/>
        <v>CAPACIDADE DE ADAPTAÇÃO MODERADA</v>
      </c>
    </row>
    <row r="681" spans="1:15">
      <c r="A681" s="146">
        <v>677</v>
      </c>
      <c r="B681" s="28">
        <v>3158003</v>
      </c>
      <c r="C681" s="17" t="s">
        <v>767</v>
      </c>
      <c r="D681" s="151">
        <v>24757.78</v>
      </c>
      <c r="E681" s="133">
        <f t="shared" si="61"/>
        <v>0.45606801696518828</v>
      </c>
      <c r="F681" s="134">
        <v>0.63</v>
      </c>
      <c r="G681" s="133">
        <f t="shared" si="62"/>
        <v>0.47086466165413521</v>
      </c>
      <c r="H681" s="135">
        <v>0.5</v>
      </c>
      <c r="I681" s="133">
        <f t="shared" si="63"/>
        <v>0.5</v>
      </c>
      <c r="J681" s="152">
        <v>417.91430042918449</v>
      </c>
      <c r="K681" s="133">
        <f t="shared" si="64"/>
        <v>0.96350391309626182</v>
      </c>
      <c r="L681" s="136"/>
      <c r="M681" s="136">
        <f t="shared" si="65"/>
        <v>0.5976091479288963</v>
      </c>
      <c r="N681" s="24"/>
      <c r="O681" s="42" t="str">
        <f t="shared" si="66"/>
        <v>CAPACIDADE DE ADAPTAÇÃO ALTA</v>
      </c>
    </row>
    <row r="682" spans="1:15">
      <c r="A682" s="146">
        <v>678</v>
      </c>
      <c r="B682" s="28">
        <v>3158102</v>
      </c>
      <c r="C682" s="17" t="s">
        <v>768</v>
      </c>
      <c r="D682" s="151">
        <v>9608.9699999999993</v>
      </c>
      <c r="E682" s="133">
        <f t="shared" si="61"/>
        <v>0.17700875817532852</v>
      </c>
      <c r="F682" s="134">
        <v>0.59099999999999997</v>
      </c>
      <c r="G682" s="133">
        <f t="shared" si="62"/>
        <v>0.61748120300751874</v>
      </c>
      <c r="H682" s="135">
        <v>0.25</v>
      </c>
      <c r="I682" s="133">
        <f t="shared" si="63"/>
        <v>0.25</v>
      </c>
      <c r="J682" s="152">
        <v>102.50974973711882</v>
      </c>
      <c r="K682" s="133">
        <f t="shared" si="64"/>
        <v>0.23633683963626126</v>
      </c>
      <c r="L682" s="136"/>
      <c r="M682" s="136">
        <f t="shared" si="65"/>
        <v>0.32020670020477715</v>
      </c>
      <c r="N682" s="24"/>
      <c r="O682" s="42" t="str">
        <f t="shared" si="66"/>
        <v>CAPACIDADE DE ADAPTAÇÃO MODERADA</v>
      </c>
    </row>
    <row r="683" spans="1:15">
      <c r="A683" s="146">
        <v>679</v>
      </c>
      <c r="B683" s="28">
        <v>3158201</v>
      </c>
      <c r="C683" s="17" t="s">
        <v>769</v>
      </c>
      <c r="D683" s="151">
        <v>11695.78</v>
      </c>
      <c r="E683" s="133">
        <f t="shared" si="61"/>
        <v>0.21545030254978881</v>
      </c>
      <c r="F683" s="134">
        <v>0.60499999999999998</v>
      </c>
      <c r="G683" s="133">
        <f t="shared" si="62"/>
        <v>0.56484962406015038</v>
      </c>
      <c r="H683" s="135">
        <v>0.25</v>
      </c>
      <c r="I683" s="133">
        <f t="shared" si="63"/>
        <v>0.25</v>
      </c>
      <c r="J683" s="152">
        <v>0</v>
      </c>
      <c r="K683" s="133">
        <f t="shared" si="64"/>
        <v>0</v>
      </c>
      <c r="L683" s="136"/>
      <c r="M683" s="136">
        <f t="shared" si="65"/>
        <v>0.25757498165248482</v>
      </c>
      <c r="N683" s="24"/>
      <c r="O683" s="42" t="str">
        <f t="shared" si="66"/>
        <v>CAPACIDADE DE ADAPTAÇÃO MODERADA</v>
      </c>
    </row>
    <row r="684" spans="1:15">
      <c r="A684" s="146">
        <v>680</v>
      </c>
      <c r="B684" s="28">
        <v>3158300</v>
      </c>
      <c r="C684" s="17" t="s">
        <v>776</v>
      </c>
      <c r="D684" s="151">
        <v>34469.93</v>
      </c>
      <c r="E684" s="133">
        <f t="shared" si="61"/>
        <v>0.63497747455663844</v>
      </c>
      <c r="F684" s="134">
        <v>0.65500000000000003</v>
      </c>
      <c r="G684" s="133">
        <f t="shared" si="62"/>
        <v>0.37687969924812009</v>
      </c>
      <c r="H684" s="135">
        <v>0.25</v>
      </c>
      <c r="I684" s="133">
        <f t="shared" si="63"/>
        <v>0.25</v>
      </c>
      <c r="J684" s="152">
        <v>5.96885966223285</v>
      </c>
      <c r="K684" s="133">
        <f t="shared" si="64"/>
        <v>1.3761241564066296E-2</v>
      </c>
      <c r="L684" s="136"/>
      <c r="M684" s="136">
        <f t="shared" si="65"/>
        <v>0.3189046038422062</v>
      </c>
      <c r="N684" s="24"/>
      <c r="O684" s="42" t="str">
        <f t="shared" si="66"/>
        <v>CAPACIDADE DE ADAPTAÇÃO MODERADA</v>
      </c>
    </row>
    <row r="685" spans="1:15">
      <c r="A685" s="146">
        <v>681</v>
      </c>
      <c r="B685" s="28">
        <v>3158409</v>
      </c>
      <c r="C685" s="17" t="s">
        <v>777</v>
      </c>
      <c r="D685" s="151">
        <v>12773.83</v>
      </c>
      <c r="E685" s="133">
        <f t="shared" si="61"/>
        <v>0.23530927721105976</v>
      </c>
      <c r="F685" s="134">
        <v>0.65600000000000003</v>
      </c>
      <c r="G685" s="133">
        <f t="shared" si="62"/>
        <v>0.37312030075187946</v>
      </c>
      <c r="H685" s="135">
        <v>0.25</v>
      </c>
      <c r="I685" s="133">
        <f t="shared" si="63"/>
        <v>0.25</v>
      </c>
      <c r="J685" s="152">
        <v>76.355947262826035</v>
      </c>
      <c r="K685" s="133">
        <f t="shared" si="64"/>
        <v>0.17603909198692516</v>
      </c>
      <c r="L685" s="136"/>
      <c r="M685" s="136">
        <f t="shared" si="65"/>
        <v>0.2586171674874661</v>
      </c>
      <c r="N685" s="24"/>
      <c r="O685" s="42" t="str">
        <f t="shared" si="66"/>
        <v>CAPACIDADE DE ADAPTAÇÃO MODERADA</v>
      </c>
    </row>
    <row r="686" spans="1:15">
      <c r="A686" s="146">
        <v>682</v>
      </c>
      <c r="B686" s="28">
        <v>3158508</v>
      </c>
      <c r="C686" s="17" t="s">
        <v>778</v>
      </c>
      <c r="D686" s="151">
        <v>15479.54</v>
      </c>
      <c r="E686" s="133">
        <f t="shared" si="61"/>
        <v>0.2851517022662497</v>
      </c>
      <c r="F686" s="134">
        <v>0.54</v>
      </c>
      <c r="G686" s="133">
        <f t="shared" si="62"/>
        <v>0.80921052631578916</v>
      </c>
      <c r="H686" s="135">
        <v>0.25</v>
      </c>
      <c r="I686" s="133">
        <f t="shared" si="63"/>
        <v>0.25</v>
      </c>
      <c r="J686" s="152">
        <v>17.053374110953058</v>
      </c>
      <c r="K686" s="133">
        <f t="shared" si="64"/>
        <v>3.9316655760579758E-2</v>
      </c>
      <c r="L686" s="136"/>
      <c r="M686" s="136">
        <f t="shared" si="65"/>
        <v>0.34591972108565466</v>
      </c>
      <c r="N686" s="24"/>
      <c r="O686" s="42" t="str">
        <f t="shared" si="66"/>
        <v>CAPACIDADE DE ADAPTAÇÃO MODERADA</v>
      </c>
    </row>
    <row r="687" spans="1:15">
      <c r="A687" s="146">
        <v>683</v>
      </c>
      <c r="B687" s="28">
        <v>3158607</v>
      </c>
      <c r="C687" s="17" t="s">
        <v>779</v>
      </c>
      <c r="D687" s="151">
        <v>11889.16</v>
      </c>
      <c r="E687" s="133">
        <f t="shared" si="61"/>
        <v>0.21901259420601679</v>
      </c>
      <c r="F687" s="134">
        <v>0.50800000000000001</v>
      </c>
      <c r="G687" s="133">
        <f t="shared" si="62"/>
        <v>0.92951127819548851</v>
      </c>
      <c r="H687" s="135">
        <v>0.5</v>
      </c>
      <c r="I687" s="133">
        <f t="shared" si="63"/>
        <v>0.5</v>
      </c>
      <c r="J687" s="152">
        <v>236.28885241526552</v>
      </c>
      <c r="K687" s="133">
        <f t="shared" si="64"/>
        <v>0.54476535904449452</v>
      </c>
      <c r="L687" s="136"/>
      <c r="M687" s="136">
        <f t="shared" si="65"/>
        <v>0.54832230786149994</v>
      </c>
      <c r="N687" s="24"/>
      <c r="O687" s="42" t="str">
        <f t="shared" si="66"/>
        <v>CAPACIDADE DE ADAPTAÇÃO ALTA</v>
      </c>
    </row>
    <row r="688" spans="1:15">
      <c r="A688" s="146">
        <v>684</v>
      </c>
      <c r="B688" s="28">
        <v>3158706</v>
      </c>
      <c r="C688" s="17" t="s">
        <v>780</v>
      </c>
      <c r="D688" s="151">
        <v>15700.64</v>
      </c>
      <c r="E688" s="133">
        <f t="shared" si="61"/>
        <v>0.28922462958651035</v>
      </c>
      <c r="F688" s="134">
        <v>0.59699999999999998</v>
      </c>
      <c r="G688" s="133">
        <f t="shared" si="62"/>
        <v>0.59492481203007519</v>
      </c>
      <c r="H688" s="135">
        <v>0.5</v>
      </c>
      <c r="I688" s="133">
        <f t="shared" si="63"/>
        <v>0.5</v>
      </c>
      <c r="J688" s="152">
        <v>486.75111839026675</v>
      </c>
      <c r="K688" s="133">
        <f t="shared" si="64"/>
        <v>1</v>
      </c>
      <c r="L688" s="136"/>
      <c r="M688" s="136">
        <f t="shared" si="65"/>
        <v>0.59603736040414645</v>
      </c>
      <c r="N688" s="24"/>
      <c r="O688" s="42" t="str">
        <f t="shared" si="66"/>
        <v>CAPACIDADE DE ADAPTAÇÃO ALTA</v>
      </c>
    </row>
    <row r="689" spans="1:15">
      <c r="A689" s="146">
        <v>685</v>
      </c>
      <c r="B689" s="28">
        <v>3158805</v>
      </c>
      <c r="C689" s="17" t="s">
        <v>781</v>
      </c>
      <c r="D689" s="151">
        <v>21867.84</v>
      </c>
      <c r="E689" s="133">
        <f t="shared" si="61"/>
        <v>0.40283185423378121</v>
      </c>
      <c r="F689" s="134">
        <v>0.60599999999999998</v>
      </c>
      <c r="G689" s="133">
        <f t="shared" si="62"/>
        <v>0.56109022556390975</v>
      </c>
      <c r="H689" s="135">
        <v>0.75</v>
      </c>
      <c r="I689" s="133">
        <f t="shared" si="63"/>
        <v>0.75</v>
      </c>
      <c r="J689" s="152">
        <v>288.21138822971051</v>
      </c>
      <c r="K689" s="133">
        <f t="shared" si="64"/>
        <v>0.66447307515691723</v>
      </c>
      <c r="L689" s="136"/>
      <c r="M689" s="136">
        <f t="shared" si="65"/>
        <v>0.59459878873865202</v>
      </c>
      <c r="N689" s="24"/>
      <c r="O689" s="42" t="str">
        <f t="shared" si="66"/>
        <v>CAPACIDADE DE ADAPTAÇÃO ALTA</v>
      </c>
    </row>
    <row r="690" spans="1:15">
      <c r="A690" s="146">
        <v>686</v>
      </c>
      <c r="B690" s="28">
        <v>3158904</v>
      </c>
      <c r="C690" s="17" t="s">
        <v>782</v>
      </c>
      <c r="D690" s="151">
        <v>21922.2</v>
      </c>
      <c r="E690" s="133">
        <f t="shared" si="61"/>
        <v>0.40383323066584531</v>
      </c>
      <c r="F690" s="134">
        <v>0.57299999999999995</v>
      </c>
      <c r="G690" s="133">
        <f t="shared" si="62"/>
        <v>0.68515037593984962</v>
      </c>
      <c r="H690" s="135">
        <v>0</v>
      </c>
      <c r="I690" s="133">
        <f t="shared" si="63"/>
        <v>0</v>
      </c>
      <c r="J690" s="152">
        <v>66.726227884722377</v>
      </c>
      <c r="K690" s="133">
        <f t="shared" si="64"/>
        <v>0.15383771650565237</v>
      </c>
      <c r="L690" s="136"/>
      <c r="M690" s="136">
        <f t="shared" si="65"/>
        <v>0.3107053307778368</v>
      </c>
      <c r="N690" s="24"/>
      <c r="O690" s="42" t="str">
        <f t="shared" si="66"/>
        <v>CAPACIDADE DE ADAPTAÇÃO MODERADA</v>
      </c>
    </row>
    <row r="691" spans="1:15">
      <c r="A691" s="146">
        <v>687</v>
      </c>
      <c r="B691" s="28">
        <v>3158953</v>
      </c>
      <c r="C691" s="17" t="s">
        <v>783</v>
      </c>
      <c r="D691" s="151">
        <v>20818.419999999998</v>
      </c>
      <c r="E691" s="133">
        <f t="shared" si="61"/>
        <v>0.38350027852854396</v>
      </c>
      <c r="F691" s="134">
        <v>0.6</v>
      </c>
      <c r="G691" s="133">
        <f t="shared" si="62"/>
        <v>0.5836466165413533</v>
      </c>
      <c r="H691" s="135">
        <v>0.25</v>
      </c>
      <c r="I691" s="133">
        <f t="shared" si="63"/>
        <v>0.25</v>
      </c>
      <c r="J691" s="152">
        <v>12.193811830357143</v>
      </c>
      <c r="K691" s="133">
        <f t="shared" si="64"/>
        <v>2.8112905928423543E-2</v>
      </c>
      <c r="L691" s="136"/>
      <c r="M691" s="136">
        <f t="shared" si="65"/>
        <v>0.31131495024958022</v>
      </c>
      <c r="N691" s="24"/>
      <c r="O691" s="42" t="str">
        <f t="shared" si="66"/>
        <v>CAPACIDADE DE ADAPTAÇÃO MODERADA</v>
      </c>
    </row>
    <row r="692" spans="1:15">
      <c r="A692" s="146">
        <v>688</v>
      </c>
      <c r="B692" s="28">
        <v>3159001</v>
      </c>
      <c r="C692" s="17" t="s">
        <v>784</v>
      </c>
      <c r="D692" s="151">
        <v>23947</v>
      </c>
      <c r="E692" s="133">
        <f t="shared" si="61"/>
        <v>0.44113247642823245</v>
      </c>
      <c r="F692" s="134">
        <v>0.60099999999999998</v>
      </c>
      <c r="G692" s="133">
        <f t="shared" si="62"/>
        <v>0.57988721804511278</v>
      </c>
      <c r="H692" s="135">
        <v>0.25</v>
      </c>
      <c r="I692" s="133">
        <f t="shared" si="63"/>
        <v>0.25</v>
      </c>
      <c r="J692" s="152">
        <v>168.64715603237343</v>
      </c>
      <c r="K692" s="133">
        <f t="shared" si="64"/>
        <v>0.38881702445423239</v>
      </c>
      <c r="L692" s="136"/>
      <c r="M692" s="136">
        <f t="shared" si="65"/>
        <v>0.41495917973189439</v>
      </c>
      <c r="N692" s="24"/>
      <c r="O692" s="42" t="str">
        <f t="shared" si="66"/>
        <v>CAPACIDADE DE ADAPTAÇÃO ALTA</v>
      </c>
    </row>
    <row r="693" spans="1:15">
      <c r="A693" s="146">
        <v>689</v>
      </c>
      <c r="B693" s="28">
        <v>3159100</v>
      </c>
      <c r="C693" s="17" t="s">
        <v>785</v>
      </c>
      <c r="D693" s="151">
        <v>13286.87</v>
      </c>
      <c r="E693" s="133">
        <f t="shared" si="61"/>
        <v>0.24476008965966464</v>
      </c>
      <c r="F693" s="134">
        <v>0.55800000000000005</v>
      </c>
      <c r="G693" s="133">
        <f t="shared" si="62"/>
        <v>0.74154135338345828</v>
      </c>
      <c r="H693" s="135">
        <v>0.5</v>
      </c>
      <c r="I693" s="133">
        <f t="shared" si="63"/>
        <v>0.5</v>
      </c>
      <c r="J693" s="152">
        <v>237.6846065148458</v>
      </c>
      <c r="K693" s="133">
        <f t="shared" si="64"/>
        <v>0.54798327844874717</v>
      </c>
      <c r="L693" s="136"/>
      <c r="M693" s="136">
        <f t="shared" si="65"/>
        <v>0.50857118037296756</v>
      </c>
      <c r="N693" s="24"/>
      <c r="O693" s="42" t="str">
        <f t="shared" si="66"/>
        <v>CAPACIDADE DE ADAPTAÇÃO ALTA</v>
      </c>
    </row>
    <row r="694" spans="1:15">
      <c r="A694" s="146">
        <v>690</v>
      </c>
      <c r="B694" s="28">
        <v>3159209</v>
      </c>
      <c r="C694" s="17" t="s">
        <v>770</v>
      </c>
      <c r="D694" s="151">
        <v>25612.880000000001</v>
      </c>
      <c r="E694" s="133">
        <f t="shared" si="61"/>
        <v>0.47181998508619644</v>
      </c>
      <c r="F694" s="134">
        <v>0.59699999999999998</v>
      </c>
      <c r="G694" s="133">
        <f t="shared" si="62"/>
        <v>0.59492481203007519</v>
      </c>
      <c r="H694" s="135">
        <v>0</v>
      </c>
      <c r="I694" s="133">
        <f t="shared" si="63"/>
        <v>0</v>
      </c>
      <c r="J694" s="152">
        <v>16.485540189125295</v>
      </c>
      <c r="K694" s="133">
        <f t="shared" si="64"/>
        <v>3.8007511265864019E-2</v>
      </c>
      <c r="L694" s="136"/>
      <c r="M694" s="136">
        <f t="shared" si="65"/>
        <v>0.27618807709553389</v>
      </c>
      <c r="N694" s="24"/>
      <c r="O694" s="42" t="str">
        <f t="shared" si="66"/>
        <v>CAPACIDADE DE ADAPTAÇÃO MODERADA</v>
      </c>
    </row>
    <row r="695" spans="1:15">
      <c r="A695" s="146">
        <v>691</v>
      </c>
      <c r="B695" s="28">
        <v>3159308</v>
      </c>
      <c r="C695" s="17" t="s">
        <v>985</v>
      </c>
      <c r="D695" s="151">
        <v>15448.41</v>
      </c>
      <c r="E695" s="133">
        <f t="shared" si="61"/>
        <v>0.284578250310213</v>
      </c>
      <c r="F695" s="134">
        <v>0.56599999999999995</v>
      </c>
      <c r="G695" s="133">
        <f t="shared" si="62"/>
        <v>0.71146616541353391</v>
      </c>
      <c r="H695" s="135">
        <v>0</v>
      </c>
      <c r="I695" s="133">
        <f t="shared" si="63"/>
        <v>0</v>
      </c>
      <c r="J695" s="152">
        <v>41.028189274447953</v>
      </c>
      <c r="K695" s="133">
        <f t="shared" si="64"/>
        <v>9.4590735164094192E-2</v>
      </c>
      <c r="L695" s="136"/>
      <c r="M695" s="136">
        <f t="shared" si="65"/>
        <v>0.27265878772196028</v>
      </c>
      <c r="N695" s="24"/>
      <c r="O695" s="42" t="str">
        <f t="shared" si="66"/>
        <v>CAPACIDADE DE ADAPTAÇÃO MODERADA</v>
      </c>
    </row>
    <row r="696" spans="1:15">
      <c r="A696" s="146">
        <v>692</v>
      </c>
      <c r="B696" s="28">
        <v>3159357</v>
      </c>
      <c r="C696" s="17" t="s">
        <v>771</v>
      </c>
      <c r="D696" s="151">
        <v>20733.84</v>
      </c>
      <c r="E696" s="133">
        <f t="shared" si="61"/>
        <v>0.38194221343244428</v>
      </c>
      <c r="F696" s="134">
        <v>0.626</v>
      </c>
      <c r="G696" s="133">
        <f t="shared" si="62"/>
        <v>0.48590225563909761</v>
      </c>
      <c r="H696" s="135">
        <v>0.25</v>
      </c>
      <c r="I696" s="133">
        <f t="shared" si="63"/>
        <v>0.25</v>
      </c>
      <c r="J696" s="152">
        <v>0</v>
      </c>
      <c r="K696" s="133">
        <f t="shared" si="64"/>
        <v>0</v>
      </c>
      <c r="L696" s="136"/>
      <c r="M696" s="136">
        <f t="shared" si="65"/>
        <v>0.27946111726788547</v>
      </c>
      <c r="N696" s="24"/>
      <c r="O696" s="42" t="str">
        <f t="shared" si="66"/>
        <v>CAPACIDADE DE ADAPTAÇÃO MODERADA</v>
      </c>
    </row>
    <row r="697" spans="1:15">
      <c r="A697" s="146">
        <v>693</v>
      </c>
      <c r="B697" s="28">
        <v>3159407</v>
      </c>
      <c r="C697" s="17" t="s">
        <v>986</v>
      </c>
      <c r="D697" s="151">
        <v>18272.52</v>
      </c>
      <c r="E697" s="133">
        <f t="shared" si="61"/>
        <v>0.3366017454455425</v>
      </c>
      <c r="F697" s="134">
        <v>0.58799999999999997</v>
      </c>
      <c r="G697" s="133">
        <f t="shared" si="62"/>
        <v>0.62875939849624063</v>
      </c>
      <c r="H697" s="135">
        <v>0.5</v>
      </c>
      <c r="I697" s="133">
        <f t="shared" si="63"/>
        <v>0.5</v>
      </c>
      <c r="J697" s="152">
        <v>106.86972735534685</v>
      </c>
      <c r="K697" s="133">
        <f t="shared" si="64"/>
        <v>0.24638879404859099</v>
      </c>
      <c r="L697" s="136"/>
      <c r="M697" s="136">
        <f t="shared" si="65"/>
        <v>0.4279374844975935</v>
      </c>
      <c r="N697" s="24"/>
      <c r="O697" s="42" t="str">
        <f t="shared" si="66"/>
        <v>CAPACIDADE DE ADAPTAÇÃO ALTA</v>
      </c>
    </row>
    <row r="698" spans="1:15">
      <c r="A698" s="146">
        <v>694</v>
      </c>
      <c r="B698" s="28">
        <v>3159506</v>
      </c>
      <c r="C698" s="17" t="s">
        <v>772</v>
      </c>
      <c r="D698" s="151">
        <v>33004.29</v>
      </c>
      <c r="E698" s="133">
        <f t="shared" si="61"/>
        <v>0.60797862698691063</v>
      </c>
      <c r="F698" s="134">
        <v>0.66100000000000003</v>
      </c>
      <c r="G698" s="133">
        <f t="shared" si="62"/>
        <v>0.35432330827067648</v>
      </c>
      <c r="H698" s="135">
        <v>0.25</v>
      </c>
      <c r="I698" s="133">
        <f t="shared" si="63"/>
        <v>0.25</v>
      </c>
      <c r="J698" s="152">
        <v>32.354667009955371</v>
      </c>
      <c r="K698" s="133">
        <f t="shared" si="64"/>
        <v>7.4593877833335667E-2</v>
      </c>
      <c r="L698" s="136"/>
      <c r="M698" s="136">
        <f t="shared" si="65"/>
        <v>0.32172395327273068</v>
      </c>
      <c r="N698" s="24"/>
      <c r="O698" s="42" t="str">
        <f t="shared" si="66"/>
        <v>CAPACIDADE DE ADAPTAÇÃO MODERADA</v>
      </c>
    </row>
    <row r="699" spans="1:15">
      <c r="A699" s="146">
        <v>695</v>
      </c>
      <c r="B699" s="28">
        <v>3159605</v>
      </c>
      <c r="C699" s="17" t="s">
        <v>773</v>
      </c>
      <c r="D699" s="151">
        <v>43969.93</v>
      </c>
      <c r="E699" s="133">
        <f t="shared" si="61"/>
        <v>0.80997887456783857</v>
      </c>
      <c r="F699" s="134">
        <v>0.66900000000000004</v>
      </c>
      <c r="G699" s="133">
        <f t="shared" si="62"/>
        <v>0.32424812030075162</v>
      </c>
      <c r="H699" s="135">
        <v>0.5</v>
      </c>
      <c r="I699" s="133">
        <f t="shared" si="63"/>
        <v>0.5</v>
      </c>
      <c r="J699" s="152">
        <v>7.0473476067429548</v>
      </c>
      <c r="K699" s="133">
        <f t="shared" si="64"/>
        <v>1.6247701954858092E-2</v>
      </c>
      <c r="L699" s="136"/>
      <c r="M699" s="136">
        <f t="shared" si="65"/>
        <v>0.41261867420586207</v>
      </c>
      <c r="N699" s="24"/>
      <c r="O699" s="42" t="str">
        <f t="shared" si="66"/>
        <v>CAPACIDADE DE ADAPTAÇÃO ALTA</v>
      </c>
    </row>
    <row r="700" spans="1:15">
      <c r="A700" s="146">
        <v>696</v>
      </c>
      <c r="B700" s="28">
        <v>3159704</v>
      </c>
      <c r="C700" s="17" t="s">
        <v>774</v>
      </c>
      <c r="D700" s="151">
        <v>30331.26</v>
      </c>
      <c r="E700" s="133">
        <f t="shared" si="61"/>
        <v>0.5587382067477592</v>
      </c>
      <c r="F700" s="134">
        <v>0.66800000000000004</v>
      </c>
      <c r="G700" s="133">
        <f t="shared" si="62"/>
        <v>0.32800751879699225</v>
      </c>
      <c r="H700" s="135">
        <v>0.25</v>
      </c>
      <c r="I700" s="133">
        <f t="shared" si="63"/>
        <v>0.25</v>
      </c>
      <c r="J700" s="152">
        <v>400.2659136605559</v>
      </c>
      <c r="K700" s="133">
        <f t="shared" si="64"/>
        <v>0.92281545210330929</v>
      </c>
      <c r="L700" s="136"/>
      <c r="M700" s="136">
        <f t="shared" si="65"/>
        <v>0.51489029441201517</v>
      </c>
      <c r="N700" s="24"/>
      <c r="O700" s="42" t="str">
        <f t="shared" si="66"/>
        <v>CAPACIDADE DE ADAPTAÇÃO ALTA</v>
      </c>
    </row>
    <row r="701" spans="1:15">
      <c r="A701" s="146">
        <v>697</v>
      </c>
      <c r="B701" s="28">
        <v>3159803</v>
      </c>
      <c r="C701" s="17" t="s">
        <v>775</v>
      </c>
      <c r="D701" s="151">
        <v>40140.53</v>
      </c>
      <c r="E701" s="133">
        <f t="shared" si="61"/>
        <v>0.73943673128332388</v>
      </c>
      <c r="F701" s="134">
        <v>0.66900000000000004</v>
      </c>
      <c r="G701" s="133">
        <f t="shared" si="62"/>
        <v>0.32424812030075162</v>
      </c>
      <c r="H701" s="135">
        <v>0.25</v>
      </c>
      <c r="I701" s="133">
        <f t="shared" si="63"/>
        <v>0.25</v>
      </c>
      <c r="J701" s="152">
        <v>103.44990559290517</v>
      </c>
      <c r="K701" s="133">
        <f t="shared" si="64"/>
        <v>0.23850437457115159</v>
      </c>
      <c r="L701" s="136"/>
      <c r="M701" s="136">
        <f t="shared" si="65"/>
        <v>0.38804730653880681</v>
      </c>
      <c r="N701" s="24"/>
      <c r="O701" s="42" t="str">
        <f t="shared" si="66"/>
        <v>CAPACIDADE DE ADAPTAÇÃO MODERADA</v>
      </c>
    </row>
    <row r="702" spans="1:15">
      <c r="A702" s="146">
        <v>698</v>
      </c>
      <c r="B702" s="28">
        <v>3159902</v>
      </c>
      <c r="C702" s="17" t="s">
        <v>786</v>
      </c>
      <c r="D702" s="151">
        <v>18956.63</v>
      </c>
      <c r="E702" s="133">
        <f t="shared" si="61"/>
        <v>0.34920387257834901</v>
      </c>
      <c r="F702" s="134">
        <v>0.63700000000000001</v>
      </c>
      <c r="G702" s="133">
        <f t="shared" si="62"/>
        <v>0.44454887218045097</v>
      </c>
      <c r="H702" s="135">
        <v>0.25</v>
      </c>
      <c r="I702" s="133">
        <f t="shared" si="63"/>
        <v>0.25</v>
      </c>
      <c r="J702" s="152">
        <v>22.011442869540065</v>
      </c>
      <c r="K702" s="133">
        <f t="shared" si="64"/>
        <v>5.0747512865476532E-2</v>
      </c>
      <c r="L702" s="136"/>
      <c r="M702" s="136">
        <f t="shared" si="65"/>
        <v>0.27362506440606915</v>
      </c>
      <c r="N702" s="24"/>
      <c r="O702" s="42" t="str">
        <f t="shared" si="66"/>
        <v>CAPACIDADE DE ADAPTAÇÃO MODERADA</v>
      </c>
    </row>
    <row r="703" spans="1:15">
      <c r="A703" s="146">
        <v>699</v>
      </c>
      <c r="B703" s="28">
        <v>3160009</v>
      </c>
      <c r="C703" s="17" t="s">
        <v>787</v>
      </c>
      <c r="D703" s="151">
        <v>18856.11</v>
      </c>
      <c r="E703" s="133">
        <f t="shared" si="61"/>
        <v>0.34735217355423054</v>
      </c>
      <c r="F703" s="134">
        <v>0.60899999999999999</v>
      </c>
      <c r="G703" s="133">
        <f t="shared" si="62"/>
        <v>0.54981203007518786</v>
      </c>
      <c r="H703" s="135">
        <v>0.25</v>
      </c>
      <c r="I703" s="133">
        <f t="shared" si="63"/>
        <v>0.25</v>
      </c>
      <c r="J703" s="152">
        <v>12.241562748739717</v>
      </c>
      <c r="K703" s="133">
        <f t="shared" si="64"/>
        <v>2.822299595565712E-2</v>
      </c>
      <c r="L703" s="136"/>
      <c r="M703" s="136">
        <f t="shared" si="65"/>
        <v>0.29384679989626883</v>
      </c>
      <c r="N703" s="24"/>
      <c r="O703" s="42" t="str">
        <f t="shared" si="66"/>
        <v>CAPACIDADE DE ADAPTAÇÃO MODERADA</v>
      </c>
    </row>
    <row r="704" spans="1:15">
      <c r="A704" s="146">
        <v>700</v>
      </c>
      <c r="B704" s="28">
        <v>3160108</v>
      </c>
      <c r="C704" s="17" t="s">
        <v>788</v>
      </c>
      <c r="D704" s="151">
        <v>22189.15</v>
      </c>
      <c r="E704" s="133">
        <f t="shared" si="61"/>
        <v>0.40875077000616</v>
      </c>
      <c r="F704" s="134">
        <v>0.59799999999999998</v>
      </c>
      <c r="G704" s="133">
        <f t="shared" si="62"/>
        <v>0.59116541353383456</v>
      </c>
      <c r="H704" s="135">
        <v>0.25</v>
      </c>
      <c r="I704" s="133">
        <f t="shared" si="63"/>
        <v>0.25</v>
      </c>
      <c r="J704" s="152">
        <v>317.20449515251829</v>
      </c>
      <c r="K704" s="133">
        <f t="shared" si="64"/>
        <v>0.73131685615281827</v>
      </c>
      <c r="L704" s="136"/>
      <c r="M704" s="136">
        <f t="shared" si="65"/>
        <v>0.49530825992320321</v>
      </c>
      <c r="N704" s="24"/>
      <c r="O704" s="42" t="str">
        <f t="shared" si="66"/>
        <v>CAPACIDADE DE ADAPTAÇÃO ALTA</v>
      </c>
    </row>
    <row r="705" spans="1:15">
      <c r="A705" s="146">
        <v>701</v>
      </c>
      <c r="B705" s="28">
        <v>3160207</v>
      </c>
      <c r="C705" s="17" t="s">
        <v>789</v>
      </c>
      <c r="D705" s="151">
        <v>11880.62</v>
      </c>
      <c r="E705" s="133">
        <f t="shared" si="61"/>
        <v>0.21885527715800673</v>
      </c>
      <c r="F705" s="134">
        <v>0.66200000000000003</v>
      </c>
      <c r="G705" s="133">
        <f t="shared" si="62"/>
        <v>0.35056390977443586</v>
      </c>
      <c r="H705" s="135">
        <v>0.5</v>
      </c>
      <c r="I705" s="133">
        <f t="shared" si="63"/>
        <v>0.5</v>
      </c>
      <c r="J705" s="152">
        <v>74.827675606641122</v>
      </c>
      <c r="K705" s="133">
        <f t="shared" si="64"/>
        <v>0.17251565256526369</v>
      </c>
      <c r="L705" s="136"/>
      <c r="M705" s="136">
        <f t="shared" si="65"/>
        <v>0.31048370987442653</v>
      </c>
      <c r="N705" s="24"/>
      <c r="O705" s="42" t="str">
        <f t="shared" si="66"/>
        <v>CAPACIDADE DE ADAPTAÇÃO MODERADA</v>
      </c>
    </row>
    <row r="706" spans="1:15">
      <c r="A706" s="146">
        <v>702</v>
      </c>
      <c r="B706" s="28">
        <v>3160306</v>
      </c>
      <c r="C706" s="17" t="s">
        <v>790</v>
      </c>
      <c r="D706" s="151">
        <v>9900.93</v>
      </c>
      <c r="E706" s="133">
        <f t="shared" si="61"/>
        <v>0.18238701172767274</v>
      </c>
      <c r="F706" s="134">
        <v>0.6</v>
      </c>
      <c r="G706" s="133">
        <f t="shared" si="62"/>
        <v>0.5836466165413533</v>
      </c>
      <c r="H706" s="135">
        <v>0.5</v>
      </c>
      <c r="I706" s="133">
        <f t="shared" si="63"/>
        <v>0.5</v>
      </c>
      <c r="J706" s="152">
        <v>10.878919337658566</v>
      </c>
      <c r="K706" s="133">
        <f t="shared" si="64"/>
        <v>2.5081413441291833E-2</v>
      </c>
      <c r="L706" s="136"/>
      <c r="M706" s="136">
        <f t="shared" si="65"/>
        <v>0.32277876042757947</v>
      </c>
      <c r="N706" s="24"/>
      <c r="O706" s="42" t="str">
        <f t="shared" si="66"/>
        <v>CAPACIDADE DE ADAPTAÇÃO MODERADA</v>
      </c>
    </row>
    <row r="707" spans="1:15">
      <c r="A707" s="146">
        <v>703</v>
      </c>
      <c r="B707" s="28">
        <v>3160405</v>
      </c>
      <c r="C707" s="17" t="s">
        <v>791</v>
      </c>
      <c r="D707" s="151">
        <v>29473.46</v>
      </c>
      <c r="E707" s="133">
        <f t="shared" si="61"/>
        <v>0.54293650138674787</v>
      </c>
      <c r="F707" s="134">
        <v>0.68400000000000005</v>
      </c>
      <c r="G707" s="133">
        <f t="shared" si="62"/>
        <v>0.26785714285714257</v>
      </c>
      <c r="H707" s="135">
        <v>0.25</v>
      </c>
      <c r="I707" s="133">
        <f t="shared" si="63"/>
        <v>0.25</v>
      </c>
      <c r="J707" s="152">
        <v>9.1772284301154059</v>
      </c>
      <c r="K707" s="133">
        <f t="shared" si="64"/>
        <v>2.115815490092994E-2</v>
      </c>
      <c r="L707" s="136"/>
      <c r="M707" s="136">
        <f t="shared" si="65"/>
        <v>0.27048794978620511</v>
      </c>
      <c r="N707" s="24"/>
      <c r="O707" s="42" t="str">
        <f t="shared" si="66"/>
        <v>CAPACIDADE DE ADAPTAÇÃO MODERADA</v>
      </c>
    </row>
    <row r="708" spans="1:15">
      <c r="A708" s="146">
        <v>704</v>
      </c>
      <c r="B708" s="28">
        <v>3160454</v>
      </c>
      <c r="C708" s="17" t="s">
        <v>792</v>
      </c>
      <c r="D708" s="151">
        <v>9670.5499999999993</v>
      </c>
      <c r="E708" s="133">
        <f t="shared" si="61"/>
        <v>0.17814313567140114</v>
      </c>
      <c r="F708" s="134">
        <v>0.67300000000000004</v>
      </c>
      <c r="G708" s="133">
        <f t="shared" si="62"/>
        <v>0.30921052631578921</v>
      </c>
      <c r="H708" s="135">
        <v>0.25</v>
      </c>
      <c r="I708" s="133">
        <f t="shared" si="63"/>
        <v>0.25</v>
      </c>
      <c r="J708" s="152">
        <v>104.37225976768742</v>
      </c>
      <c r="K708" s="133">
        <f t="shared" si="64"/>
        <v>0.24063086762427449</v>
      </c>
      <c r="L708" s="136"/>
      <c r="M708" s="136">
        <f t="shared" si="65"/>
        <v>0.24449613240286622</v>
      </c>
      <c r="N708" s="24"/>
      <c r="O708" s="42" t="str">
        <f t="shared" si="66"/>
        <v>CAPACIDADE DE ADAPTAÇÃO MODERADA</v>
      </c>
    </row>
    <row r="709" spans="1:15">
      <c r="A709" s="146">
        <v>705</v>
      </c>
      <c r="B709" s="28">
        <v>3160504</v>
      </c>
      <c r="C709" s="17" t="s">
        <v>793</v>
      </c>
      <c r="D709" s="151">
        <v>16228.63</v>
      </c>
      <c r="E709" s="133">
        <f t="shared" si="61"/>
        <v>0.2989508389751328</v>
      </c>
      <c r="F709" s="134">
        <v>0.56399999999999995</v>
      </c>
      <c r="G709" s="133">
        <f t="shared" si="62"/>
        <v>0.71898496240601517</v>
      </c>
      <c r="H709" s="135">
        <v>0.25</v>
      </c>
      <c r="I709" s="133">
        <f t="shared" si="63"/>
        <v>0.25</v>
      </c>
      <c r="J709" s="152">
        <v>171.66709623893806</v>
      </c>
      <c r="K709" s="133">
        <f t="shared" si="64"/>
        <v>0.39577951461873156</v>
      </c>
      <c r="L709" s="136"/>
      <c r="M709" s="136">
        <f t="shared" si="65"/>
        <v>0.41592882899996986</v>
      </c>
      <c r="N709" s="24"/>
      <c r="O709" s="42" t="str">
        <f t="shared" si="66"/>
        <v>CAPACIDADE DE ADAPTAÇÃO ALTA</v>
      </c>
    </row>
    <row r="710" spans="1:15">
      <c r="A710" s="146">
        <v>706</v>
      </c>
      <c r="B710" s="28">
        <v>3160603</v>
      </c>
      <c r="C710" s="17" t="s">
        <v>794</v>
      </c>
      <c r="D710" s="151">
        <v>16491.400000000001</v>
      </c>
      <c r="E710" s="133">
        <f t="shared" ref="E710:E773" si="67">IF((D710-$E$860)/($D$860-$E$860)&gt;1,1,IF((D710-$E$860)/($D$860-$E$860)&lt;0,0,(D710-$E$860)/($D$860-$E$860)))</f>
        <v>0.30379137769944264</v>
      </c>
      <c r="F710" s="134">
        <v>0.60899999999999999</v>
      </c>
      <c r="G710" s="133">
        <f t="shared" ref="G710:G773" si="68">IF((F710-$F$860)/($G$860-$F$860)&gt;1,1,IF((F710-$F$860)/($G$860-$F$860)&lt;0,0,(F710-$F$860)/($G$860-$F$860)))</f>
        <v>0.54981203007518786</v>
      </c>
      <c r="H710" s="135">
        <v>0.25</v>
      </c>
      <c r="I710" s="133">
        <f t="shared" ref="I710:I773" si="69">H710</f>
        <v>0.25</v>
      </c>
      <c r="J710" s="152">
        <v>56.970401177769595</v>
      </c>
      <c r="K710" s="133">
        <f t="shared" ref="K710:K773" si="70">IF((J710-$K$860)/($J$860-$K$860)&gt;1,1,IF((J710-$K$860)/($J$860-$K$860)&lt;0,0,(J710-$K$860)/($J$860-$K$860)))</f>
        <v>0.13134559982530725</v>
      </c>
      <c r="L710" s="136"/>
      <c r="M710" s="136">
        <f t="shared" ref="M710:M773" si="71">(E710+G710+I710+K710)/J$2</f>
        <v>0.30873725189998447</v>
      </c>
      <c r="N710" s="24"/>
      <c r="O710" s="42" t="str">
        <f t="shared" ref="O710:O773" si="72">IF(AND(M710&gt;$R$5,M710&lt;$S$5)," CAPACIDADE DE ADAPTAÇÃO RELATIVAMENTE BAIXA",IF(AND(M710&gt;$R$6,M710&lt;$S$6),"CAPACIDADE DE ADAPTAÇÃO MODERADA",IF(AND(M710&gt;$R$7,M710&lt;$S$7),"CAPACIDADE DE ADAPTAÇÃO ALTA",IF(AND(M710&gt;$R$8,M710&lt;$S$8),"CAPACIDADE DE ADAPTAÇÃO MUITO ALTA ","CAPACIDADE DE ADAPTAÇÃO EXTREMA"))))</f>
        <v>CAPACIDADE DE ADAPTAÇÃO MODERADA</v>
      </c>
    </row>
    <row r="711" spans="1:15">
      <c r="A711" s="146">
        <v>707</v>
      </c>
      <c r="B711" s="28">
        <v>3160702</v>
      </c>
      <c r="C711" s="17" t="s">
        <v>795</v>
      </c>
      <c r="D711" s="151">
        <v>23793.1</v>
      </c>
      <c r="E711" s="133">
        <f t="shared" si="67"/>
        <v>0.43829745374805096</v>
      </c>
      <c r="F711" s="134">
        <v>0.65</v>
      </c>
      <c r="G711" s="133">
        <f t="shared" si="68"/>
        <v>0.39567669172932313</v>
      </c>
      <c r="H711" s="135">
        <v>0.5</v>
      </c>
      <c r="I711" s="133">
        <f t="shared" si="69"/>
        <v>0.5</v>
      </c>
      <c r="J711" s="152">
        <v>40.424207187662127</v>
      </c>
      <c r="K711" s="133">
        <f t="shared" si="70"/>
        <v>9.3198250859392109E-2</v>
      </c>
      <c r="L711" s="136"/>
      <c r="M711" s="136">
        <f t="shared" si="71"/>
        <v>0.35679309908419155</v>
      </c>
      <c r="N711" s="24"/>
      <c r="O711" s="42" t="str">
        <f t="shared" si="72"/>
        <v>CAPACIDADE DE ADAPTAÇÃO MODERADA</v>
      </c>
    </row>
    <row r="712" spans="1:15">
      <c r="A712" s="146">
        <v>708</v>
      </c>
      <c r="B712" s="28">
        <v>3160801</v>
      </c>
      <c r="C712" s="17" t="s">
        <v>796</v>
      </c>
      <c r="D712" s="151">
        <v>16505.34</v>
      </c>
      <c r="E712" s="133">
        <f t="shared" si="67"/>
        <v>0.30404816922745903</v>
      </c>
      <c r="F712" s="134">
        <v>0.65900000000000003</v>
      </c>
      <c r="G712" s="133">
        <f t="shared" si="68"/>
        <v>0.36184210526315769</v>
      </c>
      <c r="H712" s="135">
        <v>0.25</v>
      </c>
      <c r="I712" s="133">
        <f t="shared" si="69"/>
        <v>0.25</v>
      </c>
      <c r="J712" s="152">
        <v>8.5224867388075545</v>
      </c>
      <c r="K712" s="133">
        <f t="shared" si="70"/>
        <v>1.9648644025148661E-2</v>
      </c>
      <c r="L712" s="136"/>
      <c r="M712" s="136">
        <f t="shared" si="71"/>
        <v>0.23388472962894136</v>
      </c>
      <c r="N712" s="24"/>
      <c r="O712" s="42" t="str">
        <f t="shared" si="72"/>
        <v>CAPACIDADE DE ADAPTAÇÃO MODERADA</v>
      </c>
    </row>
    <row r="713" spans="1:15">
      <c r="A713" s="146">
        <v>709</v>
      </c>
      <c r="B713" s="28">
        <v>3160900</v>
      </c>
      <c r="C713" s="17" t="s">
        <v>797</v>
      </c>
      <c r="D713" s="151">
        <v>21354.17</v>
      </c>
      <c r="E713" s="133">
        <f t="shared" si="67"/>
        <v>0.39336943642917555</v>
      </c>
      <c r="F713" s="134">
        <v>0.73299999999999998</v>
      </c>
      <c r="G713" s="133">
        <f t="shared" si="68"/>
        <v>8.3646616541353344E-2</v>
      </c>
      <c r="H713" s="135">
        <v>0.25</v>
      </c>
      <c r="I713" s="133">
        <f t="shared" si="69"/>
        <v>0.25</v>
      </c>
      <c r="J713" s="152">
        <v>161.1553973426924</v>
      </c>
      <c r="K713" s="133">
        <f t="shared" si="70"/>
        <v>0.37154473009611255</v>
      </c>
      <c r="L713" s="136"/>
      <c r="M713" s="136">
        <f t="shared" si="71"/>
        <v>0.27464019576666038</v>
      </c>
      <c r="N713" s="24"/>
      <c r="O713" s="42" t="str">
        <f t="shared" si="72"/>
        <v>CAPACIDADE DE ADAPTAÇÃO MODERADA</v>
      </c>
    </row>
    <row r="714" spans="1:15">
      <c r="A714" s="146">
        <v>710</v>
      </c>
      <c r="B714" s="28">
        <v>3160959</v>
      </c>
      <c r="C714" s="17" t="s">
        <v>798</v>
      </c>
      <c r="D714" s="151">
        <v>16117.24</v>
      </c>
      <c r="E714" s="133">
        <f t="shared" si="67"/>
        <v>0.29689890150700149</v>
      </c>
      <c r="F714" s="134">
        <v>0.74099999999999999</v>
      </c>
      <c r="G714" s="133">
        <f t="shared" si="68"/>
        <v>5.3571428571428513E-2</v>
      </c>
      <c r="H714" s="135">
        <v>0.25</v>
      </c>
      <c r="I714" s="133">
        <f t="shared" si="69"/>
        <v>0.25</v>
      </c>
      <c r="J714" s="152">
        <v>10.488030572342696</v>
      </c>
      <c r="K714" s="133">
        <f t="shared" si="70"/>
        <v>2.4180217060645305E-2</v>
      </c>
      <c r="L714" s="136"/>
      <c r="M714" s="136">
        <f t="shared" si="71"/>
        <v>0.15616263678476883</v>
      </c>
      <c r="N714" s="24"/>
      <c r="O714" s="42" t="str">
        <f t="shared" si="72"/>
        <v xml:space="preserve"> CAPACIDADE DE ADAPTAÇÃO RELATIVAMENTE BAIXA</v>
      </c>
    </row>
    <row r="715" spans="1:15">
      <c r="A715" s="146">
        <v>711</v>
      </c>
      <c r="B715" s="28">
        <v>3161007</v>
      </c>
      <c r="C715" s="17" t="s">
        <v>799</v>
      </c>
      <c r="D715" s="151">
        <v>18125.060000000001</v>
      </c>
      <c r="E715" s="133">
        <f t="shared" si="67"/>
        <v>0.33388535529336866</v>
      </c>
      <c r="F715" s="134">
        <v>0.54500000000000004</v>
      </c>
      <c r="G715" s="133">
        <f t="shared" si="68"/>
        <v>0.79041353383458623</v>
      </c>
      <c r="H715" s="135">
        <v>0.5</v>
      </c>
      <c r="I715" s="133">
        <f t="shared" si="69"/>
        <v>0.5</v>
      </c>
      <c r="J715" s="152">
        <v>188.51745917663297</v>
      </c>
      <c r="K715" s="133">
        <f t="shared" si="70"/>
        <v>0.43462812690811253</v>
      </c>
      <c r="L715" s="136"/>
      <c r="M715" s="136">
        <f t="shared" si="71"/>
        <v>0.51473175400901683</v>
      </c>
      <c r="N715" s="24"/>
      <c r="O715" s="42" t="str">
        <f t="shared" si="72"/>
        <v>CAPACIDADE DE ADAPTAÇÃO ALTA</v>
      </c>
    </row>
    <row r="716" spans="1:15">
      <c r="A716" s="146">
        <v>712</v>
      </c>
      <c r="B716" s="28">
        <v>3161056</v>
      </c>
      <c r="C716" s="17" t="s">
        <v>800</v>
      </c>
      <c r="D716" s="151">
        <v>13087.33</v>
      </c>
      <c r="E716" s="133">
        <f t="shared" si="67"/>
        <v>0.24108432341142938</v>
      </c>
      <c r="F716" s="134">
        <v>0.58099999999999996</v>
      </c>
      <c r="G716" s="133">
        <f t="shared" si="68"/>
        <v>0.65507518796992481</v>
      </c>
      <c r="H716" s="135">
        <v>0.5</v>
      </c>
      <c r="I716" s="133">
        <f t="shared" si="69"/>
        <v>0.5</v>
      </c>
      <c r="J716" s="152">
        <v>11.021684375</v>
      </c>
      <c r="K716" s="133">
        <f t="shared" si="70"/>
        <v>2.5410559086680232E-2</v>
      </c>
      <c r="L716" s="136"/>
      <c r="M716" s="136">
        <f t="shared" si="71"/>
        <v>0.35539251761700857</v>
      </c>
      <c r="N716" s="24"/>
      <c r="O716" s="42" t="str">
        <f t="shared" si="72"/>
        <v>CAPACIDADE DE ADAPTAÇÃO MODERADA</v>
      </c>
    </row>
    <row r="717" spans="1:15">
      <c r="A717" s="146">
        <v>713</v>
      </c>
      <c r="B717" s="28">
        <v>3161106</v>
      </c>
      <c r="C717" s="17" t="s">
        <v>801</v>
      </c>
      <c r="D717" s="151">
        <v>11446.32</v>
      </c>
      <c r="E717" s="133">
        <f t="shared" si="67"/>
        <v>0.21085494999749468</v>
      </c>
      <c r="F717" s="134">
        <v>0.61099999999999999</v>
      </c>
      <c r="G717" s="133">
        <f t="shared" si="68"/>
        <v>0.54229323308270672</v>
      </c>
      <c r="H717" s="135">
        <v>0.5</v>
      </c>
      <c r="I717" s="133">
        <f t="shared" si="69"/>
        <v>0.5</v>
      </c>
      <c r="J717" s="152">
        <v>72.416160304764801</v>
      </c>
      <c r="K717" s="133">
        <f t="shared" si="70"/>
        <v>0.16695588964864852</v>
      </c>
      <c r="L717" s="136"/>
      <c r="M717" s="136">
        <f t="shared" si="71"/>
        <v>0.35502601818221247</v>
      </c>
      <c r="N717" s="24"/>
      <c r="O717" s="42" t="str">
        <f t="shared" si="72"/>
        <v>CAPACIDADE DE ADAPTAÇÃO MODERADA</v>
      </c>
    </row>
    <row r="718" spans="1:15">
      <c r="A718" s="146">
        <v>714</v>
      </c>
      <c r="B718" s="28">
        <v>3161205</v>
      </c>
      <c r="C718" s="17" t="s">
        <v>802</v>
      </c>
      <c r="D718" s="151">
        <v>23108.240000000002</v>
      </c>
      <c r="E718" s="133">
        <f t="shared" si="67"/>
        <v>0.42568151071524357</v>
      </c>
      <c r="F718" s="134">
        <v>0.61</v>
      </c>
      <c r="G718" s="133">
        <f t="shared" si="68"/>
        <v>0.54605263157894735</v>
      </c>
      <c r="H718" s="135">
        <v>0.25</v>
      </c>
      <c r="I718" s="133">
        <f t="shared" si="69"/>
        <v>0.25</v>
      </c>
      <c r="J718" s="152">
        <v>34.232857604654924</v>
      </c>
      <c r="K718" s="133">
        <f t="shared" si="70"/>
        <v>7.8924057455509816E-2</v>
      </c>
      <c r="L718" s="136"/>
      <c r="M718" s="136">
        <f t="shared" si="71"/>
        <v>0.32516454993742522</v>
      </c>
      <c r="N718" s="24"/>
      <c r="O718" s="42" t="str">
        <f t="shared" si="72"/>
        <v>CAPACIDADE DE ADAPTAÇÃO MODERADA</v>
      </c>
    </row>
    <row r="719" spans="1:15">
      <c r="A719" s="146">
        <v>715</v>
      </c>
      <c r="B719" s="28">
        <v>3161304</v>
      </c>
      <c r="C719" s="17" t="s">
        <v>803</v>
      </c>
      <c r="D719" s="151">
        <v>30763.55</v>
      </c>
      <c r="E719" s="133">
        <f t="shared" si="67"/>
        <v>0.56670150729626878</v>
      </c>
      <c r="F719" s="134">
        <v>0.53800000000000003</v>
      </c>
      <c r="G719" s="133">
        <f t="shared" si="68"/>
        <v>0.81672932330827042</v>
      </c>
      <c r="H719" s="135">
        <v>0.25</v>
      </c>
      <c r="I719" s="133">
        <f t="shared" si="69"/>
        <v>0.25</v>
      </c>
      <c r="J719" s="152">
        <v>35.493628750872297</v>
      </c>
      <c r="K719" s="133">
        <f t="shared" si="70"/>
        <v>8.183077285541783E-2</v>
      </c>
      <c r="L719" s="136"/>
      <c r="M719" s="136">
        <f t="shared" si="71"/>
        <v>0.4288154008649892</v>
      </c>
      <c r="N719" s="24"/>
      <c r="O719" s="42" t="str">
        <f t="shared" si="72"/>
        <v>CAPACIDADE DE ADAPTAÇÃO ALTA</v>
      </c>
    </row>
    <row r="720" spans="1:15">
      <c r="A720" s="146">
        <v>716</v>
      </c>
      <c r="B720" s="28">
        <v>3161403</v>
      </c>
      <c r="C720" s="17" t="s">
        <v>804</v>
      </c>
      <c r="D720" s="151">
        <v>15251.54</v>
      </c>
      <c r="E720" s="133">
        <f t="shared" si="67"/>
        <v>0.28095166866598087</v>
      </c>
      <c r="F720" s="134">
        <v>0.61899999999999999</v>
      </c>
      <c r="G720" s="133">
        <f t="shared" si="68"/>
        <v>0.51221804511278191</v>
      </c>
      <c r="H720" s="135">
        <v>0.25</v>
      </c>
      <c r="I720" s="133">
        <f t="shared" si="69"/>
        <v>0.25</v>
      </c>
      <c r="J720" s="152">
        <v>174.57855416666669</v>
      </c>
      <c r="K720" s="133">
        <f t="shared" si="70"/>
        <v>0.40249189824212234</v>
      </c>
      <c r="L720" s="136"/>
      <c r="M720" s="136">
        <f t="shared" si="71"/>
        <v>0.36141540300522129</v>
      </c>
      <c r="N720" s="24"/>
      <c r="O720" s="42" t="str">
        <f t="shared" si="72"/>
        <v>CAPACIDADE DE ADAPTAÇÃO MODERADA</v>
      </c>
    </row>
    <row r="721" spans="1:15">
      <c r="A721" s="146">
        <v>717</v>
      </c>
      <c r="B721" s="28">
        <v>3161502</v>
      </c>
      <c r="C721" s="17" t="s">
        <v>805</v>
      </c>
      <c r="D721" s="151">
        <v>20738.3</v>
      </c>
      <c r="E721" s="133">
        <f t="shared" si="67"/>
        <v>0.3820243719844495</v>
      </c>
      <c r="F721" s="134">
        <v>0.60099999999999998</v>
      </c>
      <c r="G721" s="133">
        <f t="shared" si="68"/>
        <v>0.57988721804511278</v>
      </c>
      <c r="H721" s="135">
        <v>0.5</v>
      </c>
      <c r="I721" s="133">
        <f t="shared" si="69"/>
        <v>0.5</v>
      </c>
      <c r="J721" s="152">
        <v>197.54585197432405</v>
      </c>
      <c r="K721" s="133">
        <f t="shared" si="70"/>
        <v>0.45544314037047068</v>
      </c>
      <c r="L721" s="136"/>
      <c r="M721" s="136">
        <f t="shared" si="71"/>
        <v>0.47933868260000823</v>
      </c>
      <c r="N721" s="24"/>
      <c r="O721" s="42" t="str">
        <f t="shared" si="72"/>
        <v>CAPACIDADE DE ADAPTAÇÃO ALTA</v>
      </c>
    </row>
    <row r="722" spans="1:15">
      <c r="A722" s="146">
        <v>718</v>
      </c>
      <c r="B722" s="28">
        <v>3161601</v>
      </c>
      <c r="C722" s="17" t="s">
        <v>806</v>
      </c>
      <c r="D722" s="151">
        <v>11611.66</v>
      </c>
      <c r="E722" s="133">
        <f t="shared" si="67"/>
        <v>0.21390071120568963</v>
      </c>
      <c r="F722" s="134">
        <v>0.63900000000000001</v>
      </c>
      <c r="G722" s="133">
        <f t="shared" si="68"/>
        <v>0.43703007518796977</v>
      </c>
      <c r="H722" s="135">
        <v>0.5</v>
      </c>
      <c r="I722" s="133">
        <f t="shared" si="69"/>
        <v>0.5</v>
      </c>
      <c r="J722" s="152">
        <v>214.153189107413</v>
      </c>
      <c r="K722" s="133">
        <f t="shared" si="70"/>
        <v>0.49373145521733597</v>
      </c>
      <c r="L722" s="136"/>
      <c r="M722" s="136">
        <f t="shared" si="71"/>
        <v>0.41116556040274882</v>
      </c>
      <c r="N722" s="24"/>
      <c r="O722" s="42" t="str">
        <f t="shared" si="72"/>
        <v>CAPACIDADE DE ADAPTAÇÃO ALTA</v>
      </c>
    </row>
    <row r="723" spans="1:15">
      <c r="A723" s="146">
        <v>719</v>
      </c>
      <c r="B723" s="28">
        <v>3161650</v>
      </c>
      <c r="C723" s="17" t="s">
        <v>807</v>
      </c>
      <c r="D723" s="151">
        <v>12169.53</v>
      </c>
      <c r="E723" s="133">
        <f t="shared" si="67"/>
        <v>0.22417734605034734</v>
      </c>
      <c r="F723" s="134">
        <v>0.53300000000000003</v>
      </c>
      <c r="G723" s="133">
        <f t="shared" si="68"/>
        <v>0.83552631578947345</v>
      </c>
      <c r="H723" s="135">
        <v>0.5</v>
      </c>
      <c r="I723" s="133">
        <f t="shared" si="69"/>
        <v>0.5</v>
      </c>
      <c r="J723" s="152">
        <v>189.4860197263761</v>
      </c>
      <c r="K723" s="133">
        <f t="shared" si="70"/>
        <v>0.43686114903439488</v>
      </c>
      <c r="L723" s="136"/>
      <c r="M723" s="136">
        <f t="shared" si="71"/>
        <v>0.49914120271855389</v>
      </c>
      <c r="N723" s="24"/>
      <c r="O723" s="42" t="str">
        <f t="shared" si="72"/>
        <v>CAPACIDADE DE ADAPTAÇÃO ALTA</v>
      </c>
    </row>
    <row r="724" spans="1:15">
      <c r="A724" s="146">
        <v>720</v>
      </c>
      <c r="B724" s="28">
        <v>3161700</v>
      </c>
      <c r="C724" s="17" t="s">
        <v>808</v>
      </c>
      <c r="D724" s="151">
        <v>38182.29</v>
      </c>
      <c r="E724" s="133">
        <f t="shared" si="67"/>
        <v>0.70336360059301517</v>
      </c>
      <c r="F724" s="134">
        <v>0.58899999999999997</v>
      </c>
      <c r="G724" s="133">
        <f t="shared" si="68"/>
        <v>0.625</v>
      </c>
      <c r="H724" s="135">
        <v>0.25</v>
      </c>
      <c r="I724" s="133">
        <f t="shared" si="69"/>
        <v>0.25</v>
      </c>
      <c r="J724" s="152">
        <v>87.754325423728815</v>
      </c>
      <c r="K724" s="133">
        <f t="shared" si="70"/>
        <v>0.20231812084452169</v>
      </c>
      <c r="L724" s="136"/>
      <c r="M724" s="136">
        <f t="shared" si="71"/>
        <v>0.44517043035938425</v>
      </c>
      <c r="N724" s="24"/>
      <c r="O724" s="42" t="str">
        <f t="shared" si="72"/>
        <v>CAPACIDADE DE ADAPTAÇÃO ALTA</v>
      </c>
    </row>
    <row r="725" spans="1:15">
      <c r="A725" s="146">
        <v>721</v>
      </c>
      <c r="B725" s="28">
        <v>3161809</v>
      </c>
      <c r="C725" s="17" t="s">
        <v>809</v>
      </c>
      <c r="D725" s="151">
        <v>24361.9</v>
      </c>
      <c r="E725" s="133">
        <f t="shared" si="67"/>
        <v>0.44877543230872158</v>
      </c>
      <c r="F725" s="134">
        <v>0.63800000000000001</v>
      </c>
      <c r="G725" s="133">
        <f t="shared" si="68"/>
        <v>0.4407894736842104</v>
      </c>
      <c r="H725" s="135">
        <v>0.25</v>
      </c>
      <c r="I725" s="133">
        <f t="shared" si="69"/>
        <v>0.25</v>
      </c>
      <c r="J725" s="152">
        <v>28.326423109600679</v>
      </c>
      <c r="K725" s="133">
        <f t="shared" si="70"/>
        <v>6.5306737486829233E-2</v>
      </c>
      <c r="L725" s="136"/>
      <c r="M725" s="136">
        <f t="shared" si="71"/>
        <v>0.30121791086994032</v>
      </c>
      <c r="N725" s="24"/>
      <c r="O725" s="42" t="str">
        <f t="shared" si="72"/>
        <v>CAPACIDADE DE ADAPTAÇÃO MODERADA</v>
      </c>
    </row>
    <row r="726" spans="1:15">
      <c r="A726" s="146">
        <v>722</v>
      </c>
      <c r="B726" s="28">
        <v>3161908</v>
      </c>
      <c r="C726" s="17" t="s">
        <v>810</v>
      </c>
      <c r="D726" s="151">
        <v>684168.71</v>
      </c>
      <c r="E726" s="133">
        <f t="shared" si="67"/>
        <v>1</v>
      </c>
      <c r="F726" s="134">
        <v>0.68400000000000005</v>
      </c>
      <c r="G726" s="133">
        <f t="shared" si="68"/>
        <v>0.26785714285714257</v>
      </c>
      <c r="H726" s="135">
        <v>0.5</v>
      </c>
      <c r="I726" s="133">
        <f t="shared" si="69"/>
        <v>0.5</v>
      </c>
      <c r="J726" s="152">
        <v>718.24369367088605</v>
      </c>
      <c r="K726" s="133">
        <f t="shared" si="70"/>
        <v>1</v>
      </c>
      <c r="L726" s="136"/>
      <c r="M726" s="136">
        <f t="shared" si="71"/>
        <v>0.69196428571428559</v>
      </c>
      <c r="N726" s="24"/>
      <c r="O726" s="42" t="str">
        <f t="shared" si="72"/>
        <v xml:space="preserve">CAPACIDADE DE ADAPTAÇÃO MUITO ALTA </v>
      </c>
    </row>
    <row r="727" spans="1:15">
      <c r="A727" s="146">
        <v>723</v>
      </c>
      <c r="B727" s="28">
        <v>3162005</v>
      </c>
      <c r="C727" s="17" t="s">
        <v>812</v>
      </c>
      <c r="D727" s="151">
        <v>38470.78</v>
      </c>
      <c r="E727" s="133">
        <f t="shared" si="67"/>
        <v>0.70867793258135525</v>
      </c>
      <c r="F727" s="134">
        <v>0.626</v>
      </c>
      <c r="G727" s="133">
        <f t="shared" si="68"/>
        <v>0.48590225563909761</v>
      </c>
      <c r="H727" s="135">
        <v>0.25</v>
      </c>
      <c r="I727" s="133">
        <f t="shared" si="69"/>
        <v>0.25</v>
      </c>
      <c r="J727" s="152">
        <v>209.50778955716015</v>
      </c>
      <c r="K727" s="133">
        <f t="shared" si="70"/>
        <v>0.48302145883777281</v>
      </c>
      <c r="L727" s="136"/>
      <c r="M727" s="136">
        <f t="shared" si="71"/>
        <v>0.48190041176455639</v>
      </c>
      <c r="N727" s="24"/>
      <c r="O727" s="42" t="str">
        <f t="shared" si="72"/>
        <v>CAPACIDADE DE ADAPTAÇÃO ALTA</v>
      </c>
    </row>
    <row r="728" spans="1:15">
      <c r="A728" s="146">
        <v>724</v>
      </c>
      <c r="B728" s="28">
        <v>3162104</v>
      </c>
      <c r="C728" s="17" t="s">
        <v>813</v>
      </c>
      <c r="D728" s="151">
        <v>32960.879999999997</v>
      </c>
      <c r="E728" s="133">
        <f t="shared" si="67"/>
        <v>0.60717896269485938</v>
      </c>
      <c r="F728" s="134">
        <v>0.66600000000000004</v>
      </c>
      <c r="G728" s="133">
        <f t="shared" si="68"/>
        <v>0.33552631578947345</v>
      </c>
      <c r="H728" s="135">
        <v>0.25</v>
      </c>
      <c r="I728" s="133">
        <f t="shared" si="69"/>
        <v>0.25</v>
      </c>
      <c r="J728" s="152">
        <v>9.1914727450501097</v>
      </c>
      <c r="K728" s="133">
        <f t="shared" si="70"/>
        <v>2.1190995253999621E-2</v>
      </c>
      <c r="L728" s="136"/>
      <c r="M728" s="136">
        <f t="shared" si="71"/>
        <v>0.30347406843458313</v>
      </c>
      <c r="N728" s="24"/>
      <c r="O728" s="42" t="str">
        <f t="shared" si="72"/>
        <v>CAPACIDADE DE ADAPTAÇÃO MODERADA</v>
      </c>
    </row>
    <row r="729" spans="1:15">
      <c r="A729" s="146">
        <v>725</v>
      </c>
      <c r="B729" s="28">
        <v>3162203</v>
      </c>
      <c r="C729" s="17" t="s">
        <v>814</v>
      </c>
      <c r="D729" s="151">
        <v>35560.06</v>
      </c>
      <c r="E729" s="133">
        <f t="shared" si="67"/>
        <v>0.65505897731392371</v>
      </c>
      <c r="F729" s="134">
        <v>0.623</v>
      </c>
      <c r="G729" s="133">
        <f t="shared" si="68"/>
        <v>0.49718045112781944</v>
      </c>
      <c r="H729" s="135">
        <v>0</v>
      </c>
      <c r="I729" s="133">
        <f t="shared" si="69"/>
        <v>0</v>
      </c>
      <c r="J729" s="152">
        <v>280.69449817041294</v>
      </c>
      <c r="K729" s="133">
        <f t="shared" si="70"/>
        <v>0.64714284027620184</v>
      </c>
      <c r="L729" s="136"/>
      <c r="M729" s="136">
        <f t="shared" si="71"/>
        <v>0.44984556717948626</v>
      </c>
      <c r="N729" s="24"/>
      <c r="O729" s="42" t="str">
        <f t="shared" si="72"/>
        <v>CAPACIDADE DE ADAPTAÇÃO ALTA</v>
      </c>
    </row>
    <row r="730" spans="1:15">
      <c r="A730" s="146">
        <v>726</v>
      </c>
      <c r="B730" s="28">
        <v>3162252</v>
      </c>
      <c r="C730" s="17" t="s">
        <v>815</v>
      </c>
      <c r="D730" s="151">
        <v>12208.13</v>
      </c>
      <c r="E730" s="133">
        <f t="shared" si="67"/>
        <v>0.22488840437039281</v>
      </c>
      <c r="F730" s="134">
        <v>0.70399999999999996</v>
      </c>
      <c r="G730" s="133">
        <f t="shared" si="68"/>
        <v>0.19266917293233088</v>
      </c>
      <c r="H730" s="135">
        <v>0.5</v>
      </c>
      <c r="I730" s="133">
        <f t="shared" si="69"/>
        <v>0.5</v>
      </c>
      <c r="J730" s="152">
        <v>423.89420157610948</v>
      </c>
      <c r="K730" s="133">
        <f t="shared" si="70"/>
        <v>0.97729061086916413</v>
      </c>
      <c r="L730" s="136"/>
      <c r="M730" s="136">
        <f t="shared" si="71"/>
        <v>0.47371204704297198</v>
      </c>
      <c r="N730" s="24"/>
      <c r="O730" s="42" t="str">
        <f t="shared" si="72"/>
        <v>CAPACIDADE DE ADAPTAÇÃO ALTA</v>
      </c>
    </row>
    <row r="731" spans="1:15">
      <c r="A731" s="146">
        <v>727</v>
      </c>
      <c r="B731" s="28">
        <v>3162302</v>
      </c>
      <c r="C731" s="17" t="s">
        <v>816</v>
      </c>
      <c r="D731" s="151">
        <v>20081.080000000002</v>
      </c>
      <c r="E731" s="133">
        <f t="shared" si="67"/>
        <v>0.36991759091967474</v>
      </c>
      <c r="F731" s="134">
        <v>0.66300000000000003</v>
      </c>
      <c r="G731" s="133">
        <f t="shared" si="68"/>
        <v>0.34680451127819528</v>
      </c>
      <c r="H731" s="135">
        <v>0.5</v>
      </c>
      <c r="I731" s="133">
        <f t="shared" si="69"/>
        <v>0.5</v>
      </c>
      <c r="J731" s="152">
        <v>88.007772820864787</v>
      </c>
      <c r="K731" s="133">
        <f t="shared" si="70"/>
        <v>0.20290244533079504</v>
      </c>
      <c r="L731" s="136"/>
      <c r="M731" s="136">
        <f t="shared" si="71"/>
        <v>0.35490613688216627</v>
      </c>
      <c r="N731" s="24"/>
      <c r="O731" s="42" t="str">
        <f t="shared" si="72"/>
        <v>CAPACIDADE DE ADAPTAÇÃO MODERADA</v>
      </c>
    </row>
    <row r="732" spans="1:15">
      <c r="A732" s="146">
        <v>728</v>
      </c>
      <c r="B732" s="28">
        <v>3162401</v>
      </c>
      <c r="C732" s="17" t="s">
        <v>817</v>
      </c>
      <c r="D732" s="151">
        <v>10741.62</v>
      </c>
      <c r="E732" s="133">
        <f t="shared" si="67"/>
        <v>0.19787353035666388</v>
      </c>
      <c r="F732" s="134">
        <v>0.55500000000000005</v>
      </c>
      <c r="G732" s="133">
        <f t="shared" si="68"/>
        <v>0.75281954887218017</v>
      </c>
      <c r="H732" s="135">
        <v>0.5</v>
      </c>
      <c r="I732" s="133">
        <f t="shared" si="69"/>
        <v>0.5</v>
      </c>
      <c r="J732" s="152">
        <v>60.690252820727117</v>
      </c>
      <c r="K732" s="133">
        <f t="shared" si="70"/>
        <v>0.13992173998238341</v>
      </c>
      <c r="L732" s="136"/>
      <c r="M732" s="136">
        <f t="shared" si="71"/>
        <v>0.39765370480280687</v>
      </c>
      <c r="N732" s="24"/>
      <c r="O732" s="42" t="str">
        <f t="shared" si="72"/>
        <v>CAPACIDADE DE ADAPTAÇÃO MODERADA</v>
      </c>
    </row>
    <row r="733" spans="1:15">
      <c r="A733" s="146">
        <v>729</v>
      </c>
      <c r="B733" s="28">
        <v>3162450</v>
      </c>
      <c r="C733" s="17" t="s">
        <v>818</v>
      </c>
      <c r="D733" s="151">
        <v>6983.08</v>
      </c>
      <c r="E733" s="133">
        <f t="shared" si="67"/>
        <v>0.12863671330423274</v>
      </c>
      <c r="F733" s="134">
        <v>0.38800000000000001</v>
      </c>
      <c r="G733" s="133">
        <f t="shared" si="68"/>
        <v>1</v>
      </c>
      <c r="H733" s="135">
        <v>0.25</v>
      </c>
      <c r="I733" s="133">
        <f t="shared" si="69"/>
        <v>0.25</v>
      </c>
      <c r="J733" s="152">
        <v>6.7846045761670766</v>
      </c>
      <c r="K733" s="133">
        <f t="shared" si="70"/>
        <v>1.564194633022728E-2</v>
      </c>
      <c r="L733" s="136"/>
      <c r="M733" s="136">
        <f t="shared" si="71"/>
        <v>0.34856966490861502</v>
      </c>
      <c r="N733" s="24"/>
      <c r="O733" s="42" t="str">
        <f t="shared" si="72"/>
        <v>CAPACIDADE DE ADAPTAÇÃO MODERADA</v>
      </c>
    </row>
    <row r="734" spans="1:15">
      <c r="A734" s="146">
        <v>730</v>
      </c>
      <c r="B734" s="28">
        <v>3162500</v>
      </c>
      <c r="C734" s="17" t="s">
        <v>987</v>
      </c>
      <c r="D734" s="151">
        <v>33059.97</v>
      </c>
      <c r="E734" s="133">
        <f t="shared" si="67"/>
        <v>0.60900431940297628</v>
      </c>
      <c r="F734" s="134">
        <v>0.65200000000000002</v>
      </c>
      <c r="G734" s="133">
        <f t="shared" si="68"/>
        <v>0.38815789473684192</v>
      </c>
      <c r="H734" s="135">
        <v>0.5</v>
      </c>
      <c r="I734" s="133">
        <f t="shared" si="69"/>
        <v>0.5</v>
      </c>
      <c r="J734" s="152">
        <v>210.32947054585753</v>
      </c>
      <c r="K734" s="133">
        <f t="shared" si="70"/>
        <v>0.48491584925971742</v>
      </c>
      <c r="L734" s="136"/>
      <c r="M734" s="136">
        <f t="shared" si="71"/>
        <v>0.49551951584988391</v>
      </c>
      <c r="N734" s="24"/>
      <c r="O734" s="42" t="str">
        <f t="shared" si="72"/>
        <v>CAPACIDADE DE ADAPTAÇÃO ALTA</v>
      </c>
    </row>
    <row r="735" spans="1:15">
      <c r="A735" s="146">
        <v>731</v>
      </c>
      <c r="B735" s="28">
        <v>3162559</v>
      </c>
      <c r="C735" s="17" t="s">
        <v>819</v>
      </c>
      <c r="D735" s="151">
        <v>15536.64</v>
      </c>
      <c r="E735" s="133">
        <f t="shared" si="67"/>
        <v>0.28620355278631698</v>
      </c>
      <c r="F735" s="134">
        <v>0.68200000000000005</v>
      </c>
      <c r="G735" s="133">
        <f t="shared" si="68"/>
        <v>0.27537593984962377</v>
      </c>
      <c r="H735" s="135">
        <v>0</v>
      </c>
      <c r="I735" s="133">
        <f t="shared" si="69"/>
        <v>0</v>
      </c>
      <c r="J735" s="152">
        <v>28.52556197759203</v>
      </c>
      <c r="K735" s="133">
        <f t="shared" si="70"/>
        <v>6.5765853335131574E-2</v>
      </c>
      <c r="L735" s="136"/>
      <c r="M735" s="136">
        <f t="shared" si="71"/>
        <v>0.15683633649276807</v>
      </c>
      <c r="N735" s="24"/>
      <c r="O735" s="42" t="str">
        <f t="shared" si="72"/>
        <v xml:space="preserve"> CAPACIDADE DE ADAPTAÇÃO RELATIVAMENTE BAIXA</v>
      </c>
    </row>
    <row r="736" spans="1:15">
      <c r="A736" s="146">
        <v>732</v>
      </c>
      <c r="B736" s="28">
        <v>3162575</v>
      </c>
      <c r="C736" s="17" t="s">
        <v>820</v>
      </c>
      <c r="D736" s="151">
        <v>13597.23</v>
      </c>
      <c r="E736" s="133">
        <f t="shared" si="67"/>
        <v>0.2504772932920305</v>
      </c>
      <c r="F736" s="134">
        <v>0.66</v>
      </c>
      <c r="G736" s="133">
        <f t="shared" si="68"/>
        <v>0.35808270676691706</v>
      </c>
      <c r="H736" s="135">
        <v>0.25</v>
      </c>
      <c r="I736" s="133">
        <f t="shared" si="69"/>
        <v>0.25</v>
      </c>
      <c r="J736" s="152">
        <v>2.4803976739823672</v>
      </c>
      <c r="K736" s="133">
        <f t="shared" si="70"/>
        <v>5.7185716364875636E-3</v>
      </c>
      <c r="L736" s="136"/>
      <c r="M736" s="136">
        <f t="shared" si="71"/>
        <v>0.21606964292385877</v>
      </c>
      <c r="N736" s="24"/>
      <c r="O736" s="42" t="str">
        <f t="shared" si="72"/>
        <v>CAPACIDADE DE ADAPTAÇÃO MODERADA</v>
      </c>
    </row>
    <row r="737" spans="1:15">
      <c r="A737" s="146">
        <v>733</v>
      </c>
      <c r="B737" s="28">
        <v>3162609</v>
      </c>
      <c r="C737" s="17" t="s">
        <v>821</v>
      </c>
      <c r="D737" s="151">
        <v>13780.13</v>
      </c>
      <c r="E737" s="133">
        <f t="shared" si="67"/>
        <v>0.25384653077224612</v>
      </c>
      <c r="F737" s="134">
        <v>0.70299999999999996</v>
      </c>
      <c r="G737" s="133">
        <f t="shared" si="68"/>
        <v>0.19642857142857148</v>
      </c>
      <c r="H737" s="135">
        <v>0.25</v>
      </c>
      <c r="I737" s="133">
        <f t="shared" si="69"/>
        <v>0.25</v>
      </c>
      <c r="J737" s="152">
        <v>42.395124469589817</v>
      </c>
      <c r="K737" s="133">
        <f t="shared" si="70"/>
        <v>9.7742212412218074E-2</v>
      </c>
      <c r="L737" s="136"/>
      <c r="M737" s="136">
        <f t="shared" si="71"/>
        <v>0.1995043286532589</v>
      </c>
      <c r="N737" s="24"/>
      <c r="O737" s="42" t="str">
        <f t="shared" si="72"/>
        <v xml:space="preserve"> CAPACIDADE DE ADAPTAÇÃO RELATIVAMENTE BAIXA</v>
      </c>
    </row>
    <row r="738" spans="1:15">
      <c r="A738" s="146">
        <v>734</v>
      </c>
      <c r="B738" s="28">
        <v>3162658</v>
      </c>
      <c r="C738" s="17" t="s">
        <v>822</v>
      </c>
      <c r="D738" s="151">
        <v>9974.4699999999993</v>
      </c>
      <c r="E738" s="133">
        <f t="shared" si="67"/>
        <v>0.18374170677575943</v>
      </c>
      <c r="F738" s="134">
        <v>0.61799999999999999</v>
      </c>
      <c r="G738" s="133">
        <f t="shared" si="68"/>
        <v>0.51597744360902242</v>
      </c>
      <c r="H738" s="135">
        <v>0.5</v>
      </c>
      <c r="I738" s="133">
        <f t="shared" si="69"/>
        <v>0.5</v>
      </c>
      <c r="J738" s="152">
        <v>73.873033736153076</v>
      </c>
      <c r="K738" s="133">
        <f t="shared" si="70"/>
        <v>0.17031472003704878</v>
      </c>
      <c r="L738" s="136"/>
      <c r="M738" s="136">
        <f t="shared" si="71"/>
        <v>0.34250846760545767</v>
      </c>
      <c r="N738" s="24"/>
      <c r="O738" s="42" t="str">
        <f t="shared" si="72"/>
        <v>CAPACIDADE DE ADAPTAÇÃO MODERADA</v>
      </c>
    </row>
    <row r="739" spans="1:15">
      <c r="A739" s="146">
        <v>735</v>
      </c>
      <c r="B739" s="28">
        <v>3162708</v>
      </c>
      <c r="C739" s="17" t="s">
        <v>823</v>
      </c>
      <c r="D739" s="151">
        <v>11979.66</v>
      </c>
      <c r="E739" s="133">
        <f t="shared" si="67"/>
        <v>0.22067971280612347</v>
      </c>
      <c r="F739" s="134">
        <v>0.64700000000000002</v>
      </c>
      <c r="G739" s="133">
        <f t="shared" si="68"/>
        <v>0.40695488721804496</v>
      </c>
      <c r="H739" s="135">
        <v>0.5</v>
      </c>
      <c r="I739" s="133">
        <f t="shared" si="69"/>
        <v>0.5</v>
      </c>
      <c r="J739" s="152">
        <v>81.582957758260136</v>
      </c>
      <c r="K739" s="133">
        <f t="shared" si="70"/>
        <v>0.18808999587074518</v>
      </c>
      <c r="L739" s="136"/>
      <c r="M739" s="136">
        <f t="shared" si="71"/>
        <v>0.32893114897372838</v>
      </c>
      <c r="N739" s="24"/>
      <c r="O739" s="42" t="str">
        <f t="shared" si="72"/>
        <v>CAPACIDADE DE ADAPTAÇÃO MODERADA</v>
      </c>
    </row>
    <row r="740" spans="1:15">
      <c r="A740" s="146">
        <v>736</v>
      </c>
      <c r="B740" s="28">
        <v>3162807</v>
      </c>
      <c r="C740" s="17" t="s">
        <v>824</v>
      </c>
      <c r="D740" s="151">
        <v>16059.13</v>
      </c>
      <c r="E740" s="133">
        <f t="shared" si="67"/>
        <v>0.29582844557493299</v>
      </c>
      <c r="F740" s="134">
        <v>0.63200000000000001</v>
      </c>
      <c r="G740" s="133">
        <f t="shared" si="68"/>
        <v>0.46334586466165401</v>
      </c>
      <c r="H740" s="135">
        <v>0.25</v>
      </c>
      <c r="I740" s="133">
        <f t="shared" si="69"/>
        <v>0.25</v>
      </c>
      <c r="J740" s="152">
        <v>66.692012406137778</v>
      </c>
      <c r="K740" s="133">
        <f t="shared" si="70"/>
        <v>0.15375883251563127</v>
      </c>
      <c r="L740" s="136"/>
      <c r="M740" s="136">
        <f t="shared" si="71"/>
        <v>0.29073328568805457</v>
      </c>
      <c r="N740" s="24"/>
      <c r="O740" s="42" t="str">
        <f t="shared" si="72"/>
        <v>CAPACIDADE DE ADAPTAÇÃO MODERADA</v>
      </c>
    </row>
    <row r="741" spans="1:15">
      <c r="A741" s="146">
        <v>737</v>
      </c>
      <c r="B741" s="28">
        <v>3162906</v>
      </c>
      <c r="C741" s="17" t="s">
        <v>825</v>
      </c>
      <c r="D741" s="151">
        <v>19084.400000000001</v>
      </c>
      <c r="E741" s="133">
        <f t="shared" si="67"/>
        <v>0.35155754930249966</v>
      </c>
      <c r="F741" s="134">
        <v>0.57899999999999996</v>
      </c>
      <c r="G741" s="133">
        <f t="shared" si="68"/>
        <v>0.66259398496240607</v>
      </c>
      <c r="H741" s="135">
        <v>0.5</v>
      </c>
      <c r="I741" s="133">
        <f t="shared" si="69"/>
        <v>0.5</v>
      </c>
      <c r="J741" s="152">
        <v>198.32234969685118</v>
      </c>
      <c r="K741" s="133">
        <f t="shared" si="70"/>
        <v>0.45723336050267693</v>
      </c>
      <c r="L741" s="136"/>
      <c r="M741" s="136">
        <f t="shared" si="71"/>
        <v>0.49284622369189568</v>
      </c>
      <c r="N741" s="24"/>
      <c r="O741" s="42" t="str">
        <f t="shared" si="72"/>
        <v>CAPACIDADE DE ADAPTAÇÃO ALTA</v>
      </c>
    </row>
    <row r="742" spans="1:15">
      <c r="A742" s="146">
        <v>738</v>
      </c>
      <c r="B742" s="28">
        <v>3162922</v>
      </c>
      <c r="C742" s="17" t="s">
        <v>826</v>
      </c>
      <c r="D742" s="151">
        <v>33134.129999999997</v>
      </c>
      <c r="E742" s="133">
        <f t="shared" si="67"/>
        <v>0.61037043559506354</v>
      </c>
      <c r="F742" s="134">
        <v>0.64200000000000002</v>
      </c>
      <c r="G742" s="133">
        <f t="shared" si="68"/>
        <v>0.42575187969924794</v>
      </c>
      <c r="H742" s="135">
        <v>0.25</v>
      </c>
      <c r="I742" s="133">
        <f t="shared" si="69"/>
        <v>0.25</v>
      </c>
      <c r="J742" s="152">
        <v>9.9011316524979627</v>
      </c>
      <c r="K742" s="133">
        <f t="shared" si="70"/>
        <v>2.2827118099251448E-2</v>
      </c>
      <c r="L742" s="136"/>
      <c r="M742" s="136">
        <f t="shared" si="71"/>
        <v>0.32723735834839074</v>
      </c>
      <c r="N742" s="24"/>
      <c r="O742" s="42" t="str">
        <f t="shared" si="72"/>
        <v>CAPACIDADE DE ADAPTAÇÃO MODERADA</v>
      </c>
    </row>
    <row r="743" spans="1:15">
      <c r="A743" s="146">
        <v>739</v>
      </c>
      <c r="B743" s="28">
        <v>3162948</v>
      </c>
      <c r="C743" s="17" t="s">
        <v>827</v>
      </c>
      <c r="D743" s="151">
        <v>118358.54</v>
      </c>
      <c r="E743" s="133">
        <f t="shared" si="67"/>
        <v>1</v>
      </c>
      <c r="F743" s="134">
        <v>0.67900000000000005</v>
      </c>
      <c r="G743" s="133">
        <f t="shared" si="68"/>
        <v>0.28665413533834561</v>
      </c>
      <c r="H743" s="135">
        <v>0</v>
      </c>
      <c r="I743" s="133">
        <f t="shared" si="69"/>
        <v>0</v>
      </c>
      <c r="J743" s="152">
        <v>149.69071731040677</v>
      </c>
      <c r="K743" s="133">
        <f t="shared" si="70"/>
        <v>0.34511284187845737</v>
      </c>
      <c r="L743" s="136"/>
      <c r="M743" s="136">
        <f t="shared" si="71"/>
        <v>0.40794174430420072</v>
      </c>
      <c r="N743" s="24"/>
      <c r="O743" s="42" t="str">
        <f t="shared" si="72"/>
        <v>CAPACIDADE DE ADAPTAÇÃO ALTA</v>
      </c>
    </row>
    <row r="744" spans="1:15">
      <c r="A744" s="146">
        <v>740</v>
      </c>
      <c r="B744" s="28">
        <v>3162955</v>
      </c>
      <c r="C744" s="17" t="s">
        <v>828</v>
      </c>
      <c r="D744" s="151">
        <v>25528.59</v>
      </c>
      <c r="E744" s="133">
        <f t="shared" si="67"/>
        <v>0.47026726213809705</v>
      </c>
      <c r="F744" s="134">
        <v>0.66</v>
      </c>
      <c r="G744" s="133">
        <f t="shared" si="68"/>
        <v>0.35808270676691706</v>
      </c>
      <c r="H744" s="135">
        <v>0.25</v>
      </c>
      <c r="I744" s="133">
        <f t="shared" si="69"/>
        <v>0.25</v>
      </c>
      <c r="J744" s="152">
        <v>15.250776542736681</v>
      </c>
      <c r="K744" s="133">
        <f t="shared" si="70"/>
        <v>3.5160756311983149E-2</v>
      </c>
      <c r="L744" s="136"/>
      <c r="M744" s="136">
        <f t="shared" si="71"/>
        <v>0.27837768130424934</v>
      </c>
      <c r="N744" s="24"/>
      <c r="O744" s="42" t="str">
        <f t="shared" si="72"/>
        <v>CAPACIDADE DE ADAPTAÇÃO MODERADA</v>
      </c>
    </row>
    <row r="745" spans="1:15">
      <c r="A745" s="146">
        <v>741</v>
      </c>
      <c r="B745" s="28">
        <v>3163003</v>
      </c>
      <c r="C745" s="17" t="s">
        <v>829</v>
      </c>
      <c r="D745" s="151">
        <v>11549.69</v>
      </c>
      <c r="E745" s="133">
        <f t="shared" si="67"/>
        <v>0.21275914944161656</v>
      </c>
      <c r="F745" s="134">
        <v>0.63100000000000001</v>
      </c>
      <c r="G745" s="133">
        <f t="shared" si="68"/>
        <v>0.46710526315789458</v>
      </c>
      <c r="H745" s="135">
        <v>0.5</v>
      </c>
      <c r="I745" s="133">
        <f t="shared" si="69"/>
        <v>0.5</v>
      </c>
      <c r="J745" s="152">
        <v>5.6834866001050965</v>
      </c>
      <c r="K745" s="133">
        <f t="shared" si="70"/>
        <v>1.3103312266672117E-2</v>
      </c>
      <c r="L745" s="136"/>
      <c r="M745" s="136">
        <f t="shared" si="71"/>
        <v>0.29824193121654585</v>
      </c>
      <c r="N745" s="24"/>
      <c r="O745" s="42" t="str">
        <f t="shared" si="72"/>
        <v>CAPACIDADE DE ADAPTAÇÃO MODERADA</v>
      </c>
    </row>
    <row r="746" spans="1:15">
      <c r="A746" s="146">
        <v>742</v>
      </c>
      <c r="B746" s="28">
        <v>3163102</v>
      </c>
      <c r="C746" s="17" t="s">
        <v>830</v>
      </c>
      <c r="D746" s="151">
        <v>22210.65</v>
      </c>
      <c r="E746" s="133">
        <f t="shared" si="67"/>
        <v>0.40914682580618539</v>
      </c>
      <c r="F746" s="134">
        <v>0.56699999999999995</v>
      </c>
      <c r="G746" s="133">
        <f t="shared" si="68"/>
        <v>0.70770676691729328</v>
      </c>
      <c r="H746" s="135">
        <v>0.25</v>
      </c>
      <c r="I746" s="133">
        <f t="shared" si="69"/>
        <v>0.25</v>
      </c>
      <c r="J746" s="152">
        <v>270.63988756613759</v>
      </c>
      <c r="K746" s="133">
        <f t="shared" si="70"/>
        <v>0.62396187553790605</v>
      </c>
      <c r="L746" s="136"/>
      <c r="M746" s="136">
        <f t="shared" si="71"/>
        <v>0.49770386706534619</v>
      </c>
      <c r="N746" s="24"/>
      <c r="O746" s="42" t="str">
        <f t="shared" si="72"/>
        <v>CAPACIDADE DE ADAPTAÇÃO ALTA</v>
      </c>
    </row>
    <row r="747" spans="1:15">
      <c r="A747" s="146">
        <v>743</v>
      </c>
      <c r="B747" s="28">
        <v>3163201</v>
      </c>
      <c r="C747" s="17" t="s">
        <v>831</v>
      </c>
      <c r="D747" s="151">
        <v>13723.34</v>
      </c>
      <c r="E747" s="133">
        <f t="shared" si="67"/>
        <v>0.25280039082417921</v>
      </c>
      <c r="F747" s="134">
        <v>0.72199999999999998</v>
      </c>
      <c r="G747" s="133">
        <f t="shared" si="68"/>
        <v>0.125</v>
      </c>
      <c r="H747" s="135">
        <v>0.25</v>
      </c>
      <c r="I747" s="133">
        <f t="shared" si="69"/>
        <v>0.25</v>
      </c>
      <c r="J747" s="152">
        <v>247.06192354222114</v>
      </c>
      <c r="K747" s="133">
        <f t="shared" si="70"/>
        <v>0.56960273880447465</v>
      </c>
      <c r="L747" s="136"/>
      <c r="M747" s="136">
        <f t="shared" si="71"/>
        <v>0.29935078240716345</v>
      </c>
      <c r="N747" s="24"/>
      <c r="O747" s="42" t="str">
        <f t="shared" si="72"/>
        <v>CAPACIDADE DE ADAPTAÇÃO MODERADA</v>
      </c>
    </row>
    <row r="748" spans="1:15">
      <c r="A748" s="146">
        <v>744</v>
      </c>
      <c r="B748" s="28">
        <v>3163300</v>
      </c>
      <c r="C748" s="17" t="s">
        <v>832</v>
      </c>
      <c r="D748" s="151">
        <v>13774.55</v>
      </c>
      <c r="E748" s="133">
        <f t="shared" si="67"/>
        <v>0.25374374047623954</v>
      </c>
      <c r="F748" s="134">
        <v>0.64200000000000002</v>
      </c>
      <c r="G748" s="133">
        <f t="shared" si="68"/>
        <v>0.42575187969924794</v>
      </c>
      <c r="H748" s="135">
        <v>0.25</v>
      </c>
      <c r="I748" s="133">
        <f t="shared" si="69"/>
        <v>0.25</v>
      </c>
      <c r="J748" s="152">
        <v>16.150961316397229</v>
      </c>
      <c r="K748" s="133">
        <f t="shared" si="70"/>
        <v>3.7236137678547755E-2</v>
      </c>
      <c r="L748" s="136"/>
      <c r="M748" s="136">
        <f t="shared" si="71"/>
        <v>0.2416829394635088</v>
      </c>
      <c r="N748" s="24"/>
      <c r="O748" s="42" t="str">
        <f t="shared" si="72"/>
        <v>CAPACIDADE DE ADAPTAÇÃO MODERADA</v>
      </c>
    </row>
    <row r="749" spans="1:15">
      <c r="A749" s="146">
        <v>745</v>
      </c>
      <c r="B749" s="28">
        <v>3163409</v>
      </c>
      <c r="C749" s="17" t="s">
        <v>833</v>
      </c>
      <c r="D749" s="151">
        <v>12581.76</v>
      </c>
      <c r="E749" s="133">
        <f t="shared" si="67"/>
        <v>0.23177111732683334</v>
      </c>
      <c r="F749" s="134">
        <v>0.59399999999999997</v>
      </c>
      <c r="G749" s="133">
        <f t="shared" si="68"/>
        <v>0.60620300751879697</v>
      </c>
      <c r="H749" s="135">
        <v>0.25</v>
      </c>
      <c r="I749" s="133">
        <f t="shared" si="69"/>
        <v>0.25</v>
      </c>
      <c r="J749" s="152">
        <v>304.89703113417346</v>
      </c>
      <c r="K749" s="133">
        <f t="shared" si="70"/>
        <v>0.70294192442689118</v>
      </c>
      <c r="L749" s="136"/>
      <c r="M749" s="136">
        <f t="shared" si="71"/>
        <v>0.44772901231813034</v>
      </c>
      <c r="N749" s="24"/>
      <c r="O749" s="42" t="str">
        <f t="shared" si="72"/>
        <v>CAPACIDADE DE ADAPTAÇÃO ALTA</v>
      </c>
    </row>
    <row r="750" spans="1:15">
      <c r="A750" s="146">
        <v>746</v>
      </c>
      <c r="B750" s="28">
        <v>3163508</v>
      </c>
      <c r="C750" s="17" t="s">
        <v>834</v>
      </c>
      <c r="D750" s="151">
        <v>15589.16</v>
      </c>
      <c r="E750" s="133">
        <f t="shared" si="67"/>
        <v>0.28717103421037893</v>
      </c>
      <c r="F750" s="134">
        <v>0.54300000000000004</v>
      </c>
      <c r="G750" s="133">
        <f t="shared" si="68"/>
        <v>0.79793233082706738</v>
      </c>
      <c r="H750" s="135">
        <v>0.25</v>
      </c>
      <c r="I750" s="133">
        <f t="shared" si="69"/>
        <v>0.25</v>
      </c>
      <c r="J750" s="152">
        <v>29.98342423753429</v>
      </c>
      <c r="K750" s="133">
        <f t="shared" si="70"/>
        <v>6.9126963473662831E-2</v>
      </c>
      <c r="L750" s="136"/>
      <c r="M750" s="136">
        <f t="shared" si="71"/>
        <v>0.35105758212777727</v>
      </c>
      <c r="N750" s="24"/>
      <c r="O750" s="42" t="str">
        <f t="shared" si="72"/>
        <v>CAPACIDADE DE ADAPTAÇÃO MODERADA</v>
      </c>
    </row>
    <row r="751" spans="1:15">
      <c r="A751" s="146">
        <v>747</v>
      </c>
      <c r="B751" s="28">
        <v>3163607</v>
      </c>
      <c r="C751" s="17" t="s">
        <v>835</v>
      </c>
      <c r="D751" s="151">
        <v>15659.26</v>
      </c>
      <c r="E751" s="133">
        <f t="shared" si="67"/>
        <v>0.28846236033046158</v>
      </c>
      <c r="F751" s="134">
        <v>0.64800000000000002</v>
      </c>
      <c r="G751" s="133">
        <f t="shared" si="68"/>
        <v>0.40319548872180433</v>
      </c>
      <c r="H751" s="135">
        <v>0.25</v>
      </c>
      <c r="I751" s="133">
        <f t="shared" si="69"/>
        <v>0.25</v>
      </c>
      <c r="J751" s="152">
        <v>0</v>
      </c>
      <c r="K751" s="133">
        <f t="shared" si="70"/>
        <v>0</v>
      </c>
      <c r="L751" s="136"/>
      <c r="M751" s="136">
        <f t="shared" si="71"/>
        <v>0.23541446226306648</v>
      </c>
      <c r="N751" s="24"/>
      <c r="O751" s="42" t="str">
        <f t="shared" si="72"/>
        <v>CAPACIDADE DE ADAPTAÇÃO MODERADA</v>
      </c>
    </row>
    <row r="752" spans="1:15">
      <c r="A752" s="146">
        <v>748</v>
      </c>
      <c r="B752" s="28">
        <v>3163706</v>
      </c>
      <c r="C752" s="17" t="s">
        <v>836</v>
      </c>
      <c r="D752" s="151">
        <v>25310.43</v>
      </c>
      <c r="E752" s="133">
        <f t="shared" si="67"/>
        <v>0.46624849314583988</v>
      </c>
      <c r="F752" s="134">
        <v>0.65600000000000003</v>
      </c>
      <c r="G752" s="133">
        <f t="shared" si="68"/>
        <v>0.37312030075187946</v>
      </c>
      <c r="H752" s="135">
        <v>0.5</v>
      </c>
      <c r="I752" s="133">
        <f t="shared" si="69"/>
        <v>0.5</v>
      </c>
      <c r="J752" s="152">
        <v>551.03384280548244</v>
      </c>
      <c r="K752" s="133">
        <f t="shared" si="70"/>
        <v>1</v>
      </c>
      <c r="L752" s="136"/>
      <c r="M752" s="136">
        <f t="shared" si="71"/>
        <v>0.58484219847442986</v>
      </c>
      <c r="N752" s="24"/>
      <c r="O752" s="42" t="str">
        <f t="shared" si="72"/>
        <v>CAPACIDADE DE ADAPTAÇÃO ALTA</v>
      </c>
    </row>
    <row r="753" spans="1:15">
      <c r="A753" s="146">
        <v>749</v>
      </c>
      <c r="B753" s="28">
        <v>3163805</v>
      </c>
      <c r="C753" s="17" t="s">
        <v>837</v>
      </c>
      <c r="D753" s="151">
        <v>15122.87</v>
      </c>
      <c r="E753" s="133">
        <f t="shared" si="67"/>
        <v>0.27858141286182919</v>
      </c>
      <c r="F753" s="134">
        <v>0.56699999999999995</v>
      </c>
      <c r="G753" s="133">
        <f t="shared" si="68"/>
        <v>0.70770676691729328</v>
      </c>
      <c r="H753" s="135">
        <v>0.5</v>
      </c>
      <c r="I753" s="133">
        <f t="shared" si="69"/>
        <v>0.5</v>
      </c>
      <c r="J753" s="152">
        <v>85.513898010735716</v>
      </c>
      <c r="K753" s="133">
        <f t="shared" si="70"/>
        <v>0.19715280207651084</v>
      </c>
      <c r="L753" s="136"/>
      <c r="M753" s="136">
        <f t="shared" si="71"/>
        <v>0.42086024546390832</v>
      </c>
      <c r="N753" s="24"/>
      <c r="O753" s="42" t="str">
        <f t="shared" si="72"/>
        <v>CAPACIDADE DE ADAPTAÇÃO ALTA</v>
      </c>
    </row>
    <row r="754" spans="1:15">
      <c r="A754" s="146">
        <v>750</v>
      </c>
      <c r="B754" s="28">
        <v>3163904</v>
      </c>
      <c r="C754" s="17" t="s">
        <v>838</v>
      </c>
      <c r="D754" s="151">
        <v>32471.15</v>
      </c>
      <c r="E754" s="133">
        <f t="shared" si="67"/>
        <v>0.59815754841828206</v>
      </c>
      <c r="F754" s="134">
        <v>0.64200000000000002</v>
      </c>
      <c r="G754" s="133">
        <f t="shared" si="68"/>
        <v>0.42575187969924794</v>
      </c>
      <c r="H754" s="135">
        <v>0.5</v>
      </c>
      <c r="I754" s="133">
        <f t="shared" si="69"/>
        <v>0.5</v>
      </c>
      <c r="J754" s="152">
        <v>22.874587512794267</v>
      </c>
      <c r="K754" s="133">
        <f t="shared" si="70"/>
        <v>5.2737497990391929E-2</v>
      </c>
      <c r="L754" s="136"/>
      <c r="M754" s="136">
        <f t="shared" si="71"/>
        <v>0.39416173152698047</v>
      </c>
      <c r="N754" s="24"/>
      <c r="O754" s="42" t="str">
        <f t="shared" si="72"/>
        <v>CAPACIDADE DE ADAPTAÇÃO MODERADA</v>
      </c>
    </row>
    <row r="755" spans="1:15">
      <c r="A755" s="146">
        <v>751</v>
      </c>
      <c r="B755" s="28">
        <v>3164001</v>
      </c>
      <c r="C755" s="17" t="s">
        <v>840</v>
      </c>
      <c r="D755" s="151">
        <v>17606.8</v>
      </c>
      <c r="E755" s="133">
        <f t="shared" si="67"/>
        <v>0.32433838418075761</v>
      </c>
      <c r="F755" s="134">
        <v>0.52900000000000003</v>
      </c>
      <c r="G755" s="133">
        <f t="shared" si="68"/>
        <v>0.85056390977443586</v>
      </c>
      <c r="H755" s="135">
        <v>0.25</v>
      </c>
      <c r="I755" s="133">
        <f t="shared" si="69"/>
        <v>0.25</v>
      </c>
      <c r="J755" s="152">
        <v>19.106883896176388</v>
      </c>
      <c r="K755" s="133">
        <f t="shared" si="70"/>
        <v>4.4051034822536292E-2</v>
      </c>
      <c r="L755" s="136"/>
      <c r="M755" s="136">
        <f t="shared" si="71"/>
        <v>0.36723833219443242</v>
      </c>
      <c r="N755" s="24"/>
      <c r="O755" s="42" t="str">
        <f t="shared" si="72"/>
        <v>CAPACIDADE DE ADAPTAÇÃO MODERADA</v>
      </c>
    </row>
    <row r="756" spans="1:15">
      <c r="A756" s="146">
        <v>752</v>
      </c>
      <c r="B756" s="28">
        <v>3164100</v>
      </c>
      <c r="C756" s="17" t="s">
        <v>839</v>
      </c>
      <c r="D756" s="151">
        <v>15850.23</v>
      </c>
      <c r="E756" s="133">
        <f t="shared" si="67"/>
        <v>0.29198025689468671</v>
      </c>
      <c r="F756" s="134">
        <v>0.59899999999999998</v>
      </c>
      <c r="G756" s="133">
        <f t="shared" si="68"/>
        <v>0.58740601503759393</v>
      </c>
      <c r="H756" s="135">
        <v>0.25</v>
      </c>
      <c r="I756" s="133">
        <f t="shared" si="69"/>
        <v>0.25</v>
      </c>
      <c r="J756" s="152">
        <v>46.308087399568876</v>
      </c>
      <c r="K756" s="133">
        <f t="shared" si="70"/>
        <v>0.10676357179370756</v>
      </c>
      <c r="L756" s="136"/>
      <c r="M756" s="136">
        <f t="shared" si="71"/>
        <v>0.30903746093149709</v>
      </c>
      <c r="N756" s="24"/>
      <c r="O756" s="42" t="str">
        <f t="shared" si="72"/>
        <v>CAPACIDADE DE ADAPTAÇÃO MODERADA</v>
      </c>
    </row>
    <row r="757" spans="1:15">
      <c r="A757" s="146">
        <v>753</v>
      </c>
      <c r="B757" s="28">
        <v>3164209</v>
      </c>
      <c r="C757" s="17" t="s">
        <v>841</v>
      </c>
      <c r="D757" s="151">
        <v>19123.79</v>
      </c>
      <c r="E757" s="133">
        <f t="shared" si="67"/>
        <v>0.35228316037054608</v>
      </c>
      <c r="F757" s="134">
        <v>0.52</v>
      </c>
      <c r="G757" s="133">
        <f t="shared" si="68"/>
        <v>0.8843984962406013</v>
      </c>
      <c r="H757" s="135">
        <v>0.25</v>
      </c>
      <c r="I757" s="133">
        <f t="shared" si="69"/>
        <v>0.25</v>
      </c>
      <c r="J757" s="152">
        <v>45.896789142026179</v>
      </c>
      <c r="K757" s="133">
        <f t="shared" si="70"/>
        <v>0.10581532120696026</v>
      </c>
      <c r="L757" s="136"/>
      <c r="M757" s="136">
        <f t="shared" si="71"/>
        <v>0.39812424445452693</v>
      </c>
      <c r="N757" s="24"/>
      <c r="O757" s="42" t="str">
        <f t="shared" si="72"/>
        <v>CAPACIDADE DE ADAPTAÇÃO MODERADA</v>
      </c>
    </row>
    <row r="758" spans="1:15">
      <c r="A758" s="146">
        <v>754</v>
      </c>
      <c r="B758" s="28">
        <v>3164308</v>
      </c>
      <c r="C758" s="17" t="s">
        <v>842</v>
      </c>
      <c r="D758" s="151">
        <v>45519.05</v>
      </c>
      <c r="E758" s="133">
        <f t="shared" si="67"/>
        <v>0.83851552391366491</v>
      </c>
      <c r="F758" s="134">
        <v>0.58299999999999996</v>
      </c>
      <c r="G758" s="133">
        <f t="shared" si="68"/>
        <v>0.64755639097744366</v>
      </c>
      <c r="H758" s="135">
        <v>0.25</v>
      </c>
      <c r="I758" s="133">
        <f t="shared" si="69"/>
        <v>0.25</v>
      </c>
      <c r="J758" s="152">
        <v>83.888559405246184</v>
      </c>
      <c r="K758" s="133">
        <f t="shared" si="70"/>
        <v>0.19340557422408433</v>
      </c>
      <c r="L758" s="136"/>
      <c r="M758" s="136">
        <f t="shared" si="71"/>
        <v>0.48236937227879823</v>
      </c>
      <c r="N758" s="24"/>
      <c r="O758" s="42" t="str">
        <f t="shared" si="72"/>
        <v>CAPACIDADE DE ADAPTAÇÃO ALTA</v>
      </c>
    </row>
    <row r="759" spans="1:15">
      <c r="A759" s="146">
        <v>755</v>
      </c>
      <c r="B759" s="28">
        <v>3164407</v>
      </c>
      <c r="C759" s="17" t="s">
        <v>843</v>
      </c>
      <c r="D759" s="151">
        <v>79135.44</v>
      </c>
      <c r="E759" s="133">
        <f t="shared" si="67"/>
        <v>1</v>
      </c>
      <c r="F759" s="134">
        <v>0.64200000000000002</v>
      </c>
      <c r="G759" s="133">
        <f t="shared" si="68"/>
        <v>0.42575187969924794</v>
      </c>
      <c r="H759" s="135">
        <v>0.25</v>
      </c>
      <c r="I759" s="133">
        <f t="shared" si="69"/>
        <v>0.25</v>
      </c>
      <c r="J759" s="152">
        <v>177.00179426961014</v>
      </c>
      <c r="K759" s="133">
        <f t="shared" si="70"/>
        <v>0.40807869275755299</v>
      </c>
      <c r="L759" s="136"/>
      <c r="M759" s="136">
        <f t="shared" si="71"/>
        <v>0.52095764311420023</v>
      </c>
      <c r="N759" s="24"/>
      <c r="O759" s="42" t="str">
        <f t="shared" si="72"/>
        <v>CAPACIDADE DE ADAPTAÇÃO ALTA</v>
      </c>
    </row>
    <row r="760" spans="1:15">
      <c r="A760" s="146">
        <v>756</v>
      </c>
      <c r="B760" s="28">
        <v>3164431</v>
      </c>
      <c r="C760" s="17" t="s">
        <v>844</v>
      </c>
      <c r="D760" s="151">
        <v>21986.02</v>
      </c>
      <c r="E760" s="133">
        <f t="shared" si="67"/>
        <v>0.40500887164992055</v>
      </c>
      <c r="F760" s="134">
        <v>0.67</v>
      </c>
      <c r="G760" s="133">
        <f t="shared" si="68"/>
        <v>0.32048872180451105</v>
      </c>
      <c r="H760" s="135">
        <v>0.25</v>
      </c>
      <c r="I760" s="133">
        <f t="shared" si="69"/>
        <v>0.25</v>
      </c>
      <c r="J760" s="152">
        <v>34.246476068101508</v>
      </c>
      <c r="K760" s="133">
        <f t="shared" si="70"/>
        <v>7.8955454904239525E-2</v>
      </c>
      <c r="L760" s="136"/>
      <c r="M760" s="136">
        <f t="shared" si="71"/>
        <v>0.26361326208966779</v>
      </c>
      <c r="N760" s="24"/>
      <c r="O760" s="42" t="str">
        <f t="shared" si="72"/>
        <v>CAPACIDADE DE ADAPTAÇÃO MODERADA</v>
      </c>
    </row>
    <row r="761" spans="1:15">
      <c r="A761" s="146">
        <v>757</v>
      </c>
      <c r="B761" s="28">
        <v>3164472</v>
      </c>
      <c r="C761" s="17" t="s">
        <v>845</v>
      </c>
      <c r="D761" s="151">
        <v>15565.34</v>
      </c>
      <c r="E761" s="133">
        <f t="shared" si="67"/>
        <v>0.28673224122635083</v>
      </c>
      <c r="F761" s="134">
        <v>0.69099999999999995</v>
      </c>
      <c r="G761" s="133">
        <f t="shared" si="68"/>
        <v>0.24154135338345875</v>
      </c>
      <c r="H761" s="135">
        <v>0.5</v>
      </c>
      <c r="I761" s="133">
        <f t="shared" si="69"/>
        <v>0.5</v>
      </c>
      <c r="J761" s="152">
        <v>1.5060461737164998</v>
      </c>
      <c r="K761" s="133">
        <f t="shared" si="70"/>
        <v>3.4721984392237508E-3</v>
      </c>
      <c r="L761" s="136"/>
      <c r="M761" s="136">
        <f t="shared" si="71"/>
        <v>0.25793644826225837</v>
      </c>
      <c r="N761" s="24"/>
      <c r="O761" s="42" t="str">
        <f t="shared" si="72"/>
        <v>CAPACIDADE DE ADAPTAÇÃO MODERADA</v>
      </c>
    </row>
    <row r="762" spans="1:15">
      <c r="A762" s="146">
        <v>758</v>
      </c>
      <c r="B762" s="28">
        <v>3164506</v>
      </c>
      <c r="C762" s="17" t="s">
        <v>846</v>
      </c>
      <c r="D762" s="151">
        <v>10199.950000000001</v>
      </c>
      <c r="E762" s="133">
        <f t="shared" si="67"/>
        <v>0.1878953189520253</v>
      </c>
      <c r="F762" s="134">
        <v>0.58899999999999997</v>
      </c>
      <c r="G762" s="133">
        <f t="shared" si="68"/>
        <v>0.625</v>
      </c>
      <c r="H762" s="135">
        <v>0.25</v>
      </c>
      <c r="I762" s="133">
        <f t="shared" si="69"/>
        <v>0.25</v>
      </c>
      <c r="J762" s="152">
        <v>0</v>
      </c>
      <c r="K762" s="133">
        <f t="shared" si="70"/>
        <v>0</v>
      </c>
      <c r="L762" s="136"/>
      <c r="M762" s="136">
        <f t="shared" si="71"/>
        <v>0.26572382973800635</v>
      </c>
      <c r="N762" s="24"/>
      <c r="O762" s="42" t="str">
        <f t="shared" si="72"/>
        <v>CAPACIDADE DE ADAPTAÇÃO MODERADA</v>
      </c>
    </row>
    <row r="763" spans="1:15">
      <c r="A763" s="146">
        <v>759</v>
      </c>
      <c r="B763" s="28">
        <v>3164605</v>
      </c>
      <c r="C763" s="17" t="s">
        <v>847</v>
      </c>
      <c r="D763" s="151">
        <v>85924.5</v>
      </c>
      <c r="E763" s="133">
        <f t="shared" si="67"/>
        <v>1</v>
      </c>
      <c r="F763" s="134">
        <v>0.69299999999999995</v>
      </c>
      <c r="G763" s="133">
        <f t="shared" si="68"/>
        <v>0.23402255639097752</v>
      </c>
      <c r="H763" s="135">
        <v>0</v>
      </c>
      <c r="I763" s="133">
        <f t="shared" si="69"/>
        <v>0</v>
      </c>
      <c r="J763" s="152">
        <v>55.815742484401589</v>
      </c>
      <c r="K763" s="133">
        <f t="shared" si="70"/>
        <v>0.12868352731855603</v>
      </c>
      <c r="L763" s="136"/>
      <c r="M763" s="136">
        <f t="shared" si="71"/>
        <v>0.34067652092738337</v>
      </c>
      <c r="N763" s="24"/>
      <c r="O763" s="42" t="str">
        <f t="shared" si="72"/>
        <v>CAPACIDADE DE ADAPTAÇÃO MODERADA</v>
      </c>
    </row>
    <row r="764" spans="1:15">
      <c r="A764" s="146">
        <v>760</v>
      </c>
      <c r="B764" s="28">
        <v>3164704</v>
      </c>
      <c r="C764" s="17" t="s">
        <v>848</v>
      </c>
      <c r="D764" s="151">
        <v>31099.51</v>
      </c>
      <c r="E764" s="133">
        <f t="shared" si="67"/>
        <v>0.57289029364866484</v>
      </c>
      <c r="F764" s="134">
        <v>0.68600000000000005</v>
      </c>
      <c r="G764" s="133">
        <f t="shared" si="68"/>
        <v>0.26033834586466137</v>
      </c>
      <c r="H764" s="135">
        <v>0.5</v>
      </c>
      <c r="I764" s="133">
        <f t="shared" si="69"/>
        <v>0.5</v>
      </c>
      <c r="J764" s="152">
        <v>50.88187963117722</v>
      </c>
      <c r="K764" s="133">
        <f t="shared" si="70"/>
        <v>0.1173084770728957</v>
      </c>
      <c r="L764" s="136"/>
      <c r="M764" s="136">
        <f t="shared" si="71"/>
        <v>0.36263427914655544</v>
      </c>
      <c r="N764" s="24"/>
      <c r="O764" s="42" t="str">
        <f t="shared" si="72"/>
        <v>CAPACIDADE DE ADAPTAÇÃO MODERADA</v>
      </c>
    </row>
    <row r="765" spans="1:15">
      <c r="A765" s="146">
        <v>761</v>
      </c>
      <c r="B765" s="28">
        <v>3164803</v>
      </c>
      <c r="C765" s="17" t="s">
        <v>849</v>
      </c>
      <c r="D765" s="151">
        <v>17571.23</v>
      </c>
      <c r="E765" s="133">
        <f t="shared" si="67"/>
        <v>0.32368314209671567</v>
      </c>
      <c r="F765" s="134">
        <v>0.622</v>
      </c>
      <c r="G765" s="133">
        <f t="shared" si="68"/>
        <v>0.50093984962406002</v>
      </c>
      <c r="H765" s="135">
        <v>0.25</v>
      </c>
      <c r="I765" s="133">
        <f t="shared" si="69"/>
        <v>0.25</v>
      </c>
      <c r="J765" s="152">
        <v>123.70984908657665</v>
      </c>
      <c r="K765" s="133">
        <f t="shared" si="70"/>
        <v>0.28521379517536322</v>
      </c>
      <c r="L765" s="136"/>
      <c r="M765" s="136">
        <f t="shared" si="71"/>
        <v>0.33995919672403474</v>
      </c>
      <c r="N765" s="24"/>
      <c r="O765" s="42" t="str">
        <f t="shared" si="72"/>
        <v>CAPACIDADE DE ADAPTAÇÃO MODERADA</v>
      </c>
    </row>
    <row r="766" spans="1:15">
      <c r="A766" s="146">
        <v>762</v>
      </c>
      <c r="B766" s="28">
        <v>3164902</v>
      </c>
      <c r="C766" s="17" t="s">
        <v>850</v>
      </c>
      <c r="D766" s="151">
        <v>15800.11</v>
      </c>
      <c r="E766" s="133">
        <f t="shared" si="67"/>
        <v>0.2910569863506276</v>
      </c>
      <c r="F766" s="134">
        <v>0.66200000000000003</v>
      </c>
      <c r="G766" s="133">
        <f t="shared" si="68"/>
        <v>0.35056390977443586</v>
      </c>
      <c r="H766" s="135">
        <v>0.25</v>
      </c>
      <c r="I766" s="133">
        <f t="shared" si="69"/>
        <v>0.25</v>
      </c>
      <c r="J766" s="152">
        <v>453.87377826086953</v>
      </c>
      <c r="K766" s="133">
        <f t="shared" si="70"/>
        <v>1</v>
      </c>
      <c r="L766" s="136"/>
      <c r="M766" s="136">
        <f t="shared" si="71"/>
        <v>0.47290522403126589</v>
      </c>
      <c r="N766" s="24"/>
      <c r="O766" s="42" t="str">
        <f t="shared" si="72"/>
        <v>CAPACIDADE DE ADAPTAÇÃO ALTA</v>
      </c>
    </row>
    <row r="767" spans="1:15">
      <c r="A767" s="146">
        <v>763</v>
      </c>
      <c r="B767" s="28">
        <v>3165008</v>
      </c>
      <c r="C767" s="17" t="s">
        <v>851</v>
      </c>
      <c r="D767" s="151">
        <v>22414.959999999999</v>
      </c>
      <c r="E767" s="133">
        <f t="shared" si="67"/>
        <v>0.41291046117842622</v>
      </c>
      <c r="F767" s="134">
        <v>0.71499999999999997</v>
      </c>
      <c r="G767" s="133">
        <f t="shared" si="68"/>
        <v>0.15131578947368424</v>
      </c>
      <c r="H767" s="135">
        <v>0.5</v>
      </c>
      <c r="I767" s="133">
        <f t="shared" si="69"/>
        <v>0.5</v>
      </c>
      <c r="J767" s="152">
        <v>122.99568709792709</v>
      </c>
      <c r="K767" s="133">
        <f t="shared" si="70"/>
        <v>0.28356729044953349</v>
      </c>
      <c r="L767" s="136"/>
      <c r="M767" s="136">
        <f t="shared" si="71"/>
        <v>0.33694838527541099</v>
      </c>
      <c r="N767" s="24"/>
      <c r="O767" s="42" t="str">
        <f t="shared" si="72"/>
        <v>CAPACIDADE DE ADAPTAÇÃO MODERADA</v>
      </c>
    </row>
    <row r="768" spans="1:15">
      <c r="A768" s="146">
        <v>764</v>
      </c>
      <c r="B768" s="28">
        <v>3165107</v>
      </c>
      <c r="C768" s="17" t="s">
        <v>852</v>
      </c>
      <c r="D768" s="151">
        <v>27976.080000000002</v>
      </c>
      <c r="E768" s="133">
        <f t="shared" si="67"/>
        <v>0.51535296492898253</v>
      </c>
      <c r="F768" s="134">
        <v>0.64900000000000002</v>
      </c>
      <c r="G768" s="133">
        <f t="shared" si="68"/>
        <v>0.3994360902255637</v>
      </c>
      <c r="H768" s="135">
        <v>0</v>
      </c>
      <c r="I768" s="133">
        <f t="shared" si="69"/>
        <v>0</v>
      </c>
      <c r="J768" s="152">
        <v>108.96978635014837</v>
      </c>
      <c r="K768" s="133">
        <f t="shared" si="70"/>
        <v>0.25123049259096264</v>
      </c>
      <c r="L768" s="136"/>
      <c r="M768" s="136">
        <f t="shared" si="71"/>
        <v>0.29150488693637722</v>
      </c>
      <c r="N768" s="24"/>
      <c r="O768" s="42" t="str">
        <f t="shared" si="72"/>
        <v>CAPACIDADE DE ADAPTAÇÃO MODERADA</v>
      </c>
    </row>
    <row r="769" spans="1:15">
      <c r="A769" s="146">
        <v>765</v>
      </c>
      <c r="B769" s="28">
        <v>3165206</v>
      </c>
      <c r="C769" s="17" t="s">
        <v>988</v>
      </c>
      <c r="D769" s="151">
        <v>19208.82</v>
      </c>
      <c r="E769" s="133">
        <f t="shared" si="67"/>
        <v>0.3538495150066463</v>
      </c>
      <c r="F769" s="134">
        <v>0.66200000000000003</v>
      </c>
      <c r="G769" s="133">
        <f t="shared" si="68"/>
        <v>0.35056390977443586</v>
      </c>
      <c r="H769" s="135">
        <v>0.25</v>
      </c>
      <c r="I769" s="133">
        <f t="shared" si="69"/>
        <v>0.25</v>
      </c>
      <c r="J769" s="152">
        <v>27.732003186558515</v>
      </c>
      <c r="K769" s="133">
        <f t="shared" si="70"/>
        <v>6.3936298807690153E-2</v>
      </c>
      <c r="L769" s="136"/>
      <c r="M769" s="136">
        <f t="shared" si="71"/>
        <v>0.2545874308971931</v>
      </c>
      <c r="N769" s="24"/>
      <c r="O769" s="42" t="str">
        <f t="shared" si="72"/>
        <v>CAPACIDADE DE ADAPTAÇÃO MODERADA</v>
      </c>
    </row>
    <row r="770" spans="1:15">
      <c r="A770" s="146">
        <v>766</v>
      </c>
      <c r="B770" s="28">
        <v>3165305</v>
      </c>
      <c r="C770" s="17" t="s">
        <v>853</v>
      </c>
      <c r="D770" s="151">
        <v>26169.34</v>
      </c>
      <c r="E770" s="133">
        <f t="shared" si="67"/>
        <v>0.48207064603885247</v>
      </c>
      <c r="F770" s="134">
        <v>0.623</v>
      </c>
      <c r="G770" s="133">
        <f t="shared" si="68"/>
        <v>0.49718045112781944</v>
      </c>
      <c r="H770" s="135">
        <v>0.25</v>
      </c>
      <c r="I770" s="133">
        <f t="shared" si="69"/>
        <v>0.25</v>
      </c>
      <c r="J770" s="152">
        <v>77.018201058201058</v>
      </c>
      <c r="K770" s="133">
        <f t="shared" si="70"/>
        <v>0.17756592206345376</v>
      </c>
      <c r="L770" s="136"/>
      <c r="M770" s="136">
        <f t="shared" si="71"/>
        <v>0.35170425480753142</v>
      </c>
      <c r="N770" s="24"/>
      <c r="O770" s="42" t="str">
        <f t="shared" si="72"/>
        <v>CAPACIDADE DE ADAPTAÇÃO MODERADA</v>
      </c>
    </row>
    <row r="771" spans="1:15">
      <c r="A771" s="146">
        <v>767</v>
      </c>
      <c r="B771" s="28">
        <v>3165404</v>
      </c>
      <c r="C771" s="17" t="s">
        <v>854</v>
      </c>
      <c r="D771" s="151">
        <v>15652.58</v>
      </c>
      <c r="E771" s="133">
        <f t="shared" si="67"/>
        <v>0.28833930671445368</v>
      </c>
      <c r="F771" s="134">
        <v>0.58599999999999997</v>
      </c>
      <c r="G771" s="133">
        <f t="shared" si="68"/>
        <v>0.63627819548872178</v>
      </c>
      <c r="H771" s="135">
        <v>0.25</v>
      </c>
      <c r="I771" s="133">
        <f t="shared" si="69"/>
        <v>0.25</v>
      </c>
      <c r="J771" s="152">
        <v>21.951177309459673</v>
      </c>
      <c r="K771" s="133">
        <f t="shared" si="70"/>
        <v>5.060857025714089E-2</v>
      </c>
      <c r="L771" s="136"/>
      <c r="M771" s="136">
        <f t="shared" si="71"/>
        <v>0.30630651811507908</v>
      </c>
      <c r="N771" s="24"/>
      <c r="O771" s="42" t="str">
        <f t="shared" si="72"/>
        <v>CAPACIDADE DE ADAPTAÇÃO MODERADA</v>
      </c>
    </row>
    <row r="772" spans="1:15">
      <c r="A772" s="146">
        <v>768</v>
      </c>
      <c r="B772" s="28">
        <v>3165503</v>
      </c>
      <c r="C772" s="17" t="s">
        <v>855</v>
      </c>
      <c r="D772" s="151">
        <v>10715.08</v>
      </c>
      <c r="E772" s="133">
        <f t="shared" si="67"/>
        <v>0.1973846317086326</v>
      </c>
      <c r="F772" s="134">
        <v>0.63700000000000001</v>
      </c>
      <c r="G772" s="133">
        <f t="shared" si="68"/>
        <v>0.44454887218045097</v>
      </c>
      <c r="H772" s="135">
        <v>0.25</v>
      </c>
      <c r="I772" s="133">
        <f t="shared" si="69"/>
        <v>0.25</v>
      </c>
      <c r="J772" s="152">
        <v>33.670642633228844</v>
      </c>
      <c r="K772" s="133">
        <f t="shared" si="70"/>
        <v>7.7627867484470231E-2</v>
      </c>
      <c r="L772" s="136"/>
      <c r="M772" s="136">
        <f t="shared" si="71"/>
        <v>0.24239034284338845</v>
      </c>
      <c r="N772" s="24"/>
      <c r="O772" s="42" t="str">
        <f t="shared" si="72"/>
        <v>CAPACIDADE DE ADAPTAÇÃO MODERADA</v>
      </c>
    </row>
    <row r="773" spans="1:15">
      <c r="A773" s="146">
        <v>769</v>
      </c>
      <c r="B773" s="28">
        <v>3165537</v>
      </c>
      <c r="C773" s="17" t="s">
        <v>856</v>
      </c>
      <c r="D773" s="151">
        <v>64346.33</v>
      </c>
      <c r="E773" s="133">
        <f t="shared" si="67"/>
        <v>1</v>
      </c>
      <c r="F773" s="134">
        <v>0.66400000000000003</v>
      </c>
      <c r="G773" s="133">
        <f t="shared" si="68"/>
        <v>0.34304511278195465</v>
      </c>
      <c r="H773" s="135">
        <v>0.5</v>
      </c>
      <c r="I773" s="133">
        <f t="shared" si="69"/>
        <v>0.5</v>
      </c>
      <c r="J773" s="152">
        <v>178.58727255455432</v>
      </c>
      <c r="K773" s="133">
        <f t="shared" si="70"/>
        <v>0.41173402240313833</v>
      </c>
      <c r="L773" s="136"/>
      <c r="M773" s="136">
        <f t="shared" si="71"/>
        <v>0.56369478379627325</v>
      </c>
      <c r="N773" s="24"/>
      <c r="O773" s="42" t="str">
        <f t="shared" si="72"/>
        <v>CAPACIDADE DE ADAPTAÇÃO ALTA</v>
      </c>
    </row>
    <row r="774" spans="1:15">
      <c r="A774" s="146">
        <v>770</v>
      </c>
      <c r="B774" s="28">
        <v>3165552</v>
      </c>
      <c r="C774" s="17" t="s">
        <v>877</v>
      </c>
      <c r="D774" s="151">
        <v>9820.3799999999992</v>
      </c>
      <c r="E774" s="133">
        <f t="shared" ref="E774:E837" si="73">IF((D774-$E$860)/($D$860-$E$860)&gt;1,1,IF((D774-$E$860)/($D$860-$E$860)&lt;0,0,(D774-$E$860)/($D$860-$E$860)))</f>
        <v>0.18090318406757777</v>
      </c>
      <c r="F774" s="134">
        <v>0.58899999999999997</v>
      </c>
      <c r="G774" s="133">
        <f t="shared" ref="G774:G837" si="74">IF((F774-$F$860)/($G$860-$F$860)&gt;1,1,IF((F774-$F$860)/($G$860-$F$860)&lt;0,0,(F774-$F$860)/($G$860-$F$860)))</f>
        <v>0.625</v>
      </c>
      <c r="H774" s="135">
        <v>0.5</v>
      </c>
      <c r="I774" s="133">
        <f t="shared" ref="I774:I837" si="75">H774</f>
        <v>0.5</v>
      </c>
      <c r="J774" s="152">
        <v>15.878536855904004</v>
      </c>
      <c r="K774" s="133">
        <f t="shared" ref="K774:K837" si="76">IF((J774-$K$860)/($J$860-$K$860)&gt;1,1,IF((J774-$K$860)/($J$860-$K$860)&lt;0,0,(J774-$K$860)/($J$860-$K$860)))</f>
        <v>3.6608061459478917E-2</v>
      </c>
      <c r="L774" s="136"/>
      <c r="M774" s="136">
        <f t="shared" ref="M774:M837" si="77">(E774+G774+I774+K774)/J$2</f>
        <v>0.33562781138176417</v>
      </c>
      <c r="N774" s="24"/>
      <c r="O774" s="42" t="str">
        <f t="shared" ref="O774:O837" si="78">IF(AND(M774&gt;$R$5,M774&lt;$S$5)," CAPACIDADE DE ADAPTAÇÃO RELATIVAMENTE BAIXA",IF(AND(M774&gt;$R$6,M774&lt;$S$6),"CAPACIDADE DE ADAPTAÇÃO MODERADA",IF(AND(M774&gt;$R$7,M774&lt;$S$7),"CAPACIDADE DE ADAPTAÇÃO ALTA",IF(AND(M774&gt;$R$8,M774&lt;$S$8),"CAPACIDADE DE ADAPTAÇÃO MUITO ALTA ","CAPACIDADE DE ADAPTAÇÃO EXTREMA"))))</f>
        <v>CAPACIDADE DE ADAPTAÇÃO MODERADA</v>
      </c>
    </row>
    <row r="775" spans="1:15">
      <c r="A775" s="146">
        <v>771</v>
      </c>
      <c r="B775" s="28">
        <v>3165560</v>
      </c>
      <c r="C775" s="17" t="s">
        <v>857</v>
      </c>
      <c r="D775" s="151">
        <v>14216.64</v>
      </c>
      <c r="E775" s="133">
        <f t="shared" si="73"/>
        <v>0.26188756878476077</v>
      </c>
      <c r="F775" s="134">
        <v>0.57099999999999995</v>
      </c>
      <c r="G775" s="133">
        <f t="shared" si="74"/>
        <v>0.69266917293233088</v>
      </c>
      <c r="H775" s="135">
        <v>0.25</v>
      </c>
      <c r="I775" s="133">
        <f t="shared" si="75"/>
        <v>0.25</v>
      </c>
      <c r="J775" s="152">
        <v>384.18014385532268</v>
      </c>
      <c r="K775" s="133">
        <f t="shared" si="76"/>
        <v>0.88572961384271076</v>
      </c>
      <c r="L775" s="136"/>
      <c r="M775" s="136">
        <f t="shared" si="77"/>
        <v>0.52257158888995059</v>
      </c>
      <c r="N775" s="24"/>
      <c r="O775" s="42" t="str">
        <f t="shared" si="78"/>
        <v>CAPACIDADE DE ADAPTAÇÃO ALTA</v>
      </c>
    </row>
    <row r="776" spans="1:15">
      <c r="A776" s="146">
        <v>772</v>
      </c>
      <c r="B776" s="28">
        <v>3165578</v>
      </c>
      <c r="C776" s="17" t="s">
        <v>858</v>
      </c>
      <c r="D776" s="151">
        <v>16672.419999999998</v>
      </c>
      <c r="E776" s="133">
        <f t="shared" si="73"/>
        <v>0.30712598332365598</v>
      </c>
      <c r="F776" s="134">
        <v>0.67700000000000005</v>
      </c>
      <c r="G776" s="133">
        <f t="shared" si="74"/>
        <v>0.29417293233082681</v>
      </c>
      <c r="H776" s="135">
        <v>0</v>
      </c>
      <c r="I776" s="133">
        <f t="shared" si="75"/>
        <v>0</v>
      </c>
      <c r="J776" s="152">
        <v>15.865285207863359</v>
      </c>
      <c r="K776" s="133">
        <f t="shared" si="76"/>
        <v>3.6577509705856166E-2</v>
      </c>
      <c r="L776" s="136"/>
      <c r="M776" s="136">
        <f t="shared" si="77"/>
        <v>0.15946910634008474</v>
      </c>
      <c r="N776" s="24"/>
      <c r="O776" s="42" t="str">
        <f t="shared" si="78"/>
        <v xml:space="preserve"> CAPACIDADE DE ADAPTAÇÃO RELATIVAMENTE BAIXA</v>
      </c>
    </row>
    <row r="777" spans="1:15">
      <c r="A777" s="146">
        <v>773</v>
      </c>
      <c r="B777" s="28">
        <v>3165602</v>
      </c>
      <c r="C777" s="17" t="s">
        <v>859</v>
      </c>
      <c r="D777" s="151">
        <v>19007.939999999999</v>
      </c>
      <c r="E777" s="133">
        <f t="shared" si="73"/>
        <v>0.35014906435040949</v>
      </c>
      <c r="F777" s="134">
        <v>0.63300000000000001</v>
      </c>
      <c r="G777" s="133">
        <f t="shared" si="74"/>
        <v>0.45958646616541338</v>
      </c>
      <c r="H777" s="135">
        <v>0.25</v>
      </c>
      <c r="I777" s="133">
        <f t="shared" si="75"/>
        <v>0.25</v>
      </c>
      <c r="J777" s="152">
        <v>477.0174017857143</v>
      </c>
      <c r="K777" s="133">
        <f t="shared" si="76"/>
        <v>1</v>
      </c>
      <c r="L777" s="136"/>
      <c r="M777" s="136">
        <f t="shared" si="77"/>
        <v>0.51493388262895579</v>
      </c>
      <c r="N777" s="24"/>
      <c r="O777" s="42" t="str">
        <f t="shared" si="78"/>
        <v>CAPACIDADE DE ADAPTAÇÃO ALTA</v>
      </c>
    </row>
    <row r="778" spans="1:15">
      <c r="A778" s="146">
        <v>774</v>
      </c>
      <c r="B778" s="28">
        <v>3165701</v>
      </c>
      <c r="C778" s="17" t="s">
        <v>860</v>
      </c>
      <c r="D778" s="151">
        <v>13512.67</v>
      </c>
      <c r="E778" s="133">
        <f t="shared" si="73"/>
        <v>0.24891959661993082</v>
      </c>
      <c r="F778" s="134">
        <v>0.63500000000000001</v>
      </c>
      <c r="G778" s="133">
        <f t="shared" si="74"/>
        <v>0.45206766917293217</v>
      </c>
      <c r="H778" s="135">
        <v>0.25</v>
      </c>
      <c r="I778" s="133">
        <f t="shared" si="75"/>
        <v>0.25</v>
      </c>
      <c r="J778" s="152">
        <v>353.24486910316227</v>
      </c>
      <c r="K778" s="133">
        <f t="shared" si="76"/>
        <v>0.8144081533284272</v>
      </c>
      <c r="L778" s="136"/>
      <c r="M778" s="136">
        <f t="shared" si="77"/>
        <v>0.44134885478032254</v>
      </c>
      <c r="N778" s="24"/>
      <c r="O778" s="42" t="str">
        <f t="shared" si="78"/>
        <v>CAPACIDADE DE ADAPTAÇÃO ALTA</v>
      </c>
    </row>
    <row r="779" spans="1:15">
      <c r="A779" s="146">
        <v>775</v>
      </c>
      <c r="B779" s="28">
        <v>3165800</v>
      </c>
      <c r="C779" s="17" t="s">
        <v>861</v>
      </c>
      <c r="D779" s="151">
        <v>24962.26</v>
      </c>
      <c r="E779" s="133">
        <f t="shared" si="73"/>
        <v>0.45983478394142935</v>
      </c>
      <c r="F779" s="134">
        <v>0.65400000000000003</v>
      </c>
      <c r="G779" s="133">
        <f t="shared" si="74"/>
        <v>0.38063909774436072</v>
      </c>
      <c r="H779" s="135">
        <v>0.25</v>
      </c>
      <c r="I779" s="133">
        <f t="shared" si="75"/>
        <v>0.25</v>
      </c>
      <c r="J779" s="152">
        <v>275.44790618955511</v>
      </c>
      <c r="K779" s="133">
        <f t="shared" si="76"/>
        <v>0.6350467911609059</v>
      </c>
      <c r="L779" s="136"/>
      <c r="M779" s="136">
        <f t="shared" si="77"/>
        <v>0.43138016821167396</v>
      </c>
      <c r="N779" s="24"/>
      <c r="O779" s="42" t="str">
        <f t="shared" si="78"/>
        <v>CAPACIDADE DE ADAPTAÇÃO ALTA</v>
      </c>
    </row>
    <row r="780" spans="1:15">
      <c r="A780" s="146">
        <v>776</v>
      </c>
      <c r="B780" s="28">
        <v>3165909</v>
      </c>
      <c r="C780" s="17" t="s">
        <v>862</v>
      </c>
      <c r="D780" s="151">
        <v>22733.52</v>
      </c>
      <c r="E780" s="133">
        <f t="shared" si="73"/>
        <v>0.4187787186508018</v>
      </c>
      <c r="F780" s="134">
        <v>0.58499999999999996</v>
      </c>
      <c r="G780" s="133">
        <f t="shared" si="74"/>
        <v>0.64003759398496241</v>
      </c>
      <c r="H780" s="135">
        <v>0.25</v>
      </c>
      <c r="I780" s="133">
        <f t="shared" si="75"/>
        <v>0.25</v>
      </c>
      <c r="J780" s="152">
        <v>112.92684630738523</v>
      </c>
      <c r="K780" s="133">
        <f t="shared" si="76"/>
        <v>0.26035351793189687</v>
      </c>
      <c r="L780" s="136"/>
      <c r="M780" s="136">
        <f t="shared" si="77"/>
        <v>0.39229245764191523</v>
      </c>
      <c r="N780" s="24"/>
      <c r="O780" s="42" t="str">
        <f t="shared" si="78"/>
        <v>CAPACIDADE DE ADAPTAÇÃO MODERADA</v>
      </c>
    </row>
    <row r="781" spans="1:15">
      <c r="A781" s="146">
        <v>777</v>
      </c>
      <c r="B781" s="28">
        <v>3166006</v>
      </c>
      <c r="C781" s="17" t="s">
        <v>863</v>
      </c>
      <c r="D781" s="151">
        <v>14013.7</v>
      </c>
      <c r="E781" s="133">
        <f t="shared" si="73"/>
        <v>0.25814917045652153</v>
      </c>
      <c r="F781" s="134">
        <v>0.55200000000000005</v>
      </c>
      <c r="G781" s="133">
        <f t="shared" si="74"/>
        <v>0.76409774436090194</v>
      </c>
      <c r="H781" s="135">
        <v>0.25</v>
      </c>
      <c r="I781" s="133">
        <f t="shared" si="75"/>
        <v>0.25</v>
      </c>
      <c r="J781" s="152">
        <v>197.94784789348898</v>
      </c>
      <c r="K781" s="133">
        <f t="shared" si="76"/>
        <v>0.45636994436058631</v>
      </c>
      <c r="L781" s="136"/>
      <c r="M781" s="136">
        <f t="shared" si="77"/>
        <v>0.43215421479450244</v>
      </c>
      <c r="N781" s="24"/>
      <c r="O781" s="42" t="str">
        <f t="shared" si="78"/>
        <v>CAPACIDADE DE ADAPTAÇÃO ALTA</v>
      </c>
    </row>
    <row r="782" spans="1:15">
      <c r="A782" s="146">
        <v>778</v>
      </c>
      <c r="B782" s="28">
        <v>3166105</v>
      </c>
      <c r="C782" s="17" t="s">
        <v>864</v>
      </c>
      <c r="D782" s="151">
        <v>14157.59</v>
      </c>
      <c r="E782" s="133">
        <f t="shared" si="73"/>
        <v>0.26079979692469119</v>
      </c>
      <c r="F782" s="134">
        <v>0.57299999999999995</v>
      </c>
      <c r="G782" s="133">
        <f t="shared" si="74"/>
        <v>0.68515037593984962</v>
      </c>
      <c r="H782" s="135">
        <v>0.25</v>
      </c>
      <c r="I782" s="133">
        <f t="shared" si="75"/>
        <v>0.25</v>
      </c>
      <c r="J782" s="152">
        <v>147.35705249429409</v>
      </c>
      <c r="K782" s="133">
        <f t="shared" si="76"/>
        <v>0.33973256372125982</v>
      </c>
      <c r="L782" s="136"/>
      <c r="M782" s="136">
        <f t="shared" si="77"/>
        <v>0.38392068414645014</v>
      </c>
      <c r="N782" s="24"/>
      <c r="O782" s="42" t="str">
        <f t="shared" si="78"/>
        <v>CAPACIDADE DE ADAPTAÇÃO MODERADA</v>
      </c>
    </row>
    <row r="783" spans="1:15">
      <c r="A783" s="146">
        <v>779</v>
      </c>
      <c r="B783" s="28">
        <v>3166204</v>
      </c>
      <c r="C783" s="17" t="s">
        <v>865</v>
      </c>
      <c r="D783" s="151">
        <v>11053</v>
      </c>
      <c r="E783" s="133">
        <f t="shared" si="73"/>
        <v>0.20360952361303097</v>
      </c>
      <c r="F783" s="134">
        <v>0.58199999999999996</v>
      </c>
      <c r="G783" s="133">
        <f t="shared" si="74"/>
        <v>0.65131578947368418</v>
      </c>
      <c r="H783" s="135">
        <v>0.25</v>
      </c>
      <c r="I783" s="133">
        <f t="shared" si="75"/>
        <v>0.25</v>
      </c>
      <c r="J783" s="152">
        <v>171.46406009244993</v>
      </c>
      <c r="K783" s="133">
        <f t="shared" si="76"/>
        <v>0.39531141357160204</v>
      </c>
      <c r="L783" s="136"/>
      <c r="M783" s="136">
        <f t="shared" si="77"/>
        <v>0.3750591816645793</v>
      </c>
      <c r="N783" s="24"/>
      <c r="O783" s="42" t="str">
        <f t="shared" si="78"/>
        <v>CAPACIDADE DE ADAPTAÇÃO MODERADA</v>
      </c>
    </row>
    <row r="784" spans="1:15">
      <c r="A784" s="146">
        <v>780</v>
      </c>
      <c r="B784" s="28">
        <v>3166303</v>
      </c>
      <c r="C784" s="17" t="s">
        <v>866</v>
      </c>
      <c r="D784" s="151">
        <v>14303.08</v>
      </c>
      <c r="E784" s="133">
        <f t="shared" si="73"/>
        <v>0.2634798973128627</v>
      </c>
      <c r="F784" s="134">
        <v>0.57499999999999996</v>
      </c>
      <c r="G784" s="133">
        <f t="shared" si="74"/>
        <v>0.67763157894736847</v>
      </c>
      <c r="H784" s="135">
        <v>0</v>
      </c>
      <c r="I784" s="133">
        <f t="shared" si="75"/>
        <v>0</v>
      </c>
      <c r="J784" s="152">
        <v>59.07605037440436</v>
      </c>
      <c r="K784" s="133">
        <f t="shared" si="76"/>
        <v>0.13620018661135902</v>
      </c>
      <c r="L784" s="136"/>
      <c r="M784" s="136">
        <f t="shared" si="77"/>
        <v>0.26932791571789755</v>
      </c>
      <c r="N784" s="24"/>
      <c r="O784" s="42" t="str">
        <f t="shared" si="78"/>
        <v>CAPACIDADE DE ADAPTAÇÃO MODERADA</v>
      </c>
    </row>
    <row r="785" spans="1:15">
      <c r="A785" s="146">
        <v>781</v>
      </c>
      <c r="B785" s="28">
        <v>3166402</v>
      </c>
      <c r="C785" s="17" t="s">
        <v>867</v>
      </c>
      <c r="D785" s="151">
        <v>24357.439999999999</v>
      </c>
      <c r="E785" s="133">
        <f t="shared" si="73"/>
        <v>0.4486932737567163</v>
      </c>
      <c r="F785" s="134">
        <v>0.63500000000000001</v>
      </c>
      <c r="G785" s="133">
        <f t="shared" si="74"/>
        <v>0.45206766917293217</v>
      </c>
      <c r="H785" s="135">
        <v>0.25</v>
      </c>
      <c r="I785" s="133">
        <f t="shared" si="75"/>
        <v>0.25</v>
      </c>
      <c r="J785" s="152">
        <v>686.77633315008245</v>
      </c>
      <c r="K785" s="133">
        <f t="shared" si="76"/>
        <v>1</v>
      </c>
      <c r="L785" s="136"/>
      <c r="M785" s="136">
        <f t="shared" si="77"/>
        <v>0.53769023573241215</v>
      </c>
      <c r="N785" s="24"/>
      <c r="O785" s="42" t="str">
        <f t="shared" si="78"/>
        <v>CAPACIDADE DE ADAPTAÇÃO ALTA</v>
      </c>
    </row>
    <row r="786" spans="1:15">
      <c r="A786" s="146">
        <v>782</v>
      </c>
      <c r="B786" s="28">
        <v>3166501</v>
      </c>
      <c r="C786" s="17" t="s">
        <v>868</v>
      </c>
      <c r="D786" s="151">
        <v>10499.95</v>
      </c>
      <c r="E786" s="133">
        <f t="shared" si="73"/>
        <v>0.19342167895237897</v>
      </c>
      <c r="F786" s="134">
        <v>0.52</v>
      </c>
      <c r="G786" s="133">
        <f t="shared" si="74"/>
        <v>0.8843984962406013</v>
      </c>
      <c r="H786" s="135">
        <v>0.25</v>
      </c>
      <c r="I786" s="133">
        <f t="shared" si="75"/>
        <v>0.25</v>
      </c>
      <c r="J786" s="152">
        <v>43.337924578059074</v>
      </c>
      <c r="K786" s="133">
        <f t="shared" si="76"/>
        <v>9.9915843687445605E-2</v>
      </c>
      <c r="L786" s="136"/>
      <c r="M786" s="136">
        <f t="shared" si="77"/>
        <v>0.3569340047201065</v>
      </c>
      <c r="N786" s="24"/>
      <c r="O786" s="42" t="str">
        <f t="shared" si="78"/>
        <v>CAPACIDADE DE ADAPTAÇÃO MODERADA</v>
      </c>
    </row>
    <row r="787" spans="1:15">
      <c r="A787" s="146">
        <v>783</v>
      </c>
      <c r="B787" s="28">
        <v>3166600</v>
      </c>
      <c r="C787" s="17" t="s">
        <v>869</v>
      </c>
      <c r="D787" s="151">
        <v>28392.42</v>
      </c>
      <c r="E787" s="133">
        <f t="shared" si="73"/>
        <v>0.52302244733747338</v>
      </c>
      <c r="F787" s="134">
        <v>0.49399999999999999</v>
      </c>
      <c r="G787" s="133">
        <f t="shared" si="74"/>
        <v>0.98214285714285698</v>
      </c>
      <c r="H787" s="135">
        <v>0</v>
      </c>
      <c r="I787" s="133">
        <f t="shared" si="75"/>
        <v>0</v>
      </c>
      <c r="J787" s="152">
        <v>6.3188835534213688</v>
      </c>
      <c r="K787" s="133">
        <f t="shared" si="76"/>
        <v>1.4568223733594772E-2</v>
      </c>
      <c r="L787" s="136"/>
      <c r="M787" s="136">
        <f t="shared" si="77"/>
        <v>0.37993338205348126</v>
      </c>
      <c r="N787" s="24"/>
      <c r="O787" s="42" t="str">
        <f t="shared" si="78"/>
        <v>CAPACIDADE DE ADAPTAÇÃO MODERADA</v>
      </c>
    </row>
    <row r="788" spans="1:15">
      <c r="A788" s="146">
        <v>784</v>
      </c>
      <c r="B788" s="28">
        <v>3166709</v>
      </c>
      <c r="C788" s="17" t="s">
        <v>871</v>
      </c>
      <c r="D788" s="151">
        <v>10433.700000000001</v>
      </c>
      <c r="E788" s="133">
        <f t="shared" si="73"/>
        <v>0.19220127445230087</v>
      </c>
      <c r="F788" s="134">
        <v>0.54400000000000004</v>
      </c>
      <c r="G788" s="133">
        <f t="shared" si="74"/>
        <v>0.79417293233082675</v>
      </c>
      <c r="H788" s="135">
        <v>0</v>
      </c>
      <c r="I788" s="133">
        <f t="shared" si="75"/>
        <v>0</v>
      </c>
      <c r="J788" s="152">
        <v>2.4539127304147468</v>
      </c>
      <c r="K788" s="133">
        <f t="shared" si="76"/>
        <v>5.6575104410718302E-3</v>
      </c>
      <c r="L788" s="136"/>
      <c r="M788" s="136">
        <f t="shared" si="77"/>
        <v>0.24800792930604987</v>
      </c>
      <c r="N788" s="24"/>
      <c r="O788" s="42" t="str">
        <f t="shared" si="78"/>
        <v>CAPACIDADE DE ADAPTAÇÃO MODERADA</v>
      </c>
    </row>
    <row r="789" spans="1:15">
      <c r="A789" s="146">
        <v>785</v>
      </c>
      <c r="B789" s="28">
        <v>3166808</v>
      </c>
      <c r="C789" s="17" t="s">
        <v>870</v>
      </c>
      <c r="D789" s="151">
        <v>83678.44</v>
      </c>
      <c r="E789" s="133">
        <f t="shared" si="73"/>
        <v>1</v>
      </c>
      <c r="F789" s="134">
        <v>0.67600000000000005</v>
      </c>
      <c r="G789" s="133">
        <f t="shared" si="74"/>
        <v>0.29793233082706738</v>
      </c>
      <c r="H789" s="135">
        <v>0.25</v>
      </c>
      <c r="I789" s="133">
        <f t="shared" si="75"/>
        <v>0.25</v>
      </c>
      <c r="J789" s="152">
        <v>143.43726972290483</v>
      </c>
      <c r="K789" s="133">
        <f t="shared" si="76"/>
        <v>0.33069548115470898</v>
      </c>
      <c r="L789" s="136"/>
      <c r="M789" s="136">
        <f t="shared" si="77"/>
        <v>0.46965695299544408</v>
      </c>
      <c r="N789" s="24"/>
      <c r="O789" s="42" t="str">
        <f t="shared" si="78"/>
        <v>CAPACIDADE DE ADAPTAÇÃO ALTA</v>
      </c>
    </row>
    <row r="790" spans="1:15">
      <c r="A790" s="146">
        <v>786</v>
      </c>
      <c r="B790" s="28">
        <v>3166907</v>
      </c>
      <c r="C790" s="17" t="s">
        <v>872</v>
      </c>
      <c r="D790" s="151">
        <v>21083.52</v>
      </c>
      <c r="E790" s="133">
        <f t="shared" si="73"/>
        <v>0.3883837386488565</v>
      </c>
      <c r="F790" s="134">
        <v>0.66200000000000003</v>
      </c>
      <c r="G790" s="133">
        <f t="shared" si="74"/>
        <v>0.35056390977443586</v>
      </c>
      <c r="H790" s="135">
        <v>0</v>
      </c>
      <c r="I790" s="133">
        <f t="shared" si="75"/>
        <v>0</v>
      </c>
      <c r="J790" s="152">
        <v>34.909611599527622</v>
      </c>
      <c r="K790" s="133">
        <f t="shared" si="76"/>
        <v>8.0484317828494731E-2</v>
      </c>
      <c r="L790" s="136"/>
      <c r="M790" s="136">
        <f t="shared" si="77"/>
        <v>0.20485799156294679</v>
      </c>
      <c r="N790" s="24"/>
      <c r="O790" s="42" t="str">
        <f t="shared" si="78"/>
        <v>CAPACIDADE DE ADAPTAÇÃO MODERADA</v>
      </c>
    </row>
    <row r="791" spans="1:15">
      <c r="A791" s="146">
        <v>787</v>
      </c>
      <c r="B791" s="28">
        <v>3166956</v>
      </c>
      <c r="C791" s="17" t="s">
        <v>873</v>
      </c>
      <c r="D791" s="151">
        <v>9813.1299999999992</v>
      </c>
      <c r="E791" s="133">
        <f t="shared" si="73"/>
        <v>0.18076963036756921</v>
      </c>
      <c r="F791" s="134">
        <v>0.64500000000000002</v>
      </c>
      <c r="G791" s="133">
        <f t="shared" si="74"/>
        <v>0.41447368421052616</v>
      </c>
      <c r="H791" s="135">
        <v>0.5</v>
      </c>
      <c r="I791" s="133">
        <f t="shared" si="75"/>
        <v>0.5</v>
      </c>
      <c r="J791" s="152">
        <v>46.084571493521253</v>
      </c>
      <c r="K791" s="133">
        <f t="shared" si="76"/>
        <v>0.10624825453872257</v>
      </c>
      <c r="L791" s="136"/>
      <c r="M791" s="136">
        <f t="shared" si="77"/>
        <v>0.3003728922792045</v>
      </c>
      <c r="N791" s="24"/>
      <c r="O791" s="42" t="str">
        <f t="shared" si="78"/>
        <v>CAPACIDADE DE ADAPTAÇÃO MODERADA</v>
      </c>
    </row>
    <row r="792" spans="1:15">
      <c r="A792" s="146">
        <v>788</v>
      </c>
      <c r="B792" s="28">
        <v>3167004</v>
      </c>
      <c r="C792" s="17" t="s">
        <v>874</v>
      </c>
      <c r="D792" s="151">
        <v>19785.54</v>
      </c>
      <c r="E792" s="133">
        <f t="shared" si="73"/>
        <v>0.36447338947132629</v>
      </c>
      <c r="F792" s="134">
        <v>0.56499999999999995</v>
      </c>
      <c r="G792" s="133">
        <f t="shared" si="74"/>
        <v>0.71522556390977454</v>
      </c>
      <c r="H792" s="135">
        <v>0.25</v>
      </c>
      <c r="I792" s="133">
        <f t="shared" si="75"/>
        <v>0.25</v>
      </c>
      <c r="J792" s="152">
        <v>467.12221105527635</v>
      </c>
      <c r="K792" s="133">
        <f t="shared" si="76"/>
        <v>1</v>
      </c>
      <c r="L792" s="136"/>
      <c r="M792" s="136">
        <f t="shared" si="77"/>
        <v>0.58242473834527519</v>
      </c>
      <c r="N792" s="24"/>
      <c r="O792" s="42" t="str">
        <f t="shared" si="78"/>
        <v>CAPACIDADE DE ADAPTAÇÃO ALTA</v>
      </c>
    </row>
    <row r="793" spans="1:15">
      <c r="A793" s="146">
        <v>789</v>
      </c>
      <c r="B793" s="28">
        <v>3167103</v>
      </c>
      <c r="C793" s="17" t="s">
        <v>875</v>
      </c>
      <c r="D793" s="151">
        <v>13982.29</v>
      </c>
      <c r="E793" s="133">
        <f t="shared" si="73"/>
        <v>0.25757056056448452</v>
      </c>
      <c r="F793" s="134">
        <v>0.61099999999999999</v>
      </c>
      <c r="G793" s="133">
        <f t="shared" si="74"/>
        <v>0.54229323308270672</v>
      </c>
      <c r="H793" s="135">
        <v>0.25</v>
      </c>
      <c r="I793" s="133">
        <f t="shared" si="75"/>
        <v>0.25</v>
      </c>
      <c r="J793" s="152">
        <v>130.5032238520408</v>
      </c>
      <c r="K793" s="133">
        <f t="shared" si="76"/>
        <v>0.30087596122934163</v>
      </c>
      <c r="L793" s="136"/>
      <c r="M793" s="136">
        <f t="shared" si="77"/>
        <v>0.33768493871913324</v>
      </c>
      <c r="N793" s="24"/>
      <c r="O793" s="42" t="str">
        <f t="shared" si="78"/>
        <v>CAPACIDADE DE ADAPTAÇÃO MODERADA</v>
      </c>
    </row>
    <row r="794" spans="1:15">
      <c r="A794" s="146">
        <v>790</v>
      </c>
      <c r="B794" s="28">
        <v>3167202</v>
      </c>
      <c r="C794" s="17" t="s">
        <v>876</v>
      </c>
      <c r="D794" s="151">
        <v>51894.81</v>
      </c>
      <c r="E794" s="133">
        <f t="shared" si="73"/>
        <v>0.95596467403318164</v>
      </c>
      <c r="F794" s="134">
        <v>0.64800000000000002</v>
      </c>
      <c r="G794" s="133">
        <f t="shared" si="74"/>
        <v>0.40319548872180433</v>
      </c>
      <c r="H794" s="135">
        <v>0.5</v>
      </c>
      <c r="I794" s="133">
        <f t="shared" si="75"/>
        <v>0.5</v>
      </c>
      <c r="J794" s="152">
        <v>456.6560890425115</v>
      </c>
      <c r="K794" s="133">
        <f t="shared" si="76"/>
        <v>1</v>
      </c>
      <c r="L794" s="136"/>
      <c r="M794" s="136">
        <f t="shared" si="77"/>
        <v>0.71479004068874652</v>
      </c>
      <c r="N794" s="24"/>
      <c r="O794" s="42" t="str">
        <f t="shared" si="78"/>
        <v xml:space="preserve">CAPACIDADE DE ADAPTAÇÃO MUITO ALTA </v>
      </c>
    </row>
    <row r="795" spans="1:15">
      <c r="A795" s="146">
        <v>791</v>
      </c>
      <c r="B795" s="28">
        <v>3167301</v>
      </c>
      <c r="C795" s="17" t="s">
        <v>878</v>
      </c>
      <c r="D795" s="151">
        <v>15505.21</v>
      </c>
      <c r="E795" s="133">
        <f t="shared" si="73"/>
        <v>0.28562457447027995</v>
      </c>
      <c r="F795" s="134">
        <v>0.65400000000000003</v>
      </c>
      <c r="G795" s="133">
        <f t="shared" si="74"/>
        <v>0.38063909774436072</v>
      </c>
      <c r="H795" s="135">
        <v>0.25</v>
      </c>
      <c r="I795" s="133">
        <f t="shared" si="75"/>
        <v>0.25</v>
      </c>
      <c r="J795" s="152">
        <v>141.65842014636246</v>
      </c>
      <c r="K795" s="133">
        <f t="shared" si="76"/>
        <v>0.32659433284260753</v>
      </c>
      <c r="L795" s="136"/>
      <c r="M795" s="136">
        <f t="shared" si="77"/>
        <v>0.31071450126431205</v>
      </c>
      <c r="N795" s="24"/>
      <c r="O795" s="42" t="str">
        <f t="shared" si="78"/>
        <v>CAPACIDADE DE ADAPTAÇÃO MODERADA</v>
      </c>
    </row>
    <row r="796" spans="1:15">
      <c r="A796" s="146">
        <v>792</v>
      </c>
      <c r="B796" s="28">
        <v>3167400</v>
      </c>
      <c r="C796" s="17" t="s">
        <v>879</v>
      </c>
      <c r="D796" s="151">
        <v>22619.95</v>
      </c>
      <c r="E796" s="133">
        <f t="shared" si="73"/>
        <v>0.41668662296666792</v>
      </c>
      <c r="F796" s="134">
        <v>0.55400000000000005</v>
      </c>
      <c r="G796" s="133">
        <f t="shared" si="74"/>
        <v>0.7565789473684208</v>
      </c>
      <c r="H796" s="135">
        <v>0</v>
      </c>
      <c r="I796" s="133">
        <f t="shared" si="75"/>
        <v>0</v>
      </c>
      <c r="J796" s="152">
        <v>106.70318498138857</v>
      </c>
      <c r="K796" s="133">
        <f t="shared" si="76"/>
        <v>0.24600482961176662</v>
      </c>
      <c r="L796" s="136"/>
      <c r="M796" s="136">
        <f t="shared" si="77"/>
        <v>0.35481759998671381</v>
      </c>
      <c r="N796" s="24"/>
      <c r="O796" s="42" t="str">
        <f t="shared" si="78"/>
        <v>CAPACIDADE DE ADAPTAÇÃO MODERADA</v>
      </c>
    </row>
    <row r="797" spans="1:15">
      <c r="A797" s="146">
        <v>793</v>
      </c>
      <c r="B797" s="28">
        <v>3167509</v>
      </c>
      <c r="C797" s="17" t="s">
        <v>880</v>
      </c>
      <c r="D797" s="151">
        <v>39707.08</v>
      </c>
      <c r="E797" s="133">
        <f t="shared" si="73"/>
        <v>0.73145206214281289</v>
      </c>
      <c r="F797" s="134">
        <v>0.61799999999999999</v>
      </c>
      <c r="G797" s="133">
        <f t="shared" si="74"/>
        <v>0.51597744360902242</v>
      </c>
      <c r="H797" s="135">
        <v>0.5</v>
      </c>
      <c r="I797" s="133">
        <f t="shared" si="75"/>
        <v>0.5</v>
      </c>
      <c r="J797" s="152">
        <v>645.77058703766545</v>
      </c>
      <c r="K797" s="133">
        <f t="shared" si="76"/>
        <v>1</v>
      </c>
      <c r="L797" s="136"/>
      <c r="M797" s="136">
        <f t="shared" si="77"/>
        <v>0.68685737643795886</v>
      </c>
      <c r="N797" s="24"/>
      <c r="O797" s="42" t="str">
        <f t="shared" si="78"/>
        <v xml:space="preserve">CAPACIDADE DE ADAPTAÇÃO MUITO ALTA </v>
      </c>
    </row>
    <row r="798" spans="1:15">
      <c r="A798" s="146">
        <v>794</v>
      </c>
      <c r="B798" s="28">
        <v>3167608</v>
      </c>
      <c r="C798" s="17" t="s">
        <v>881</v>
      </c>
      <c r="D798" s="151">
        <v>14383.71</v>
      </c>
      <c r="E798" s="133">
        <f t="shared" si="73"/>
        <v>0.26496519866895774</v>
      </c>
      <c r="F798" s="134">
        <v>0.626</v>
      </c>
      <c r="G798" s="133">
        <f t="shared" si="74"/>
        <v>0.48590225563909761</v>
      </c>
      <c r="H798" s="135">
        <v>0.25</v>
      </c>
      <c r="I798" s="133">
        <f t="shared" si="75"/>
        <v>0.25</v>
      </c>
      <c r="J798" s="152">
        <v>25.984580253164555</v>
      </c>
      <c r="K798" s="133">
        <f t="shared" si="76"/>
        <v>5.9907604808872271E-2</v>
      </c>
      <c r="L798" s="136"/>
      <c r="M798" s="136">
        <f t="shared" si="77"/>
        <v>0.2651937647792319</v>
      </c>
      <c r="N798" s="24"/>
      <c r="O798" s="42" t="str">
        <f t="shared" si="78"/>
        <v>CAPACIDADE DE ADAPTAÇÃO MODERADA</v>
      </c>
    </row>
    <row r="799" spans="1:15">
      <c r="A799" s="146">
        <v>795</v>
      </c>
      <c r="B799" s="28">
        <v>3167707</v>
      </c>
      <c r="C799" s="17" t="s">
        <v>882</v>
      </c>
      <c r="D799" s="151">
        <v>12303.29</v>
      </c>
      <c r="E799" s="133">
        <f t="shared" si="73"/>
        <v>0.22664136576250504</v>
      </c>
      <c r="F799" s="134">
        <v>0.56299999999999994</v>
      </c>
      <c r="G799" s="133">
        <f t="shared" si="74"/>
        <v>0.72274436090225569</v>
      </c>
      <c r="H799" s="135">
        <v>0.25</v>
      </c>
      <c r="I799" s="133">
        <f t="shared" si="75"/>
        <v>0.25</v>
      </c>
      <c r="J799" s="152">
        <v>54.694946466809419</v>
      </c>
      <c r="K799" s="133">
        <f t="shared" si="76"/>
        <v>0.12609952541284536</v>
      </c>
      <c r="L799" s="136"/>
      <c r="M799" s="136">
        <f t="shared" si="77"/>
        <v>0.33137131301940154</v>
      </c>
      <c r="N799" s="24"/>
      <c r="O799" s="42" t="str">
        <f t="shared" si="78"/>
        <v>CAPACIDADE DE ADAPTAÇÃO MODERADA</v>
      </c>
    </row>
    <row r="800" spans="1:15">
      <c r="A800" s="146">
        <v>796</v>
      </c>
      <c r="B800" s="28">
        <v>3167806</v>
      </c>
      <c r="C800" s="17" t="s">
        <v>883</v>
      </c>
      <c r="D800" s="151">
        <v>13150.84</v>
      </c>
      <c r="E800" s="133">
        <f t="shared" si="73"/>
        <v>0.24225425382350424</v>
      </c>
      <c r="F800" s="134">
        <v>0.63900000000000001</v>
      </c>
      <c r="G800" s="133">
        <f t="shared" si="74"/>
        <v>0.43703007518796977</v>
      </c>
      <c r="H800" s="135">
        <v>0.5</v>
      </c>
      <c r="I800" s="133">
        <f t="shared" si="75"/>
        <v>0.5</v>
      </c>
      <c r="J800" s="152">
        <v>173.08262782825585</v>
      </c>
      <c r="K800" s="133">
        <f t="shared" si="76"/>
        <v>0.39904303114357509</v>
      </c>
      <c r="L800" s="136"/>
      <c r="M800" s="136">
        <f t="shared" si="77"/>
        <v>0.39458184003876229</v>
      </c>
      <c r="N800" s="24"/>
      <c r="O800" s="42" t="str">
        <f t="shared" si="78"/>
        <v>CAPACIDADE DE ADAPTAÇÃO MODERADA</v>
      </c>
    </row>
    <row r="801" spans="1:15">
      <c r="A801" s="146">
        <v>797</v>
      </c>
      <c r="B801" s="28">
        <v>3167905</v>
      </c>
      <c r="C801" s="17" t="s">
        <v>884</v>
      </c>
      <c r="D801" s="151">
        <v>17915.28</v>
      </c>
      <c r="E801" s="133">
        <f t="shared" si="73"/>
        <v>0.33002095595712128</v>
      </c>
      <c r="F801" s="134">
        <v>0.54100000000000004</v>
      </c>
      <c r="G801" s="133">
        <f t="shared" si="74"/>
        <v>0.80545112781954864</v>
      </c>
      <c r="H801" s="135">
        <v>0.5</v>
      </c>
      <c r="I801" s="133">
        <f t="shared" si="75"/>
        <v>0.5</v>
      </c>
      <c r="J801" s="152">
        <v>218.75049576482311</v>
      </c>
      <c r="K801" s="133">
        <f t="shared" si="76"/>
        <v>0.50433057314550722</v>
      </c>
      <c r="L801" s="136"/>
      <c r="M801" s="136">
        <f t="shared" si="77"/>
        <v>0.53495066423054427</v>
      </c>
      <c r="N801" s="24"/>
      <c r="O801" s="42" t="str">
        <f t="shared" si="78"/>
        <v>CAPACIDADE DE ADAPTAÇÃO ALTA</v>
      </c>
    </row>
    <row r="802" spans="1:15">
      <c r="A802" s="146">
        <v>798</v>
      </c>
      <c r="B802" s="28">
        <v>3168002</v>
      </c>
      <c r="C802" s="17" t="s">
        <v>885</v>
      </c>
      <c r="D802" s="151">
        <v>16085.74</v>
      </c>
      <c r="E802" s="133">
        <f t="shared" si="73"/>
        <v>0.29631863370696437</v>
      </c>
      <c r="F802" s="134">
        <v>0.69099999999999995</v>
      </c>
      <c r="G802" s="133">
        <f t="shared" si="74"/>
        <v>0.24154135338345875</v>
      </c>
      <c r="H802" s="135">
        <v>0.5</v>
      </c>
      <c r="I802" s="133">
        <f t="shared" si="75"/>
        <v>0.5</v>
      </c>
      <c r="J802" s="152">
        <v>0</v>
      </c>
      <c r="K802" s="133">
        <f t="shared" si="76"/>
        <v>0</v>
      </c>
      <c r="L802" s="136"/>
      <c r="M802" s="136">
        <f t="shared" si="77"/>
        <v>0.25946499677260582</v>
      </c>
      <c r="N802" s="24"/>
      <c r="O802" s="42" t="str">
        <f t="shared" si="78"/>
        <v>CAPACIDADE DE ADAPTAÇÃO MODERADA</v>
      </c>
    </row>
    <row r="803" spans="1:15">
      <c r="A803" s="146">
        <v>799</v>
      </c>
      <c r="B803" s="28">
        <v>3168051</v>
      </c>
      <c r="C803" s="17" t="s">
        <v>886</v>
      </c>
      <c r="D803" s="151">
        <v>15864.94</v>
      </c>
      <c r="E803" s="133">
        <f t="shared" si="73"/>
        <v>0.29225123274670406</v>
      </c>
      <c r="F803" s="134">
        <v>0.66500000000000004</v>
      </c>
      <c r="G803" s="133">
        <f t="shared" si="74"/>
        <v>0.33928571428571402</v>
      </c>
      <c r="H803" s="135">
        <v>0.25</v>
      </c>
      <c r="I803" s="133">
        <f t="shared" si="75"/>
        <v>0.25</v>
      </c>
      <c r="J803" s="152">
        <v>3.6419191024505464</v>
      </c>
      <c r="K803" s="133">
        <f t="shared" si="76"/>
        <v>8.3964662199582409E-3</v>
      </c>
      <c r="L803" s="136"/>
      <c r="M803" s="136">
        <f t="shared" si="77"/>
        <v>0.2224833533130941</v>
      </c>
      <c r="N803" s="24"/>
      <c r="O803" s="42" t="str">
        <f t="shared" si="78"/>
        <v>CAPACIDADE DE ADAPTAÇÃO MODERADA</v>
      </c>
    </row>
    <row r="804" spans="1:15">
      <c r="A804" s="146">
        <v>800</v>
      </c>
      <c r="B804" s="28">
        <v>3168101</v>
      </c>
      <c r="C804" s="17" t="s">
        <v>887</v>
      </c>
      <c r="D804" s="151">
        <v>140948.54999999999</v>
      </c>
      <c r="E804" s="133">
        <f t="shared" si="73"/>
        <v>1</v>
      </c>
      <c r="F804" s="134">
        <v>0.65</v>
      </c>
      <c r="G804" s="133">
        <f t="shared" si="74"/>
        <v>0.39567669172932313</v>
      </c>
      <c r="H804" s="135">
        <v>0</v>
      </c>
      <c r="I804" s="133">
        <f t="shared" si="75"/>
        <v>0</v>
      </c>
      <c r="J804" s="152">
        <v>5.680913064594463E-2</v>
      </c>
      <c r="K804" s="133">
        <f t="shared" si="76"/>
        <v>1.3097378965197531E-4</v>
      </c>
      <c r="L804" s="136"/>
      <c r="M804" s="136">
        <f t="shared" si="77"/>
        <v>0.34895191637974377</v>
      </c>
      <c r="N804" s="24"/>
      <c r="O804" s="42" t="str">
        <f t="shared" si="78"/>
        <v>CAPACIDADE DE ADAPTAÇÃO MODERADA</v>
      </c>
    </row>
    <row r="805" spans="1:15">
      <c r="A805" s="146">
        <v>801</v>
      </c>
      <c r="B805" s="28">
        <v>3168200</v>
      </c>
      <c r="C805" s="17" t="s">
        <v>888</v>
      </c>
      <c r="D805" s="151">
        <v>29984.35</v>
      </c>
      <c r="E805" s="133">
        <f t="shared" si="73"/>
        <v>0.55234770825535018</v>
      </c>
      <c r="F805" s="134">
        <v>0.58399999999999996</v>
      </c>
      <c r="G805" s="133">
        <f t="shared" si="74"/>
        <v>0.64379699248120303</v>
      </c>
      <c r="H805" s="135">
        <v>0.25</v>
      </c>
      <c r="I805" s="133">
        <f t="shared" si="75"/>
        <v>0.25</v>
      </c>
      <c r="J805" s="152">
        <v>15.742727810650887</v>
      </c>
      <c r="K805" s="133">
        <f t="shared" si="76"/>
        <v>3.6294952895352582E-2</v>
      </c>
      <c r="L805" s="136"/>
      <c r="M805" s="136">
        <f t="shared" si="77"/>
        <v>0.37060991340797644</v>
      </c>
      <c r="N805" s="24"/>
      <c r="O805" s="42" t="str">
        <f t="shared" si="78"/>
        <v>CAPACIDADE DE ADAPTAÇÃO MODERADA</v>
      </c>
    </row>
    <row r="806" spans="1:15">
      <c r="A806" s="146">
        <v>802</v>
      </c>
      <c r="B806" s="28">
        <v>3168309</v>
      </c>
      <c r="C806" s="17" t="s">
        <v>889</v>
      </c>
      <c r="D806" s="151">
        <v>16000.68</v>
      </c>
      <c r="E806" s="133">
        <f t="shared" si="73"/>
        <v>0.29475172643486408</v>
      </c>
      <c r="F806" s="134">
        <v>0.64900000000000002</v>
      </c>
      <c r="G806" s="133">
        <f t="shared" si="74"/>
        <v>0.3994360902255637</v>
      </c>
      <c r="H806" s="135">
        <v>0.25</v>
      </c>
      <c r="I806" s="133">
        <f t="shared" si="75"/>
        <v>0.25</v>
      </c>
      <c r="J806" s="152">
        <v>154.13357007575758</v>
      </c>
      <c r="K806" s="133">
        <f t="shared" si="76"/>
        <v>0.35535586543694747</v>
      </c>
      <c r="L806" s="136"/>
      <c r="M806" s="136">
        <f t="shared" si="77"/>
        <v>0.32488592052434384</v>
      </c>
      <c r="N806" s="24"/>
      <c r="O806" s="42" t="str">
        <f t="shared" si="78"/>
        <v>CAPACIDADE DE ADAPTAÇÃO MODERADA</v>
      </c>
    </row>
    <row r="807" spans="1:15">
      <c r="A807" s="146">
        <v>803</v>
      </c>
      <c r="B807" s="28">
        <v>3168408</v>
      </c>
      <c r="C807" s="17" t="s">
        <v>890</v>
      </c>
      <c r="D807" s="151">
        <v>13189.15</v>
      </c>
      <c r="E807" s="133">
        <f t="shared" si="73"/>
        <v>0.24295996999554939</v>
      </c>
      <c r="F807" s="134">
        <v>0.629</v>
      </c>
      <c r="G807" s="133">
        <f t="shared" si="74"/>
        <v>0.47462406015037584</v>
      </c>
      <c r="H807" s="135">
        <v>0.5</v>
      </c>
      <c r="I807" s="133">
        <f t="shared" si="75"/>
        <v>0.5</v>
      </c>
      <c r="J807" s="152">
        <v>202.94851587463458</v>
      </c>
      <c r="K807" s="133">
        <f t="shared" si="76"/>
        <v>0.46789901422725722</v>
      </c>
      <c r="L807" s="136"/>
      <c r="M807" s="136">
        <f t="shared" si="77"/>
        <v>0.42137076109329563</v>
      </c>
      <c r="N807" s="24"/>
      <c r="O807" s="42" t="str">
        <f t="shared" si="78"/>
        <v>CAPACIDADE DE ADAPTAÇÃO ALTA</v>
      </c>
    </row>
    <row r="808" spans="1:15">
      <c r="A808" s="146">
        <v>804</v>
      </c>
      <c r="B808" s="28">
        <v>3168507</v>
      </c>
      <c r="C808" s="17" t="s">
        <v>891</v>
      </c>
      <c r="D808" s="151">
        <v>16380.33</v>
      </c>
      <c r="E808" s="133">
        <f t="shared" si="73"/>
        <v>0.30174533501531164</v>
      </c>
      <c r="F808" s="134">
        <v>0.60099999999999998</v>
      </c>
      <c r="G808" s="133">
        <f t="shared" si="74"/>
        <v>0.57988721804511278</v>
      </c>
      <c r="H808" s="135">
        <v>0.25</v>
      </c>
      <c r="I808" s="133">
        <f t="shared" si="75"/>
        <v>0.25</v>
      </c>
      <c r="J808" s="152">
        <v>53.553302325581392</v>
      </c>
      <c r="K808" s="133">
        <f t="shared" si="76"/>
        <v>0.12346745803370331</v>
      </c>
      <c r="L808" s="136"/>
      <c r="M808" s="136">
        <f t="shared" si="77"/>
        <v>0.31377500277353193</v>
      </c>
      <c r="N808" s="24"/>
      <c r="O808" s="42" t="str">
        <f t="shared" si="78"/>
        <v>CAPACIDADE DE ADAPTAÇÃO MODERADA</v>
      </c>
    </row>
    <row r="809" spans="1:15">
      <c r="A809" s="146">
        <v>805</v>
      </c>
      <c r="B809" s="28">
        <v>3168606</v>
      </c>
      <c r="C809" s="17" t="s">
        <v>892</v>
      </c>
      <c r="D809" s="151">
        <v>20893.97</v>
      </c>
      <c r="E809" s="133">
        <f t="shared" si="73"/>
        <v>0.38489200018863307</v>
      </c>
      <c r="F809" s="134">
        <v>0.61299999999999999</v>
      </c>
      <c r="G809" s="133">
        <f t="shared" si="74"/>
        <v>0.53477443609022546</v>
      </c>
      <c r="H809" s="135">
        <v>0.5</v>
      </c>
      <c r="I809" s="133">
        <f t="shared" si="75"/>
        <v>0.5</v>
      </c>
      <c r="J809" s="152">
        <v>26.378364624721652</v>
      </c>
      <c r="K809" s="133">
        <f t="shared" si="76"/>
        <v>6.081547702698438E-2</v>
      </c>
      <c r="L809" s="136"/>
      <c r="M809" s="136">
        <f t="shared" si="77"/>
        <v>0.37012047832646072</v>
      </c>
      <c r="N809" s="24"/>
      <c r="O809" s="42" t="str">
        <f t="shared" si="78"/>
        <v>CAPACIDADE DE ADAPTAÇÃO MODERADA</v>
      </c>
    </row>
    <row r="810" spans="1:15">
      <c r="A810" s="146">
        <v>806</v>
      </c>
      <c r="B810" s="28">
        <v>3168705</v>
      </c>
      <c r="C810" s="17" t="s">
        <v>893</v>
      </c>
      <c r="D810" s="151">
        <v>61482</v>
      </c>
      <c r="E810" s="133">
        <f t="shared" si="73"/>
        <v>1</v>
      </c>
      <c r="F810" s="134">
        <v>0.65900000000000003</v>
      </c>
      <c r="G810" s="133">
        <f t="shared" si="74"/>
        <v>0.36184210526315769</v>
      </c>
      <c r="H810" s="135">
        <v>0.5</v>
      </c>
      <c r="I810" s="133">
        <f t="shared" si="75"/>
        <v>0.5</v>
      </c>
      <c r="J810" s="152">
        <v>126.51670454406158</v>
      </c>
      <c r="K810" s="133">
        <f t="shared" si="76"/>
        <v>0.29168501717950368</v>
      </c>
      <c r="L810" s="136"/>
      <c r="M810" s="136">
        <f t="shared" si="77"/>
        <v>0.53838178061066533</v>
      </c>
      <c r="N810" s="24"/>
      <c r="O810" s="42" t="str">
        <f t="shared" si="78"/>
        <v>CAPACIDADE DE ADAPTAÇÃO ALTA</v>
      </c>
    </row>
    <row r="811" spans="1:15">
      <c r="A811" s="146">
        <v>807</v>
      </c>
      <c r="B811" s="28">
        <v>3168804</v>
      </c>
      <c r="C811" s="17" t="s">
        <v>894</v>
      </c>
      <c r="D811" s="151">
        <v>25209.23</v>
      </c>
      <c r="E811" s="133">
        <f t="shared" si="73"/>
        <v>0.46438426770572055</v>
      </c>
      <c r="F811" s="134">
        <v>0.51900000000000002</v>
      </c>
      <c r="G811" s="133">
        <f t="shared" si="74"/>
        <v>0.88815789473684192</v>
      </c>
      <c r="H811" s="135">
        <v>0.25</v>
      </c>
      <c r="I811" s="133">
        <f t="shared" si="75"/>
        <v>0.25</v>
      </c>
      <c r="J811" s="152">
        <v>258.9288972107438</v>
      </c>
      <c r="K811" s="133">
        <f t="shared" si="76"/>
        <v>0.59696211740073146</v>
      </c>
      <c r="L811" s="136"/>
      <c r="M811" s="136">
        <f t="shared" si="77"/>
        <v>0.5498760699608235</v>
      </c>
      <c r="N811" s="24"/>
      <c r="O811" s="42" t="str">
        <f t="shared" si="78"/>
        <v>CAPACIDADE DE ADAPTAÇÃO ALTA</v>
      </c>
    </row>
    <row r="812" spans="1:15">
      <c r="A812" s="146">
        <v>808</v>
      </c>
      <c r="B812" s="28">
        <v>3168903</v>
      </c>
      <c r="C812" s="17" t="s">
        <v>895</v>
      </c>
      <c r="D812" s="151">
        <v>59641.82</v>
      </c>
      <c r="E812" s="133">
        <f t="shared" si="73"/>
        <v>1</v>
      </c>
      <c r="F812" s="134">
        <v>0.59899999999999998</v>
      </c>
      <c r="G812" s="133">
        <f t="shared" si="74"/>
        <v>0.58740601503759393</v>
      </c>
      <c r="H812" s="135">
        <v>0.25</v>
      </c>
      <c r="I812" s="133">
        <f t="shared" si="75"/>
        <v>0.25</v>
      </c>
      <c r="J812" s="152">
        <v>103.84909805911455</v>
      </c>
      <c r="K812" s="133">
        <f t="shared" si="76"/>
        <v>0.23942471518375158</v>
      </c>
      <c r="L812" s="136"/>
      <c r="M812" s="136">
        <f t="shared" si="77"/>
        <v>0.51920768255533634</v>
      </c>
      <c r="N812" s="24"/>
      <c r="O812" s="42" t="str">
        <f t="shared" si="78"/>
        <v>CAPACIDADE DE ADAPTAÇÃO ALTA</v>
      </c>
    </row>
    <row r="813" spans="1:15">
      <c r="A813" s="146">
        <v>809</v>
      </c>
      <c r="B813" s="28">
        <v>3169000</v>
      </c>
      <c r="C813" s="17" t="s">
        <v>896</v>
      </c>
      <c r="D813" s="151">
        <v>20853.439999999999</v>
      </c>
      <c r="E813" s="133">
        <f t="shared" si="73"/>
        <v>0.38414538895258526</v>
      </c>
      <c r="F813" s="134">
        <v>0.628</v>
      </c>
      <c r="G813" s="133">
        <f t="shared" si="74"/>
        <v>0.47838345864661641</v>
      </c>
      <c r="H813" s="135">
        <v>0.5</v>
      </c>
      <c r="I813" s="133">
        <f t="shared" si="75"/>
        <v>0.5</v>
      </c>
      <c r="J813" s="152">
        <v>137.41313376583255</v>
      </c>
      <c r="K813" s="133">
        <f t="shared" si="76"/>
        <v>0.31680679976308818</v>
      </c>
      <c r="L813" s="136"/>
      <c r="M813" s="136">
        <f t="shared" si="77"/>
        <v>0.41983391184057245</v>
      </c>
      <c r="N813" s="24"/>
      <c r="O813" s="42" t="str">
        <f t="shared" si="78"/>
        <v>CAPACIDADE DE ADAPTAÇÃO ALTA</v>
      </c>
    </row>
    <row r="814" spans="1:15">
      <c r="A814" s="146">
        <v>810</v>
      </c>
      <c r="B814" s="28">
        <v>3169059</v>
      </c>
      <c r="C814" s="17" t="s">
        <v>897</v>
      </c>
      <c r="D814" s="151">
        <v>17177.37</v>
      </c>
      <c r="E814" s="133">
        <f t="shared" si="73"/>
        <v>0.31642776826425134</v>
      </c>
      <c r="F814" s="134">
        <v>0.66700000000000004</v>
      </c>
      <c r="G814" s="133">
        <f t="shared" si="74"/>
        <v>0.33176691729323282</v>
      </c>
      <c r="H814" s="135">
        <v>0.25</v>
      </c>
      <c r="I814" s="133">
        <f t="shared" si="75"/>
        <v>0.25</v>
      </c>
      <c r="J814" s="152">
        <v>183.09359905906953</v>
      </c>
      <c r="K814" s="133">
        <f t="shared" si="76"/>
        <v>0.42212338504598368</v>
      </c>
      <c r="L814" s="136"/>
      <c r="M814" s="136">
        <f t="shared" si="77"/>
        <v>0.33007951765086696</v>
      </c>
      <c r="N814" s="24"/>
      <c r="O814" s="42" t="str">
        <f t="shared" si="78"/>
        <v>CAPACIDADE DE ADAPTAÇÃO MODERADA</v>
      </c>
    </row>
    <row r="815" spans="1:15">
      <c r="A815" s="146">
        <v>811</v>
      </c>
      <c r="B815" s="28">
        <v>3169109</v>
      </c>
      <c r="C815" s="17" t="s">
        <v>898</v>
      </c>
      <c r="D815" s="151">
        <v>16912.97</v>
      </c>
      <c r="E815" s="133">
        <f t="shared" si="73"/>
        <v>0.31155720298393963</v>
      </c>
      <c r="F815" s="134">
        <v>0.66100000000000003</v>
      </c>
      <c r="G815" s="133">
        <f t="shared" si="74"/>
        <v>0.35432330827067648</v>
      </c>
      <c r="H815" s="135">
        <v>0</v>
      </c>
      <c r="I815" s="133">
        <f t="shared" si="75"/>
        <v>0</v>
      </c>
      <c r="J815" s="152">
        <v>48.019288882728027</v>
      </c>
      <c r="K815" s="133">
        <f t="shared" si="76"/>
        <v>0.11070875702289631</v>
      </c>
      <c r="L815" s="136"/>
      <c r="M815" s="136">
        <f t="shared" si="77"/>
        <v>0.1941473170693781</v>
      </c>
      <c r="N815" s="24"/>
      <c r="O815" s="42" t="str">
        <f t="shared" si="78"/>
        <v xml:space="preserve"> CAPACIDADE DE ADAPTAÇÃO RELATIVAMENTE BAIXA</v>
      </c>
    </row>
    <row r="816" spans="1:15">
      <c r="A816" s="146">
        <v>812</v>
      </c>
      <c r="B816" s="28">
        <v>3169208</v>
      </c>
      <c r="C816" s="17" t="s">
        <v>899</v>
      </c>
      <c r="D816" s="151">
        <v>17047.93</v>
      </c>
      <c r="E816" s="133">
        <f t="shared" si="73"/>
        <v>0.31404332813609875</v>
      </c>
      <c r="F816" s="134">
        <v>0.59499999999999997</v>
      </c>
      <c r="G816" s="133">
        <f t="shared" si="74"/>
        <v>0.60244360902255634</v>
      </c>
      <c r="H816" s="135">
        <v>0.25</v>
      </c>
      <c r="I816" s="133">
        <f t="shared" si="75"/>
        <v>0.25</v>
      </c>
      <c r="J816" s="152">
        <v>139.10071436868395</v>
      </c>
      <c r="K816" s="133">
        <f t="shared" si="76"/>
        <v>0.32069752691179509</v>
      </c>
      <c r="L816" s="136"/>
      <c r="M816" s="136">
        <f t="shared" si="77"/>
        <v>0.37179611601761253</v>
      </c>
      <c r="N816" s="24"/>
      <c r="O816" s="42" t="str">
        <f t="shared" si="78"/>
        <v>CAPACIDADE DE ADAPTAÇÃO MODERADA</v>
      </c>
    </row>
    <row r="817" spans="1:15">
      <c r="A817" s="146">
        <v>813</v>
      </c>
      <c r="B817" s="28">
        <v>3169307</v>
      </c>
      <c r="C817" s="17" t="s">
        <v>900</v>
      </c>
      <c r="D817" s="151">
        <v>36734.42</v>
      </c>
      <c r="E817" s="133">
        <f t="shared" si="73"/>
        <v>0.67669209774730821</v>
      </c>
      <c r="F817" s="134">
        <v>0.66100000000000003</v>
      </c>
      <c r="G817" s="133">
        <f t="shared" si="74"/>
        <v>0.35432330827067648</v>
      </c>
      <c r="H817" s="135">
        <v>0.5</v>
      </c>
      <c r="I817" s="133">
        <f t="shared" si="75"/>
        <v>0.5</v>
      </c>
      <c r="J817" s="152">
        <v>22.733973372193152</v>
      </c>
      <c r="K817" s="133">
        <f t="shared" si="76"/>
        <v>5.2413311250271509E-2</v>
      </c>
      <c r="L817" s="136"/>
      <c r="M817" s="136">
        <f t="shared" si="77"/>
        <v>0.39585717931706405</v>
      </c>
      <c r="N817" s="24"/>
      <c r="O817" s="42" t="str">
        <f t="shared" si="78"/>
        <v>CAPACIDADE DE ADAPTAÇÃO MODERADA</v>
      </c>
    </row>
    <row r="818" spans="1:15">
      <c r="A818" s="146">
        <v>814</v>
      </c>
      <c r="B818" s="28">
        <v>3169356</v>
      </c>
      <c r="C818" s="17" t="s">
        <v>901</v>
      </c>
      <c r="D818" s="151">
        <v>95324.95</v>
      </c>
      <c r="E818" s="133">
        <f t="shared" si="73"/>
        <v>1</v>
      </c>
      <c r="F818" s="134">
        <v>0.61199999999999999</v>
      </c>
      <c r="G818" s="133">
        <f t="shared" si="74"/>
        <v>0.53853383458646609</v>
      </c>
      <c r="H818" s="135">
        <v>0.5</v>
      </c>
      <c r="I818" s="133">
        <f t="shared" si="75"/>
        <v>0.5</v>
      </c>
      <c r="J818" s="152">
        <v>194.87162761723479</v>
      </c>
      <c r="K818" s="133">
        <f t="shared" si="76"/>
        <v>0.4492777001596267</v>
      </c>
      <c r="L818" s="136"/>
      <c r="M818" s="136">
        <f t="shared" si="77"/>
        <v>0.62195288368652313</v>
      </c>
      <c r="N818" s="24"/>
      <c r="O818" s="42" t="str">
        <f t="shared" si="78"/>
        <v xml:space="preserve">CAPACIDADE DE ADAPTAÇÃO MUITO ALTA </v>
      </c>
    </row>
    <row r="819" spans="1:15">
      <c r="A819" s="146">
        <v>815</v>
      </c>
      <c r="B819" s="28">
        <v>3169406</v>
      </c>
      <c r="C819" s="17" t="s">
        <v>902</v>
      </c>
      <c r="D819" s="151">
        <v>32896.239999999998</v>
      </c>
      <c r="E819" s="133">
        <f t="shared" si="73"/>
        <v>0.60598821632678312</v>
      </c>
      <c r="F819" s="134">
        <v>0.69199999999999995</v>
      </c>
      <c r="G819" s="133">
        <f t="shared" si="74"/>
        <v>0.23778195488721815</v>
      </c>
      <c r="H819" s="135">
        <v>0.25</v>
      </c>
      <c r="I819" s="133">
        <f t="shared" si="75"/>
        <v>0.25</v>
      </c>
      <c r="J819" s="152">
        <v>250.75295176907071</v>
      </c>
      <c r="K819" s="133">
        <f t="shared" si="76"/>
        <v>0.57811242640374105</v>
      </c>
      <c r="L819" s="136"/>
      <c r="M819" s="136">
        <f t="shared" si="77"/>
        <v>0.41797064940443562</v>
      </c>
      <c r="N819" s="24"/>
      <c r="O819" s="42" t="str">
        <f t="shared" si="78"/>
        <v>CAPACIDADE DE ADAPTAÇÃO ALTA</v>
      </c>
    </row>
    <row r="820" spans="1:15">
      <c r="A820" s="146">
        <v>816</v>
      </c>
      <c r="B820" s="28">
        <v>3169505</v>
      </c>
      <c r="C820" s="17" t="s">
        <v>903</v>
      </c>
      <c r="D820" s="151">
        <v>12198.83</v>
      </c>
      <c r="E820" s="133">
        <f t="shared" si="73"/>
        <v>0.22471708721038186</v>
      </c>
      <c r="F820" s="134">
        <v>0.56000000000000005</v>
      </c>
      <c r="G820" s="133">
        <f t="shared" si="74"/>
        <v>0.73402255639097713</v>
      </c>
      <c r="H820" s="135">
        <v>0.5</v>
      </c>
      <c r="I820" s="133">
        <f t="shared" si="75"/>
        <v>0.5</v>
      </c>
      <c r="J820" s="152">
        <v>0</v>
      </c>
      <c r="K820" s="133">
        <f t="shared" si="76"/>
        <v>0</v>
      </c>
      <c r="L820" s="136"/>
      <c r="M820" s="136">
        <f t="shared" si="77"/>
        <v>0.36468491090033972</v>
      </c>
      <c r="N820" s="24"/>
      <c r="O820" s="42" t="str">
        <f t="shared" si="78"/>
        <v>CAPACIDADE DE ADAPTAÇÃO MODERADA</v>
      </c>
    </row>
    <row r="821" spans="1:15">
      <c r="A821" s="146">
        <v>817</v>
      </c>
      <c r="B821" s="28">
        <v>3169604</v>
      </c>
      <c r="C821" s="17" t="s">
        <v>904</v>
      </c>
      <c r="D821" s="151">
        <v>37169.53</v>
      </c>
      <c r="E821" s="133">
        <f t="shared" si="73"/>
        <v>0.6847073460798212</v>
      </c>
      <c r="F821" s="134">
        <v>0.66600000000000004</v>
      </c>
      <c r="G821" s="133">
        <f t="shared" si="74"/>
        <v>0.33552631578947345</v>
      </c>
      <c r="H821" s="135">
        <v>0.25</v>
      </c>
      <c r="I821" s="133">
        <f t="shared" si="75"/>
        <v>0.25</v>
      </c>
      <c r="J821" s="152">
        <v>55.475339615233608</v>
      </c>
      <c r="K821" s="133">
        <f t="shared" si="76"/>
        <v>0.12789872647269909</v>
      </c>
      <c r="L821" s="136"/>
      <c r="M821" s="136">
        <f t="shared" si="77"/>
        <v>0.34953309708549846</v>
      </c>
      <c r="N821" s="24"/>
      <c r="O821" s="42" t="str">
        <f t="shared" si="78"/>
        <v>CAPACIDADE DE ADAPTAÇÃO MODERADA</v>
      </c>
    </row>
    <row r="822" spans="1:15">
      <c r="A822" s="146">
        <v>818</v>
      </c>
      <c r="B822" s="28">
        <v>3169703</v>
      </c>
      <c r="C822" s="17" t="s">
        <v>905</v>
      </c>
      <c r="D822" s="151">
        <v>21879.01</v>
      </c>
      <c r="E822" s="133">
        <f t="shared" si="73"/>
        <v>0.40303761903779434</v>
      </c>
      <c r="F822" s="134">
        <v>0.63900000000000001</v>
      </c>
      <c r="G822" s="133">
        <f t="shared" si="74"/>
        <v>0.43703007518796977</v>
      </c>
      <c r="H822" s="135">
        <v>0.5</v>
      </c>
      <c r="I822" s="133">
        <f t="shared" si="75"/>
        <v>0.5</v>
      </c>
      <c r="J822" s="152">
        <v>62.601217999999996</v>
      </c>
      <c r="K822" s="133">
        <f t="shared" si="76"/>
        <v>0.14432748160483866</v>
      </c>
      <c r="L822" s="136"/>
      <c r="M822" s="136">
        <f t="shared" si="77"/>
        <v>0.37109879395765066</v>
      </c>
      <c r="N822" s="24"/>
      <c r="O822" s="42" t="str">
        <f t="shared" si="78"/>
        <v>CAPACIDADE DE ADAPTAÇÃO MODERADA</v>
      </c>
    </row>
    <row r="823" spans="1:15">
      <c r="A823" s="146">
        <v>819</v>
      </c>
      <c r="B823" s="28">
        <v>3169802</v>
      </c>
      <c r="C823" s="17" t="s">
        <v>906</v>
      </c>
      <c r="D823" s="151">
        <v>27420.97</v>
      </c>
      <c r="E823" s="133">
        <f t="shared" si="73"/>
        <v>0.50512717259632811</v>
      </c>
      <c r="F823" s="134">
        <v>0.66800000000000004</v>
      </c>
      <c r="G823" s="133">
        <f t="shared" si="74"/>
        <v>0.32800751879699225</v>
      </c>
      <c r="H823" s="135">
        <v>0.25</v>
      </c>
      <c r="I823" s="133">
        <f t="shared" si="75"/>
        <v>0.25</v>
      </c>
      <c r="J823" s="152">
        <v>0</v>
      </c>
      <c r="K823" s="133">
        <f t="shared" si="76"/>
        <v>0</v>
      </c>
      <c r="L823" s="136"/>
      <c r="M823" s="136">
        <f t="shared" si="77"/>
        <v>0.2707836728483301</v>
      </c>
      <c r="N823" s="24"/>
      <c r="O823" s="42" t="str">
        <f t="shared" si="78"/>
        <v>CAPACIDADE DE ADAPTAÇÃO MODERADA</v>
      </c>
    </row>
    <row r="824" spans="1:15">
      <c r="A824" s="146">
        <v>820</v>
      </c>
      <c r="B824" s="28">
        <v>3169901</v>
      </c>
      <c r="C824" s="17" t="s">
        <v>907</v>
      </c>
      <c r="D824" s="151">
        <v>30288.91</v>
      </c>
      <c r="E824" s="133">
        <f t="shared" si="73"/>
        <v>0.55795806892770927</v>
      </c>
      <c r="F824" s="134">
        <v>0.65400000000000003</v>
      </c>
      <c r="G824" s="133">
        <f t="shared" si="74"/>
        <v>0.38063909774436072</v>
      </c>
      <c r="H824" s="135">
        <v>0.5</v>
      </c>
      <c r="I824" s="133">
        <f t="shared" si="75"/>
        <v>0.5</v>
      </c>
      <c r="J824" s="152">
        <v>38.163914961544045</v>
      </c>
      <c r="K824" s="133">
        <f t="shared" si="76"/>
        <v>8.7987133646199589E-2</v>
      </c>
      <c r="L824" s="136"/>
      <c r="M824" s="136">
        <f t="shared" si="77"/>
        <v>0.38164607507956738</v>
      </c>
      <c r="N824" s="24"/>
      <c r="O824" s="42" t="str">
        <f t="shared" si="78"/>
        <v>CAPACIDADE DE ADAPTAÇÃO MODERADA</v>
      </c>
    </row>
    <row r="825" spans="1:15">
      <c r="A825" s="146">
        <v>821</v>
      </c>
      <c r="B825" s="28">
        <v>3170008</v>
      </c>
      <c r="C825" s="17" t="s">
        <v>908</v>
      </c>
      <c r="D825" s="151">
        <v>9258.2900000000009</v>
      </c>
      <c r="E825" s="133">
        <f t="shared" si="73"/>
        <v>0.17054881175891512</v>
      </c>
      <c r="F825" s="134">
        <v>0.59199999999999997</v>
      </c>
      <c r="G825" s="133">
        <f t="shared" si="74"/>
        <v>0.61372180451127822</v>
      </c>
      <c r="H825" s="135">
        <v>0.5</v>
      </c>
      <c r="I825" s="133">
        <f t="shared" si="75"/>
        <v>0.5</v>
      </c>
      <c r="J825" s="152">
        <v>70.784039972668253</v>
      </c>
      <c r="K825" s="133">
        <f t="shared" si="76"/>
        <v>0.16319302648506684</v>
      </c>
      <c r="L825" s="136"/>
      <c r="M825" s="136">
        <f t="shared" si="77"/>
        <v>0.36186591068881502</v>
      </c>
      <c r="N825" s="24"/>
      <c r="O825" s="42" t="str">
        <f t="shared" si="78"/>
        <v>CAPACIDADE DE ADAPTAÇÃO MODERADA</v>
      </c>
    </row>
    <row r="826" spans="1:15">
      <c r="A826" s="146">
        <v>822</v>
      </c>
      <c r="B826" s="28">
        <v>3170057</v>
      </c>
      <c r="C826" s="17" t="s">
        <v>909</v>
      </c>
      <c r="D826" s="151">
        <v>13424.24</v>
      </c>
      <c r="E826" s="133">
        <f t="shared" si="73"/>
        <v>0.24729060990382656</v>
      </c>
      <c r="F826" s="134">
        <v>0.69599999999999995</v>
      </c>
      <c r="G826" s="133">
        <f t="shared" si="74"/>
        <v>0.22274436090225572</v>
      </c>
      <c r="H826" s="135">
        <v>0.25</v>
      </c>
      <c r="I826" s="133">
        <f t="shared" si="75"/>
        <v>0.25</v>
      </c>
      <c r="J826" s="152">
        <v>8.3956818007221319</v>
      </c>
      <c r="K826" s="133">
        <f t="shared" si="76"/>
        <v>1.9356294483819824E-2</v>
      </c>
      <c r="L826" s="136"/>
      <c r="M826" s="136">
        <f t="shared" si="77"/>
        <v>0.18484781632247552</v>
      </c>
      <c r="N826" s="24"/>
      <c r="O826" s="42" t="str">
        <f t="shared" si="78"/>
        <v xml:space="preserve"> CAPACIDADE DE ADAPTAÇÃO RELATIVAMENTE BAIXA</v>
      </c>
    </row>
    <row r="827" spans="1:15">
      <c r="A827" s="146">
        <v>823</v>
      </c>
      <c r="B827" s="28">
        <v>3170107</v>
      </c>
      <c r="C827" s="17" t="s">
        <v>910</v>
      </c>
      <c r="D827" s="151">
        <v>59943.87</v>
      </c>
      <c r="E827" s="133">
        <f t="shared" si="73"/>
        <v>1</v>
      </c>
      <c r="F827" s="134">
        <v>0.628</v>
      </c>
      <c r="G827" s="133">
        <f t="shared" si="74"/>
        <v>0.47838345864661641</v>
      </c>
      <c r="H827" s="135">
        <v>0.5</v>
      </c>
      <c r="I827" s="133">
        <f t="shared" si="75"/>
        <v>0.5</v>
      </c>
      <c r="J827" s="152">
        <v>626.25404110278362</v>
      </c>
      <c r="K827" s="133">
        <f t="shared" si="76"/>
        <v>1</v>
      </c>
      <c r="L827" s="136"/>
      <c r="M827" s="136">
        <f t="shared" si="77"/>
        <v>0.74459586466165417</v>
      </c>
      <c r="N827" s="24"/>
      <c r="O827" s="42" t="str">
        <f t="shared" si="78"/>
        <v xml:space="preserve">CAPACIDADE DE ADAPTAÇÃO MUITO ALTA </v>
      </c>
    </row>
    <row r="828" spans="1:15">
      <c r="A828" s="146">
        <v>824</v>
      </c>
      <c r="B828" s="28">
        <v>3170206</v>
      </c>
      <c r="C828" s="17" t="s">
        <v>911</v>
      </c>
      <c r="D828" s="151">
        <v>61038.02</v>
      </c>
      <c r="E828" s="133">
        <f t="shared" si="73"/>
        <v>1</v>
      </c>
      <c r="F828" s="134">
        <v>0.69599999999999995</v>
      </c>
      <c r="G828" s="133">
        <f t="shared" si="74"/>
        <v>0.22274436090225572</v>
      </c>
      <c r="H828" s="135">
        <v>0.5</v>
      </c>
      <c r="I828" s="133">
        <f t="shared" si="75"/>
        <v>0.5</v>
      </c>
      <c r="J828" s="152">
        <v>446.24349364295085</v>
      </c>
      <c r="K828" s="133">
        <f t="shared" si="76"/>
        <v>1</v>
      </c>
      <c r="L828" s="136"/>
      <c r="M828" s="136">
        <f t="shared" si="77"/>
        <v>0.68068609022556392</v>
      </c>
      <c r="N828" s="24"/>
      <c r="O828" s="42" t="str">
        <f t="shared" si="78"/>
        <v xml:space="preserve">CAPACIDADE DE ADAPTAÇÃO MUITO ALTA </v>
      </c>
    </row>
    <row r="829" spans="1:15">
      <c r="A829" s="146">
        <v>825</v>
      </c>
      <c r="B829" s="28">
        <v>3170305</v>
      </c>
      <c r="C829" s="17" t="s">
        <v>912</v>
      </c>
      <c r="D829" s="151">
        <v>17107.599999999999</v>
      </c>
      <c r="E829" s="133">
        <f t="shared" si="73"/>
        <v>0.31514252114016905</v>
      </c>
      <c r="F829" s="134">
        <v>0.54500000000000004</v>
      </c>
      <c r="G829" s="133">
        <f t="shared" si="74"/>
        <v>0.79041353383458623</v>
      </c>
      <c r="H829" s="135">
        <v>0.25</v>
      </c>
      <c r="I829" s="133">
        <f t="shared" si="75"/>
        <v>0.25</v>
      </c>
      <c r="J829" s="152">
        <v>13.524590163934427</v>
      </c>
      <c r="K829" s="133">
        <f t="shared" si="76"/>
        <v>3.1181023316482884E-2</v>
      </c>
      <c r="L829" s="136"/>
      <c r="M829" s="136">
        <f t="shared" si="77"/>
        <v>0.34668426957280957</v>
      </c>
      <c r="N829" s="24"/>
      <c r="O829" s="42" t="str">
        <f t="shared" si="78"/>
        <v>CAPACIDADE DE ADAPTAÇÃO MODERADA</v>
      </c>
    </row>
    <row r="830" spans="1:15">
      <c r="A830" s="146">
        <v>826</v>
      </c>
      <c r="B830" s="28">
        <v>3170404</v>
      </c>
      <c r="C830" s="17" t="s">
        <v>913</v>
      </c>
      <c r="D830" s="151">
        <v>50544.26</v>
      </c>
      <c r="E830" s="133">
        <f t="shared" si="73"/>
        <v>0.93108592237158938</v>
      </c>
      <c r="F830" s="134">
        <v>0.69199999999999995</v>
      </c>
      <c r="G830" s="133">
        <f t="shared" si="74"/>
        <v>0.23778195488721815</v>
      </c>
      <c r="H830" s="135">
        <v>0.5</v>
      </c>
      <c r="I830" s="133">
        <f t="shared" si="75"/>
        <v>0.5</v>
      </c>
      <c r="J830" s="152">
        <v>315.97117133654274</v>
      </c>
      <c r="K830" s="133">
        <f t="shared" si="76"/>
        <v>0.72847342073654542</v>
      </c>
      <c r="L830" s="136"/>
      <c r="M830" s="136">
        <f t="shared" si="77"/>
        <v>0.5993353244988382</v>
      </c>
      <c r="N830" s="24"/>
      <c r="O830" s="42" t="str">
        <f t="shared" si="78"/>
        <v>CAPACIDADE DE ADAPTAÇÃO ALTA</v>
      </c>
    </row>
    <row r="831" spans="1:15">
      <c r="A831" s="146">
        <v>827</v>
      </c>
      <c r="B831" s="28">
        <v>3170438</v>
      </c>
      <c r="C831" s="17" t="s">
        <v>914</v>
      </c>
      <c r="D831" s="151">
        <v>30580</v>
      </c>
      <c r="E831" s="133">
        <f t="shared" si="73"/>
        <v>0.56332029603605238</v>
      </c>
      <c r="F831" s="134">
        <v>0.57799999999999996</v>
      </c>
      <c r="G831" s="133">
        <f t="shared" si="74"/>
        <v>0.6663533834586467</v>
      </c>
      <c r="H831" s="135">
        <v>0.25</v>
      </c>
      <c r="I831" s="133">
        <f t="shared" si="75"/>
        <v>0.25</v>
      </c>
      <c r="J831" s="152">
        <v>39.647857889237201</v>
      </c>
      <c r="K831" s="133">
        <f t="shared" si="76"/>
        <v>9.1408372919839026E-2</v>
      </c>
      <c r="L831" s="136"/>
      <c r="M831" s="136">
        <f t="shared" si="77"/>
        <v>0.39277051310363453</v>
      </c>
      <c r="N831" s="24"/>
      <c r="O831" s="42" t="str">
        <f t="shared" si="78"/>
        <v>CAPACIDADE DE ADAPTAÇÃO MODERADA</v>
      </c>
    </row>
    <row r="832" spans="1:15">
      <c r="A832" s="146">
        <v>828</v>
      </c>
      <c r="B832" s="28">
        <v>3170479</v>
      </c>
      <c r="C832" s="17" t="s">
        <v>915</v>
      </c>
      <c r="D832" s="151">
        <v>29820.95</v>
      </c>
      <c r="E832" s="133">
        <f t="shared" si="73"/>
        <v>0.5493376841751576</v>
      </c>
      <c r="F832" s="134">
        <v>0.625</v>
      </c>
      <c r="G832" s="133">
        <f t="shared" si="74"/>
        <v>0.48966165413533824</v>
      </c>
      <c r="H832" s="135">
        <v>0</v>
      </c>
      <c r="I832" s="133">
        <f t="shared" si="75"/>
        <v>0</v>
      </c>
      <c r="J832" s="152">
        <v>234.87015539305301</v>
      </c>
      <c r="K832" s="133">
        <f t="shared" si="76"/>
        <v>0.54149454459522584</v>
      </c>
      <c r="L832" s="136"/>
      <c r="M832" s="136">
        <f t="shared" si="77"/>
        <v>0.39512347072643039</v>
      </c>
      <c r="N832" s="24"/>
      <c r="O832" s="42" t="str">
        <f t="shared" si="78"/>
        <v>CAPACIDADE DE ADAPTAÇÃO MODERADA</v>
      </c>
    </row>
    <row r="833" spans="1:15">
      <c r="A833" s="146">
        <v>829</v>
      </c>
      <c r="B833" s="28">
        <v>3170503</v>
      </c>
      <c r="C833" s="17" t="s">
        <v>916</v>
      </c>
      <c r="D833" s="151">
        <v>23226.29</v>
      </c>
      <c r="E833" s="133">
        <f t="shared" si="73"/>
        <v>0.42785613337538275</v>
      </c>
      <c r="F833" s="134">
        <v>0.61599999999999999</v>
      </c>
      <c r="G833" s="133">
        <f t="shared" si="74"/>
        <v>0.52349624060150368</v>
      </c>
      <c r="H833" s="135">
        <v>0.25</v>
      </c>
      <c r="I833" s="133">
        <f t="shared" si="75"/>
        <v>0.25</v>
      </c>
      <c r="J833" s="152">
        <v>32.479902830188678</v>
      </c>
      <c r="K833" s="133">
        <f t="shared" si="76"/>
        <v>7.4882609764094429E-2</v>
      </c>
      <c r="L833" s="136"/>
      <c r="M833" s="136">
        <f t="shared" si="77"/>
        <v>0.31905874593524519</v>
      </c>
      <c r="N833" s="24"/>
      <c r="O833" s="42" t="str">
        <f t="shared" si="78"/>
        <v>CAPACIDADE DE ADAPTAÇÃO MODERADA</v>
      </c>
    </row>
    <row r="834" spans="1:15">
      <c r="A834" s="146">
        <v>830</v>
      </c>
      <c r="B834" s="28">
        <v>3170529</v>
      </c>
      <c r="C834" s="17" t="s">
        <v>917</v>
      </c>
      <c r="D834" s="151">
        <v>11061.34</v>
      </c>
      <c r="E834" s="133">
        <f t="shared" si="73"/>
        <v>0.20376315642104081</v>
      </c>
      <c r="F834" s="134">
        <v>0.51900000000000002</v>
      </c>
      <c r="G834" s="133">
        <f t="shared" si="74"/>
        <v>0.88815789473684192</v>
      </c>
      <c r="H834" s="135">
        <v>0.5</v>
      </c>
      <c r="I834" s="133">
        <f t="shared" si="75"/>
        <v>0.5</v>
      </c>
      <c r="J834" s="152">
        <v>7.3905721151095598</v>
      </c>
      <c r="K834" s="133">
        <f t="shared" si="76"/>
        <v>1.7039008106722597E-2</v>
      </c>
      <c r="L834" s="136"/>
      <c r="M834" s="136">
        <f t="shared" si="77"/>
        <v>0.40224001481615135</v>
      </c>
      <c r="N834" s="24"/>
      <c r="O834" s="42" t="str">
        <f t="shared" si="78"/>
        <v>CAPACIDADE DE ADAPTAÇÃO ALTA</v>
      </c>
    </row>
    <row r="835" spans="1:15">
      <c r="A835" s="146">
        <v>831</v>
      </c>
      <c r="B835" s="28">
        <v>3170578</v>
      </c>
      <c r="C835" s="17" t="s">
        <v>918</v>
      </c>
      <c r="D835" s="151">
        <v>11970.81</v>
      </c>
      <c r="E835" s="133">
        <f t="shared" si="73"/>
        <v>0.22051668518611303</v>
      </c>
      <c r="F835" s="134">
        <v>0.58699999999999997</v>
      </c>
      <c r="G835" s="133">
        <f t="shared" si="74"/>
        <v>0.63251879699248126</v>
      </c>
      <c r="H835" s="135">
        <v>0.25</v>
      </c>
      <c r="I835" s="133">
        <f t="shared" si="75"/>
        <v>0.25</v>
      </c>
      <c r="J835" s="152">
        <v>0</v>
      </c>
      <c r="K835" s="133">
        <f t="shared" si="76"/>
        <v>0</v>
      </c>
      <c r="L835" s="136"/>
      <c r="M835" s="136">
        <f t="shared" si="77"/>
        <v>0.27575887054464854</v>
      </c>
      <c r="N835" s="24"/>
      <c r="O835" s="42" t="str">
        <f t="shared" si="78"/>
        <v>CAPACIDADE DE ADAPTAÇÃO MODERADA</v>
      </c>
    </row>
    <row r="836" spans="1:15">
      <c r="A836" s="146">
        <v>832</v>
      </c>
      <c r="B836" s="28">
        <v>3170602</v>
      </c>
      <c r="C836" s="17" t="s">
        <v>919</v>
      </c>
      <c r="D836" s="151">
        <v>40894.449999999997</v>
      </c>
      <c r="E836" s="133">
        <f t="shared" si="73"/>
        <v>0.75332484238821262</v>
      </c>
      <c r="F836" s="134">
        <v>0.69099999999999995</v>
      </c>
      <c r="G836" s="133">
        <f t="shared" si="74"/>
        <v>0.24154135338345875</v>
      </c>
      <c r="H836" s="135">
        <v>0</v>
      </c>
      <c r="I836" s="133">
        <f t="shared" si="75"/>
        <v>0</v>
      </c>
      <c r="J836" s="152">
        <v>134.16999536607969</v>
      </c>
      <c r="K836" s="133">
        <f t="shared" si="76"/>
        <v>0.30932972483249693</v>
      </c>
      <c r="L836" s="136"/>
      <c r="M836" s="136">
        <f t="shared" si="77"/>
        <v>0.32604898015104206</v>
      </c>
      <c r="N836" s="24"/>
      <c r="O836" s="42" t="str">
        <f t="shared" si="78"/>
        <v>CAPACIDADE DE ADAPTAÇÃO MODERADA</v>
      </c>
    </row>
    <row r="837" spans="1:15">
      <c r="A837" s="146">
        <v>833</v>
      </c>
      <c r="B837" s="28">
        <v>3170651</v>
      </c>
      <c r="C837" s="17" t="s">
        <v>920</v>
      </c>
      <c r="D837" s="151">
        <v>13504.4</v>
      </c>
      <c r="E837" s="133">
        <f t="shared" si="73"/>
        <v>0.24876725329592106</v>
      </c>
      <c r="F837" s="134">
        <v>0.65300000000000002</v>
      </c>
      <c r="G837" s="133">
        <f t="shared" si="74"/>
        <v>0.3843984962406013</v>
      </c>
      <c r="H837" s="135">
        <v>0.5</v>
      </c>
      <c r="I837" s="133">
        <f t="shared" si="75"/>
        <v>0.5</v>
      </c>
      <c r="J837" s="152">
        <v>42.93132311677099</v>
      </c>
      <c r="K837" s="133">
        <f t="shared" si="76"/>
        <v>9.8978421592486432E-2</v>
      </c>
      <c r="L837" s="136"/>
      <c r="M837" s="136">
        <f t="shared" si="77"/>
        <v>0.30803604278225222</v>
      </c>
      <c r="N837" s="24"/>
      <c r="O837" s="42" t="str">
        <f t="shared" si="78"/>
        <v>CAPACIDADE DE ADAPTAÇÃO MODERADA</v>
      </c>
    </row>
    <row r="838" spans="1:15">
      <c r="A838" s="146">
        <v>834</v>
      </c>
      <c r="B838" s="28">
        <v>3170701</v>
      </c>
      <c r="C838" s="17" t="s">
        <v>921</v>
      </c>
      <c r="D838" s="151">
        <v>58817.87</v>
      </c>
      <c r="E838" s="133">
        <f t="shared" ref="E838:E857" si="79">IF((D838-$E$860)/($D$860-$E$860)&gt;1,1,IF((D838-$E$860)/($D$860-$E$860)&lt;0,0,(D838-$E$860)/($D$860-$E$860)))</f>
        <v>1</v>
      </c>
      <c r="F838" s="134">
        <v>0.64600000000000002</v>
      </c>
      <c r="G838" s="133">
        <f t="shared" ref="G838:G856" si="80">IF((F838-$F$860)/($G$860-$F$860)&gt;1,1,IF((F838-$F$860)/($G$860-$F$860)&lt;0,0,(F838-$F$860)/($G$860-$F$860)))</f>
        <v>0.41071428571428553</v>
      </c>
      <c r="H838" s="135">
        <v>0.5</v>
      </c>
      <c r="I838" s="133">
        <f t="shared" ref="I838:I858" si="81">H838</f>
        <v>0.5</v>
      </c>
      <c r="J838" s="152">
        <v>1466.5453186484644</v>
      </c>
      <c r="K838" s="133">
        <f t="shared" ref="K838:K857" si="82">IF((J838-$K$860)/($J$860-$K$860)&gt;1,1,IF((J838-$K$860)/($J$860-$K$860)&lt;0,0,(J838-$K$860)/($J$860-$K$860)))</f>
        <v>1</v>
      </c>
      <c r="L838" s="136"/>
      <c r="M838" s="136">
        <f t="shared" ref="M838:M857" si="83">(E838+G838+I838+K838)/J$2</f>
        <v>0.7276785714285714</v>
      </c>
      <c r="N838" s="24"/>
      <c r="O838" s="42" t="str">
        <f t="shared" ref="O838:O857" si="84">IF(AND(M838&gt;$R$5,M838&lt;$S$5)," CAPACIDADE DE ADAPTAÇÃO RELATIVAMENTE BAIXA",IF(AND(M838&gt;$R$6,M838&lt;$S$6),"CAPACIDADE DE ADAPTAÇÃO MODERADA",IF(AND(M838&gt;$R$7,M838&lt;$S$7),"CAPACIDADE DE ADAPTAÇÃO ALTA",IF(AND(M838&gt;$R$8,M838&lt;$S$8),"CAPACIDADE DE ADAPTAÇÃO MUITO ALTA ","CAPACIDADE DE ADAPTAÇÃO EXTREMA"))))</f>
        <v xml:space="preserve">CAPACIDADE DE ADAPTAÇÃO MUITO ALTA </v>
      </c>
    </row>
    <row r="839" spans="1:15">
      <c r="A839" s="146">
        <v>835</v>
      </c>
      <c r="B839" s="28">
        <v>3170750</v>
      </c>
      <c r="C839" s="17" t="s">
        <v>922</v>
      </c>
      <c r="D839" s="151">
        <v>43704.06</v>
      </c>
      <c r="E839" s="133">
        <f t="shared" si="79"/>
        <v>0.80508123012352506</v>
      </c>
      <c r="F839" s="134">
        <v>0.66200000000000003</v>
      </c>
      <c r="G839" s="133">
        <f t="shared" si="80"/>
        <v>0.35056390977443586</v>
      </c>
      <c r="H839" s="135">
        <v>0</v>
      </c>
      <c r="I839" s="133">
        <f t="shared" si="81"/>
        <v>0</v>
      </c>
      <c r="J839" s="152">
        <v>62.134233031998846</v>
      </c>
      <c r="K839" s="133">
        <f t="shared" si="82"/>
        <v>0.14325084497487847</v>
      </c>
      <c r="L839" s="136"/>
      <c r="M839" s="136">
        <f t="shared" si="83"/>
        <v>0.32472399621820985</v>
      </c>
      <c r="N839" s="24"/>
      <c r="O839" s="42" t="str">
        <f t="shared" si="84"/>
        <v>CAPACIDADE DE ADAPTAÇÃO MODERADA</v>
      </c>
    </row>
    <row r="840" spans="1:15">
      <c r="A840" s="146">
        <v>836</v>
      </c>
      <c r="B840" s="28">
        <v>3170800</v>
      </c>
      <c r="C840" s="17" t="s">
        <v>923</v>
      </c>
      <c r="D840" s="151">
        <v>26623.1</v>
      </c>
      <c r="E840" s="133">
        <f t="shared" si="79"/>
        <v>0.49042944975138741</v>
      </c>
      <c r="F840" s="134">
        <v>0.61099999999999999</v>
      </c>
      <c r="G840" s="133">
        <f t="shared" si="80"/>
        <v>0.54229323308270672</v>
      </c>
      <c r="H840" s="135">
        <v>0.5</v>
      </c>
      <c r="I840" s="133">
        <f t="shared" si="81"/>
        <v>0.5</v>
      </c>
      <c r="J840" s="152">
        <v>2.8519001896633478</v>
      </c>
      <c r="K840" s="133">
        <f t="shared" si="82"/>
        <v>6.5750729029341367E-3</v>
      </c>
      <c r="L840" s="136"/>
      <c r="M840" s="136">
        <f t="shared" si="83"/>
        <v>0.38482443893425705</v>
      </c>
      <c r="N840" s="24"/>
      <c r="O840" s="42" t="str">
        <f t="shared" si="84"/>
        <v>CAPACIDADE DE ADAPTAÇÃO MODERADA</v>
      </c>
    </row>
    <row r="841" spans="1:15">
      <c r="A841" s="146">
        <v>837</v>
      </c>
      <c r="B841" s="28">
        <v>3170909</v>
      </c>
      <c r="C841" s="17" t="s">
        <v>924</v>
      </c>
      <c r="D841" s="151">
        <v>9704.7999999999993</v>
      </c>
      <c r="E841" s="133">
        <f t="shared" si="79"/>
        <v>0.17877406177144151</v>
      </c>
      <c r="F841" s="134">
        <v>0.64</v>
      </c>
      <c r="G841" s="133">
        <f t="shared" si="80"/>
        <v>0.43327067669172914</v>
      </c>
      <c r="H841" s="135">
        <v>0.25</v>
      </c>
      <c r="I841" s="133">
        <f t="shared" si="81"/>
        <v>0.25</v>
      </c>
      <c r="J841" s="152">
        <v>29.125513800424624</v>
      </c>
      <c r="K841" s="133">
        <f t="shared" si="82"/>
        <v>6.7149045842243196E-2</v>
      </c>
      <c r="L841" s="136"/>
      <c r="M841" s="136">
        <f t="shared" si="83"/>
        <v>0.23229844607635347</v>
      </c>
      <c r="N841" s="24"/>
      <c r="O841" s="42" t="str">
        <f t="shared" si="84"/>
        <v>CAPACIDADE DE ADAPTAÇÃO MODERADA</v>
      </c>
    </row>
    <row r="842" spans="1:15">
      <c r="A842" s="146">
        <v>838</v>
      </c>
      <c r="B842" s="28">
        <v>3171006</v>
      </c>
      <c r="C842" s="17" t="s">
        <v>925</v>
      </c>
      <c r="D842" s="151">
        <v>56478.26</v>
      </c>
      <c r="E842" s="133">
        <f t="shared" si="79"/>
        <v>1</v>
      </c>
      <c r="F842" s="134">
        <v>0.64</v>
      </c>
      <c r="G842" s="133">
        <f t="shared" si="80"/>
        <v>0.43327067669172914</v>
      </c>
      <c r="H842" s="135">
        <v>0.25</v>
      </c>
      <c r="I842" s="133">
        <f t="shared" si="81"/>
        <v>0.25</v>
      </c>
      <c r="J842" s="152">
        <v>28.177572465581978</v>
      </c>
      <c r="K842" s="133">
        <f t="shared" si="82"/>
        <v>6.4963561438937042E-2</v>
      </c>
      <c r="L842" s="136"/>
      <c r="M842" s="136">
        <f t="shared" si="83"/>
        <v>0.43705855953266654</v>
      </c>
      <c r="N842" s="24"/>
      <c r="O842" s="42" t="str">
        <f t="shared" si="84"/>
        <v>CAPACIDADE DE ADAPTAÇÃO ALTA</v>
      </c>
    </row>
    <row r="843" spans="1:15">
      <c r="A843" s="146">
        <v>839</v>
      </c>
      <c r="B843" s="28">
        <v>3171030</v>
      </c>
      <c r="C843" s="17" t="s">
        <v>926</v>
      </c>
      <c r="D843" s="151">
        <v>12118.32</v>
      </c>
      <c r="E843" s="133">
        <f t="shared" si="79"/>
        <v>0.22323399639828695</v>
      </c>
      <c r="F843" s="134">
        <v>0.63700000000000001</v>
      </c>
      <c r="G843" s="133">
        <f t="shared" si="80"/>
        <v>0.44454887218045097</v>
      </c>
      <c r="H843" s="135">
        <v>0.5</v>
      </c>
      <c r="I843" s="133">
        <f t="shared" si="81"/>
        <v>0.5</v>
      </c>
      <c r="J843" s="152">
        <v>63.166047966631915</v>
      </c>
      <c r="K843" s="133">
        <f t="shared" si="82"/>
        <v>0.14562970046292747</v>
      </c>
      <c r="L843" s="136"/>
      <c r="M843" s="136">
        <f t="shared" si="83"/>
        <v>0.32835314226041634</v>
      </c>
      <c r="N843" s="24"/>
      <c r="O843" s="42" t="str">
        <f t="shared" si="84"/>
        <v>CAPACIDADE DE ADAPTAÇÃO MODERADA</v>
      </c>
    </row>
    <row r="844" spans="1:15">
      <c r="A844" s="146">
        <v>840</v>
      </c>
      <c r="B844" s="28">
        <v>3171071</v>
      </c>
      <c r="C844" s="17" t="s">
        <v>927</v>
      </c>
      <c r="D844" s="151">
        <v>23208.11</v>
      </c>
      <c r="E844" s="133">
        <f t="shared" si="79"/>
        <v>0.42752123595936131</v>
      </c>
      <c r="F844" s="134">
        <v>0.61199999999999999</v>
      </c>
      <c r="G844" s="133">
        <f t="shared" si="80"/>
        <v>0.53853383458646609</v>
      </c>
      <c r="H844" s="135">
        <v>0.25</v>
      </c>
      <c r="I844" s="133">
        <f t="shared" si="81"/>
        <v>0.25</v>
      </c>
      <c r="J844" s="152">
        <v>90.363038023547588</v>
      </c>
      <c r="K844" s="133">
        <f t="shared" si="82"/>
        <v>0.20833252330810723</v>
      </c>
      <c r="L844" s="136"/>
      <c r="M844" s="136">
        <f t="shared" si="83"/>
        <v>0.35609689846348364</v>
      </c>
      <c r="N844" s="24"/>
      <c r="O844" s="42" t="str">
        <f t="shared" si="84"/>
        <v>CAPACIDADE DE ADAPTAÇÃO MODERADA</v>
      </c>
    </row>
    <row r="845" spans="1:15">
      <c r="A845" s="146">
        <v>841</v>
      </c>
      <c r="B845" s="28">
        <v>3171105</v>
      </c>
      <c r="C845" s="17" t="s">
        <v>928</v>
      </c>
      <c r="D845" s="151">
        <v>41671</v>
      </c>
      <c r="E845" s="133">
        <f t="shared" si="79"/>
        <v>0.76762982524912826</v>
      </c>
      <c r="F845" s="134">
        <v>0.503</v>
      </c>
      <c r="G845" s="133">
        <f t="shared" si="80"/>
        <v>0.94830827067669154</v>
      </c>
      <c r="H845" s="135">
        <v>0.25</v>
      </c>
      <c r="I845" s="133">
        <f t="shared" si="81"/>
        <v>0.25</v>
      </c>
      <c r="J845" s="152">
        <v>82.295259454705359</v>
      </c>
      <c r="K845" s="133">
        <f t="shared" si="82"/>
        <v>0.18973221168179846</v>
      </c>
      <c r="L845" s="136"/>
      <c r="M845" s="136">
        <f t="shared" si="83"/>
        <v>0.53891757690190456</v>
      </c>
      <c r="N845" s="24"/>
      <c r="O845" s="42" t="str">
        <f t="shared" si="84"/>
        <v>CAPACIDADE DE ADAPTAÇÃO ALTA</v>
      </c>
    </row>
    <row r="846" spans="1:15">
      <c r="A846" s="146">
        <v>842</v>
      </c>
      <c r="B846" s="28">
        <v>3171154</v>
      </c>
      <c r="C846" s="17" t="s">
        <v>929</v>
      </c>
      <c r="D846" s="151">
        <v>13235.02</v>
      </c>
      <c r="E846" s="133">
        <f t="shared" si="79"/>
        <v>0.24380495043960349</v>
      </c>
      <c r="F846" s="134">
        <v>0.69199999999999995</v>
      </c>
      <c r="G846" s="133">
        <f t="shared" si="80"/>
        <v>0.23778195488721815</v>
      </c>
      <c r="H846" s="135">
        <v>0.25</v>
      </c>
      <c r="I846" s="133">
        <f t="shared" si="81"/>
        <v>0.25</v>
      </c>
      <c r="J846" s="152">
        <v>44.785692998571136</v>
      </c>
      <c r="K846" s="133">
        <f t="shared" si="82"/>
        <v>0.10325368241894635</v>
      </c>
      <c r="L846" s="136"/>
      <c r="M846" s="136">
        <f t="shared" si="83"/>
        <v>0.20871014693644199</v>
      </c>
      <c r="N846" s="24"/>
      <c r="O846" s="42" t="str">
        <f t="shared" si="84"/>
        <v>CAPACIDADE DE ADAPTAÇÃO MODERADA</v>
      </c>
    </row>
    <row r="847" spans="1:15">
      <c r="A847" s="146">
        <v>843</v>
      </c>
      <c r="B847" s="28">
        <v>3171204</v>
      </c>
      <c r="C847" s="17" t="s">
        <v>930</v>
      </c>
      <c r="D847" s="151">
        <v>22909.06</v>
      </c>
      <c r="E847" s="133">
        <f t="shared" si="79"/>
        <v>0.42201237609900877</v>
      </c>
      <c r="F847" s="134">
        <v>0.65200000000000002</v>
      </c>
      <c r="G847" s="133">
        <f t="shared" si="80"/>
        <v>0.38815789473684192</v>
      </c>
      <c r="H847" s="135">
        <v>0.5</v>
      </c>
      <c r="I847" s="133">
        <f t="shared" si="81"/>
        <v>0.5</v>
      </c>
      <c r="J847" s="152">
        <v>206.57850772944616</v>
      </c>
      <c r="K847" s="133">
        <f t="shared" si="82"/>
        <v>0.47626798210662069</v>
      </c>
      <c r="L847" s="136"/>
      <c r="M847" s="136">
        <f t="shared" si="83"/>
        <v>0.44660956323561785</v>
      </c>
      <c r="N847" s="24"/>
      <c r="O847" s="42" t="str">
        <f t="shared" si="84"/>
        <v>CAPACIDADE DE ADAPTAÇÃO ALTA</v>
      </c>
    </row>
    <row r="848" spans="1:15">
      <c r="A848" s="146">
        <v>844</v>
      </c>
      <c r="B848" s="28">
        <v>3171303</v>
      </c>
      <c r="C848" s="17" t="s">
        <v>931</v>
      </c>
      <c r="D848" s="151">
        <v>22673.74</v>
      </c>
      <c r="E848" s="133">
        <f t="shared" si="79"/>
        <v>0.41767749931473136</v>
      </c>
      <c r="F848" s="134">
        <v>0.61699999999999999</v>
      </c>
      <c r="G848" s="133">
        <f t="shared" si="80"/>
        <v>0.51973684210526305</v>
      </c>
      <c r="H848" s="135">
        <v>0.5</v>
      </c>
      <c r="I848" s="133">
        <f t="shared" si="81"/>
        <v>0.5</v>
      </c>
      <c r="J848" s="152">
        <v>364.77538453486852</v>
      </c>
      <c r="K848" s="133">
        <f t="shared" si="82"/>
        <v>0.84099182545224893</v>
      </c>
      <c r="L848" s="136"/>
      <c r="M848" s="136">
        <f t="shared" si="83"/>
        <v>0.56960154171806088</v>
      </c>
      <c r="N848" s="24"/>
      <c r="O848" s="42" t="str">
        <f t="shared" si="84"/>
        <v>CAPACIDADE DE ADAPTAÇÃO ALTA</v>
      </c>
    </row>
    <row r="849" spans="1:15">
      <c r="A849" s="146">
        <v>845</v>
      </c>
      <c r="B849" s="28">
        <v>3171402</v>
      </c>
      <c r="C849" s="17" t="s">
        <v>932</v>
      </c>
      <c r="D849" s="151">
        <v>14974.51</v>
      </c>
      <c r="E849" s="133">
        <f t="shared" si="79"/>
        <v>0.27584844362965427</v>
      </c>
      <c r="F849" s="134">
        <v>0.59699999999999998</v>
      </c>
      <c r="G849" s="133">
        <f t="shared" si="80"/>
        <v>0.59492481203007519</v>
      </c>
      <c r="H849" s="135">
        <v>0.25</v>
      </c>
      <c r="I849" s="133">
        <f t="shared" si="81"/>
        <v>0.25</v>
      </c>
      <c r="J849" s="152">
        <v>61.303672972972969</v>
      </c>
      <c r="K849" s="133">
        <f t="shared" si="82"/>
        <v>0.14133598380331516</v>
      </c>
      <c r="L849" s="136"/>
      <c r="M849" s="136">
        <f t="shared" si="83"/>
        <v>0.31552730986576116</v>
      </c>
      <c r="N849" s="24"/>
      <c r="O849" s="42" t="str">
        <f t="shared" si="84"/>
        <v>CAPACIDADE DE ADAPTAÇÃO MODERADA</v>
      </c>
    </row>
    <row r="850" spans="1:15">
      <c r="A850" s="146">
        <v>846</v>
      </c>
      <c r="B850" s="28">
        <v>3171501</v>
      </c>
      <c r="C850" s="17" t="s">
        <v>565</v>
      </c>
      <c r="D850" s="151">
        <v>13915.37</v>
      </c>
      <c r="E850" s="133">
        <f t="shared" si="79"/>
        <v>0.25633781386040561</v>
      </c>
      <c r="F850" s="134">
        <v>0.63100000000000001</v>
      </c>
      <c r="G850" s="133">
        <f t="shared" si="80"/>
        <v>0.46710526315789458</v>
      </c>
      <c r="H850" s="135">
        <v>0.5</v>
      </c>
      <c r="I850" s="133">
        <f t="shared" si="81"/>
        <v>0.5</v>
      </c>
      <c r="J850" s="152">
        <v>0.35599078341013823</v>
      </c>
      <c r="K850" s="133">
        <f t="shared" si="82"/>
        <v>8.207388751464681E-4</v>
      </c>
      <c r="L850" s="136"/>
      <c r="M850" s="136">
        <f t="shared" si="83"/>
        <v>0.30606595397336167</v>
      </c>
      <c r="N850" s="24"/>
      <c r="O850" s="42" t="str">
        <f t="shared" si="84"/>
        <v>CAPACIDADE DE ADAPTAÇÃO MODERADA</v>
      </c>
    </row>
    <row r="851" spans="1:15">
      <c r="A851" s="146">
        <v>847</v>
      </c>
      <c r="B851" s="28">
        <v>3171600</v>
      </c>
      <c r="C851" s="17" t="s">
        <v>933</v>
      </c>
      <c r="D851" s="151">
        <v>9585.82</v>
      </c>
      <c r="E851" s="133">
        <f t="shared" si="79"/>
        <v>0.17658230739530123</v>
      </c>
      <c r="F851" s="134">
        <v>0.59199999999999997</v>
      </c>
      <c r="G851" s="133">
        <f t="shared" si="80"/>
        <v>0.61372180451127822</v>
      </c>
      <c r="H851" s="135">
        <v>0.25</v>
      </c>
      <c r="I851" s="133">
        <f t="shared" si="81"/>
        <v>0.25</v>
      </c>
      <c r="J851" s="152">
        <v>51.901330057607595</v>
      </c>
      <c r="K851" s="133">
        <f t="shared" si="82"/>
        <v>0.1196588261135114</v>
      </c>
      <c r="L851" s="136"/>
      <c r="M851" s="136">
        <f t="shared" si="83"/>
        <v>0.28999073450502272</v>
      </c>
      <c r="N851" s="24"/>
      <c r="O851" s="42" t="str">
        <f t="shared" si="84"/>
        <v>CAPACIDADE DE ADAPTAÇÃO MODERADA</v>
      </c>
    </row>
    <row r="852" spans="1:15">
      <c r="A852" s="146">
        <v>848</v>
      </c>
      <c r="B852" s="28">
        <v>3171709</v>
      </c>
      <c r="C852" s="17" t="s">
        <v>934</v>
      </c>
      <c r="D852" s="151">
        <v>20855.96</v>
      </c>
      <c r="E852" s="133">
        <f t="shared" si="79"/>
        <v>0.38419181037658823</v>
      </c>
      <c r="F852" s="134">
        <v>0.622</v>
      </c>
      <c r="G852" s="133">
        <f t="shared" si="80"/>
        <v>0.50093984962406002</v>
      </c>
      <c r="H852" s="135">
        <v>0</v>
      </c>
      <c r="I852" s="133">
        <f t="shared" si="81"/>
        <v>0</v>
      </c>
      <c r="J852" s="152">
        <v>173.62565559048048</v>
      </c>
      <c r="K852" s="133">
        <f t="shared" si="82"/>
        <v>0.40029498488932158</v>
      </c>
      <c r="L852" s="136"/>
      <c r="M852" s="136">
        <f t="shared" si="83"/>
        <v>0.32135666122249246</v>
      </c>
      <c r="N852" s="24"/>
      <c r="O852" s="42" t="str">
        <f t="shared" si="84"/>
        <v>CAPACIDADE DE ADAPTAÇÃO MODERADA</v>
      </c>
    </row>
    <row r="853" spans="1:15">
      <c r="A853" s="146">
        <v>849</v>
      </c>
      <c r="B853" s="28">
        <v>3171808</v>
      </c>
      <c r="C853" s="17" t="s">
        <v>935</v>
      </c>
      <c r="D853" s="151">
        <v>17587.98</v>
      </c>
      <c r="E853" s="133">
        <f t="shared" si="79"/>
        <v>0.32399169719673543</v>
      </c>
      <c r="F853" s="134">
        <v>0.61099999999999999</v>
      </c>
      <c r="G853" s="133">
        <f t="shared" si="80"/>
        <v>0.54229323308270672</v>
      </c>
      <c r="H853" s="135">
        <v>0.25</v>
      </c>
      <c r="I853" s="133">
        <f t="shared" si="81"/>
        <v>0.25</v>
      </c>
      <c r="J853" s="152">
        <v>43.492926119837115</v>
      </c>
      <c r="K853" s="133">
        <f t="shared" si="82"/>
        <v>0.10027320066682087</v>
      </c>
      <c r="L853" s="136"/>
      <c r="M853" s="136">
        <f t="shared" si="83"/>
        <v>0.30413953273656574</v>
      </c>
      <c r="N853" s="24"/>
      <c r="O853" s="42" t="str">
        <f t="shared" si="84"/>
        <v>CAPACIDADE DE ADAPTAÇÃO MODERADA</v>
      </c>
    </row>
    <row r="854" spans="1:15">
      <c r="A854" s="146">
        <v>850</v>
      </c>
      <c r="B854" s="28">
        <v>3171907</v>
      </c>
      <c r="C854" s="17" t="s">
        <v>936</v>
      </c>
      <c r="D854" s="151">
        <v>11818.51</v>
      </c>
      <c r="E854" s="133">
        <f t="shared" si="79"/>
        <v>0.21771113642593348</v>
      </c>
      <c r="F854" s="134">
        <v>0.66700000000000004</v>
      </c>
      <c r="G854" s="133">
        <f t="shared" si="80"/>
        <v>0.33176691729323282</v>
      </c>
      <c r="H854" s="135">
        <v>0</v>
      </c>
      <c r="I854" s="133">
        <f t="shared" si="81"/>
        <v>0</v>
      </c>
      <c r="J854" s="152">
        <v>99.742847100175752</v>
      </c>
      <c r="K854" s="133">
        <f t="shared" si="82"/>
        <v>0.22995772909825574</v>
      </c>
      <c r="L854" s="136"/>
      <c r="M854" s="136">
        <f t="shared" si="83"/>
        <v>0.19485894570435552</v>
      </c>
      <c r="N854" s="24"/>
      <c r="O854" s="42" t="str">
        <f t="shared" si="84"/>
        <v xml:space="preserve"> CAPACIDADE DE ADAPTAÇÃO RELATIVAMENTE BAIXA</v>
      </c>
    </row>
    <row r="855" spans="1:15">
      <c r="A855" s="146">
        <v>851</v>
      </c>
      <c r="B855" s="28">
        <v>3172004</v>
      </c>
      <c r="C855" s="17" t="s">
        <v>937</v>
      </c>
      <c r="D855" s="151">
        <v>31179.87</v>
      </c>
      <c r="E855" s="133">
        <f t="shared" si="79"/>
        <v>0.57437062128075966</v>
      </c>
      <c r="F855" s="134">
        <v>0.628</v>
      </c>
      <c r="G855" s="133">
        <f t="shared" si="80"/>
        <v>0.47838345864661641</v>
      </c>
      <c r="H855" s="135">
        <v>0.5</v>
      </c>
      <c r="I855" s="133">
        <f t="shared" si="81"/>
        <v>0.5</v>
      </c>
      <c r="J855" s="152">
        <v>41.558085546476001</v>
      </c>
      <c r="K855" s="133">
        <f t="shared" si="82"/>
        <v>9.5812414180844324E-2</v>
      </c>
      <c r="L855" s="136"/>
      <c r="M855" s="136">
        <f t="shared" si="83"/>
        <v>0.41214162352705508</v>
      </c>
      <c r="N855" s="24"/>
      <c r="O855" s="42" t="str">
        <f t="shared" si="84"/>
        <v>CAPACIDADE DE ADAPTAÇÃO ALTA</v>
      </c>
    </row>
    <row r="856" spans="1:15">
      <c r="A856" s="146">
        <v>852</v>
      </c>
      <c r="B856" s="28">
        <v>3172103</v>
      </c>
      <c r="C856" s="17" t="s">
        <v>938</v>
      </c>
      <c r="D856" s="151">
        <v>26633.91</v>
      </c>
      <c r="E856" s="133">
        <f t="shared" si="79"/>
        <v>0.49062858292340017</v>
      </c>
      <c r="F856" s="134">
        <v>0.51300000000000001</v>
      </c>
      <c r="G856" s="133">
        <f t="shared" si="80"/>
        <v>0.91071428571428559</v>
      </c>
      <c r="H856" s="135">
        <v>0.25</v>
      </c>
      <c r="I856" s="133">
        <f t="shared" si="81"/>
        <v>0.25</v>
      </c>
      <c r="J856" s="152">
        <v>403.03906369570109</v>
      </c>
      <c r="K856" s="133">
        <f t="shared" si="82"/>
        <v>0.92920896605514447</v>
      </c>
      <c r="L856" s="136"/>
      <c r="M856" s="136">
        <f t="shared" si="83"/>
        <v>0.64513795867320756</v>
      </c>
      <c r="N856" s="24"/>
      <c r="O856" s="42" t="str">
        <f t="shared" si="84"/>
        <v xml:space="preserve">CAPACIDADE DE ADAPTAÇÃO MUITO ALTA </v>
      </c>
    </row>
    <row r="857" spans="1:15">
      <c r="A857" s="146">
        <v>853</v>
      </c>
      <c r="B857" s="28">
        <v>3172202</v>
      </c>
      <c r="C857" s="17" t="s">
        <v>939</v>
      </c>
      <c r="D857" s="151">
        <v>13011.59</v>
      </c>
      <c r="E857" s="133">
        <f t="shared" si="79"/>
        <v>0.23968910172334007</v>
      </c>
      <c r="F857" s="134">
        <v>0.65800000000000003</v>
      </c>
      <c r="G857" s="133">
        <f>IF((F857-$F$860)/($G$860-$F$860)&gt;1,1,IF((F857-$F$860)/($G$860-$F$860)&lt;0,0,(F857-$F$860)/($G$860-$F$860)))</f>
        <v>0.36560150375939826</v>
      </c>
      <c r="H857" s="135">
        <v>0</v>
      </c>
      <c r="I857" s="133">
        <f t="shared" si="81"/>
        <v>0</v>
      </c>
      <c r="J857" s="152">
        <v>78.716663837011879</v>
      </c>
      <c r="K857" s="133">
        <f t="shared" si="82"/>
        <v>0.18148173813376284</v>
      </c>
      <c r="L857" s="136"/>
      <c r="M857" s="136">
        <f t="shared" si="83"/>
        <v>0.19669308590412526</v>
      </c>
      <c r="N857" s="24"/>
      <c r="O857" s="42" t="str">
        <f t="shared" si="84"/>
        <v xml:space="preserve"> CAPACIDADE DE ADAPTAÇÃO RELATIVAMENTE BAIXA</v>
      </c>
    </row>
    <row r="858" spans="1:15">
      <c r="D858"/>
      <c r="E858"/>
      <c r="F858"/>
      <c r="G858"/>
      <c r="H858"/>
      <c r="I858" s="75">
        <f t="shared" si="81"/>
        <v>0</v>
      </c>
      <c r="J858"/>
      <c r="K858"/>
    </row>
    <row r="859" spans="1:15" ht="15" customHeight="1">
      <c r="C859" s="179" t="s">
        <v>31</v>
      </c>
      <c r="D859" s="76" t="s">
        <v>1</v>
      </c>
      <c r="E859" s="77" t="s">
        <v>2</v>
      </c>
      <c r="F859" s="76" t="s">
        <v>1</v>
      </c>
      <c r="G859" s="77" t="s">
        <v>2</v>
      </c>
      <c r="H859" s="76" t="s">
        <v>1</v>
      </c>
      <c r="I859" s="77" t="s">
        <v>2</v>
      </c>
      <c r="J859" s="76" t="s">
        <v>1</v>
      </c>
      <c r="K859" s="77" t="s">
        <v>2</v>
      </c>
      <c r="L859" s="39"/>
    </row>
    <row r="860" spans="1:15" ht="15" customHeight="1">
      <c r="C860" s="179"/>
      <c r="D860" s="78">
        <f>IF(D861&gt;0, D861, 0)</f>
        <v>54285.280000000006</v>
      </c>
      <c r="E860" s="80">
        <f>IF(D862&gt;0, D862, 0)</f>
        <v>0</v>
      </c>
      <c r="F860" s="78">
        <f>IF(F861&gt;0, F861, 0)</f>
        <v>0.75524999999999998</v>
      </c>
      <c r="G860" s="80">
        <f>IF(F862&gt;0, F862, 0)</f>
        <v>0.48924999999999996</v>
      </c>
      <c r="H860" s="78">
        <f>IF(H861&gt;0, H861, 0)</f>
        <v>0.875</v>
      </c>
      <c r="I860" s="80">
        <f>IF(H862&gt;0, H862, 0)</f>
        <v>0</v>
      </c>
      <c r="J860" s="78">
        <f>J861+1.5*(J861-J861)</f>
        <v>433.74426896326622</v>
      </c>
      <c r="K860" s="80">
        <f>IF(J862&gt;0, J862, 0)</f>
        <v>0</v>
      </c>
      <c r="L860" s="40"/>
    </row>
    <row r="861" spans="1:15">
      <c r="C861" s="79" t="s">
        <v>70</v>
      </c>
      <c r="D861" s="182">
        <f t="shared" ref="D861" si="85">D864+1.5*(D864-D863)</f>
        <v>54285.280000000006</v>
      </c>
      <c r="E861" s="182"/>
      <c r="F861" s="182">
        <f t="shared" ref="F861" si="86">F864+1.5*(F864-F863)</f>
        <v>0.75524999999999998</v>
      </c>
      <c r="G861" s="182"/>
      <c r="H861" s="182">
        <f>H864+1.5*(H864-H863)</f>
        <v>0.875</v>
      </c>
      <c r="I861" s="182"/>
      <c r="J861" s="182">
        <f>J864+1.5*(J864-J863)</f>
        <v>433.74426896326622</v>
      </c>
      <c r="K861" s="182"/>
    </row>
    <row r="862" spans="1:15">
      <c r="C862" s="79" t="s">
        <v>69</v>
      </c>
      <c r="D862" s="181">
        <f t="shared" ref="D862:F862" si="87">D863-1.5*(D864-D863)</f>
        <v>-9901.9200000000055</v>
      </c>
      <c r="E862" s="181"/>
      <c r="F862" s="181">
        <f t="shared" si="87"/>
        <v>0.48924999999999996</v>
      </c>
      <c r="G862" s="181"/>
      <c r="H862" s="181">
        <f t="shared" ref="H862" si="88">H863-1.5*(H864-H863)</f>
        <v>-0.125</v>
      </c>
      <c r="I862" s="181"/>
      <c r="J862" s="181">
        <f t="shared" ref="J862" si="89">J863-1.5*(J864-J863)</f>
        <v>-222.75849313797241</v>
      </c>
      <c r="K862" s="181"/>
    </row>
    <row r="863" spans="1:15">
      <c r="C863" s="79" t="s">
        <v>67</v>
      </c>
      <c r="D863" s="183">
        <f>_xlfn.QUARTILE.EXC(D5:D857,1)</f>
        <v>14168.279999999999</v>
      </c>
      <c r="E863" s="183"/>
      <c r="F863" s="183">
        <f>_xlfn.QUARTILE.EXC(F5:F857,1)</f>
        <v>0.58899999999999997</v>
      </c>
      <c r="G863" s="183"/>
      <c r="H863" s="183">
        <f t="shared" ref="H863" si="90">_xlfn.QUARTILE.EXC(H5:H857,1)</f>
        <v>0.25</v>
      </c>
      <c r="I863" s="183"/>
      <c r="J863" s="183">
        <f>_xlfn.QUARTILE.EXC(J5:J857,1)</f>
        <v>23.430042649992085</v>
      </c>
      <c r="K863" s="183"/>
    </row>
    <row r="864" spans="1:15">
      <c r="C864" s="79" t="s">
        <v>68</v>
      </c>
      <c r="D864" s="183">
        <f>_xlfn.QUARTILE.EXC(D5:D857,3)</f>
        <v>30215.08</v>
      </c>
      <c r="E864" s="183"/>
      <c r="F864" s="183">
        <f>_xlfn.QUARTILE.EXC(F5:F857,3)</f>
        <v>0.65549999999999997</v>
      </c>
      <c r="G864" s="183"/>
      <c r="H864" s="183">
        <f t="shared" ref="H864" si="91">_xlfn.QUARTILE.EXC(H5:H857,3)</f>
        <v>0.5</v>
      </c>
      <c r="I864" s="183"/>
      <c r="J864" s="183">
        <f>_xlfn.QUARTILE.EXC(J5:J857,3)</f>
        <v>187.55573317530175</v>
      </c>
      <c r="K864" s="183"/>
    </row>
    <row r="865"/>
  </sheetData>
  <sheetProtection formatCells="0" formatColumns="0" formatRows="0" insertColumns="0" insertRows="0" insertHyperlinks="0" deleteColumns="0" deleteRows="0" sort="0" autoFilter="0" pivotTables="0"/>
  <autoFilter ref="O1:O857"/>
  <mergeCells count="32">
    <mergeCell ref="F862:G862"/>
    <mergeCell ref="D861:E861"/>
    <mergeCell ref="F861:G861"/>
    <mergeCell ref="D864:E864"/>
    <mergeCell ref="F864:G864"/>
    <mergeCell ref="D863:E863"/>
    <mergeCell ref="F863:G863"/>
    <mergeCell ref="Q4:S4"/>
    <mergeCell ref="F3:G3"/>
    <mergeCell ref="H3:I3"/>
    <mergeCell ref="M1:M4"/>
    <mergeCell ref="F2:G2"/>
    <mergeCell ref="H2:I2"/>
    <mergeCell ref="J3:K3"/>
    <mergeCell ref="J2:K2"/>
    <mergeCell ref="O1:O4"/>
    <mergeCell ref="J861:K861"/>
    <mergeCell ref="J862:K862"/>
    <mergeCell ref="J863:K863"/>
    <mergeCell ref="J864:K864"/>
    <mergeCell ref="A1:C4"/>
    <mergeCell ref="D3:E3"/>
    <mergeCell ref="D2:E2"/>
    <mergeCell ref="D1:E1"/>
    <mergeCell ref="J1:K1"/>
    <mergeCell ref="F1:I1"/>
    <mergeCell ref="H864:I864"/>
    <mergeCell ref="H863:I863"/>
    <mergeCell ref="H862:I862"/>
    <mergeCell ref="H861:I861"/>
    <mergeCell ref="C859:C860"/>
    <mergeCell ref="D862:E862"/>
  </mergeCells>
  <conditionalFormatting sqref="E5:E857">
    <cfRule type="cellIs" dxfId="34" priority="36" operator="between">
      <formula>0.8001</formula>
      <formula>1</formula>
    </cfRule>
    <cfRule type="cellIs" dxfId="33" priority="37" operator="between">
      <formula>0.6001</formula>
      <formula>0.8</formula>
    </cfRule>
    <cfRule type="cellIs" dxfId="32" priority="38" operator="between">
      <formula>0.4001</formula>
      <formula>0.6</formula>
    </cfRule>
    <cfRule type="cellIs" dxfId="31" priority="39" operator="between">
      <formula>0.2001</formula>
      <formula>0.4</formula>
    </cfRule>
    <cfRule type="cellIs" dxfId="30" priority="40" operator="between">
      <formula>0</formula>
      <formula>0.2</formula>
    </cfRule>
  </conditionalFormatting>
  <conditionalFormatting sqref="G5:G857">
    <cfRule type="cellIs" dxfId="29" priority="6" operator="between">
      <formula>0.8001</formula>
      <formula>1</formula>
    </cfRule>
    <cfRule type="cellIs" dxfId="28" priority="7" operator="between">
      <formula>0.6001</formula>
      <formula>0.8</formula>
    </cfRule>
    <cfRule type="cellIs" dxfId="27" priority="8" operator="between">
      <formula>0.4001</formula>
      <formula>0.6</formula>
    </cfRule>
    <cfRule type="cellIs" dxfId="26" priority="9" operator="between">
      <formula>0.2001</formula>
      <formula>0.4</formula>
    </cfRule>
    <cfRule type="cellIs" dxfId="25" priority="10" operator="between">
      <formula>0</formula>
      <formula>0.2</formula>
    </cfRule>
  </conditionalFormatting>
  <conditionalFormatting sqref="I5:I858">
    <cfRule type="cellIs" dxfId="24" priority="1" operator="between">
      <formula>0.8001</formula>
      <formula>1</formula>
    </cfRule>
    <cfRule type="cellIs" dxfId="23" priority="2" operator="between">
      <formula>0.6001</formula>
      <formula>0.8</formula>
    </cfRule>
    <cfRule type="cellIs" dxfId="22" priority="3" operator="between">
      <formula>0.4001</formula>
      <formula>0.6</formula>
    </cfRule>
    <cfRule type="cellIs" dxfId="21" priority="4" operator="between">
      <formula>0.2001</formula>
      <formula>0.4</formula>
    </cfRule>
    <cfRule type="cellIs" dxfId="20" priority="5" operator="between">
      <formula>0</formula>
      <formula>0.2</formula>
    </cfRule>
  </conditionalFormatting>
  <conditionalFormatting sqref="K5:K857">
    <cfRule type="cellIs" dxfId="19" priority="11" operator="between">
      <formula>0.8001</formula>
      <formula>1</formula>
    </cfRule>
    <cfRule type="cellIs" dxfId="18" priority="12" operator="between">
      <formula>0.6001</formula>
      <formula>0.8</formula>
    </cfRule>
    <cfRule type="cellIs" dxfId="17" priority="13" operator="between">
      <formula>0.4001</formula>
      <formula>0.6</formula>
    </cfRule>
    <cfRule type="cellIs" dxfId="16" priority="14" operator="between">
      <formula>0.2001</formula>
      <formula>0.4</formula>
    </cfRule>
    <cfRule type="cellIs" dxfId="15" priority="15" operator="between">
      <formula>0</formula>
      <formula>0.2</formula>
    </cfRule>
  </conditionalFormatting>
  <conditionalFormatting sqref="M5:M857">
    <cfRule type="cellIs" dxfId="14" priority="146" operator="between">
      <formula>0.8001</formula>
      <formula>1</formula>
    </cfRule>
    <cfRule type="cellIs" dxfId="13" priority="147" operator="between">
      <formula>0.6001</formula>
      <formula>0.8</formula>
    </cfRule>
    <cfRule type="cellIs" dxfId="12" priority="148" operator="between">
      <formula>0.4001</formula>
      <formula>0.6</formula>
    </cfRule>
    <cfRule type="cellIs" dxfId="11" priority="149" operator="between">
      <formula>0.2001</formula>
      <formula>0.4</formula>
    </cfRule>
    <cfRule type="cellIs" dxfId="10" priority="150" operator="between">
      <formula>0</formula>
      <formula>0.2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80"/>
  </sheetPr>
  <dimension ref="A1:U863"/>
  <sheetViews>
    <sheetView showGridLines="0" zoomScale="80" zoomScaleNormal="80" zoomScalePageLayoutView="80" workbookViewId="0">
      <pane xSplit="3" ySplit="2" topLeftCell="D3" activePane="bottomRight" state="frozen"/>
      <selection activeCell="D2" sqref="C2:R11"/>
      <selection pane="topRight" activeCell="D2" sqref="C2:R11"/>
      <selection pane="bottomLeft" activeCell="D2" sqref="C2:R11"/>
      <selection pane="bottomRight" activeCell="I3" sqref="I3"/>
    </sheetView>
  </sheetViews>
  <sheetFormatPr baseColWidth="10" defaultColWidth="0" defaultRowHeight="14.5" zeroHeight="1"/>
  <cols>
    <col min="1" max="1" width="4.1796875" style="145" customWidth="1"/>
    <col min="2" max="2" width="8.1796875" style="28" customWidth="1"/>
    <col min="3" max="3" width="30.453125" style="17" bestFit="1" customWidth="1"/>
    <col min="4" max="5" width="18.453125" style="17" customWidth="1"/>
    <col min="6" max="6" width="20.453125" style="17" customWidth="1"/>
    <col min="7" max="7" width="31.7265625" style="17" hidden="1" customWidth="1"/>
    <col min="8" max="8" width="29.1796875" style="17" customWidth="1"/>
    <col min="9" max="9" width="24.453125" style="17" customWidth="1"/>
    <col min="10" max="10" width="41" style="17" customWidth="1"/>
    <col min="11" max="11" width="4.453125" style="17" hidden="1" customWidth="1"/>
    <col min="12" max="14" width="8.81640625" style="17" hidden="1" customWidth="1"/>
    <col min="15" max="15" width="11.453125" style="17" hidden="1" customWidth="1"/>
    <col min="16" max="21" width="0" style="17" hidden="1" customWidth="1"/>
    <col min="22" max="16384" width="8.81640625" style="17" hidden="1"/>
  </cols>
  <sheetData>
    <row r="1" spans="1:20" ht="49.5" customHeight="1">
      <c r="A1" s="211" t="s">
        <v>0</v>
      </c>
      <c r="B1" s="211"/>
      <c r="C1" s="211"/>
      <c r="D1" s="212" t="str">
        <f>Sensibilidade!Q1</f>
        <v>SENSIBILIDADE GERAL</v>
      </c>
      <c r="E1" s="212" t="str">
        <f>Exposição!O1</f>
        <v>EXPOSIÇĀO GERAL</v>
      </c>
      <c r="F1" s="212" t="str">
        <f>'Capacidade de Adaptação'!M1:M4</f>
        <v>CAPACIDADE DE ADAPTAÇĀO GERAL</v>
      </c>
      <c r="G1" s="213" t="s">
        <v>36</v>
      </c>
      <c r="H1" s="213" t="s">
        <v>36</v>
      </c>
      <c r="I1" s="210" t="s">
        <v>994</v>
      </c>
      <c r="J1" s="210" t="s">
        <v>49</v>
      </c>
      <c r="K1" s="65"/>
      <c r="L1" s="46"/>
      <c r="M1" s="46"/>
      <c r="N1" s="46"/>
      <c r="O1" s="46"/>
      <c r="P1" s="46"/>
      <c r="Q1" s="46"/>
      <c r="R1" s="35"/>
      <c r="S1" s="35"/>
      <c r="T1" s="35"/>
    </row>
    <row r="2" spans="1:20" ht="49.5" customHeight="1">
      <c r="A2" s="211"/>
      <c r="B2" s="211"/>
      <c r="C2" s="211"/>
      <c r="D2" s="212"/>
      <c r="E2" s="212"/>
      <c r="F2" s="212"/>
      <c r="G2" s="213"/>
      <c r="H2" s="213"/>
      <c r="I2" s="210"/>
      <c r="J2" s="210"/>
      <c r="K2" s="66"/>
      <c r="L2" s="67"/>
      <c r="M2" s="67"/>
      <c r="N2" s="67"/>
      <c r="O2" s="67"/>
      <c r="P2" s="67"/>
      <c r="Q2" s="67"/>
      <c r="R2" s="35"/>
      <c r="S2" s="35"/>
      <c r="T2" s="35"/>
    </row>
    <row r="3" spans="1:20">
      <c r="A3" s="145">
        <v>1</v>
      </c>
      <c r="B3" s="28">
        <v>3100104</v>
      </c>
      <c r="C3" s="17" t="s">
        <v>102</v>
      </c>
      <c r="D3" s="143">
        <f>Sensibilidade!Q5</f>
        <v>0.58354864575953636</v>
      </c>
      <c r="E3" s="143">
        <f>Exposição!O5</f>
        <v>0.54166666666666663</v>
      </c>
      <c r="F3" s="143">
        <f>'Capacidade de Adaptação'!M5</f>
        <v>0.25741798290870205</v>
      </c>
      <c r="G3" s="132">
        <f t="shared" ref="G3:G67" si="0">((D3*E3)/F3)</f>
        <v>1.227920622385275</v>
      </c>
      <c r="H3" s="131">
        <f>IF((1-(G3-$E$858)/($H$858-$E$858))&gt;1,1,IF((1-(G3-$E$858)/($H$858-$E$858))&lt;0,0,1-(G3-$E$858)/($H$858-$E$858)))</f>
        <v>1</v>
      </c>
      <c r="I3" s="47" t="s">
        <v>15</v>
      </c>
      <c r="J3" s="47" t="str">
        <f>IF(AND(H3&gt;0,H3&lt;0.2),"VULNERABILIDADE RELATIVAMENTE BAIXA",IF(AND(H3&gt;0.20001,H3&lt;0.4),"VULNERABILIDADE MODERADA",IF(AND(H3&gt;0.40001,H3&lt;0.6),"VULNERABILIDADE ALTA",IF(AND(H3&gt;0.60001,H3&lt;0.8),"VULNERABILIDADE MUITO ALTA","VULNERABILIDADE EXTREMA"))))</f>
        <v>VULNERABILIDADE EXTREMA</v>
      </c>
      <c r="K3" s="35"/>
      <c r="L3" s="35"/>
      <c r="M3" s="35"/>
      <c r="N3" s="35"/>
      <c r="O3" s="35"/>
      <c r="P3" s="35"/>
      <c r="Q3" s="35"/>
      <c r="R3" s="35"/>
      <c r="S3" s="35"/>
      <c r="T3" s="35"/>
    </row>
    <row r="4" spans="1:20">
      <c r="A4" s="145">
        <v>2</v>
      </c>
      <c r="B4" s="28">
        <v>3100203</v>
      </c>
      <c r="C4" s="17" t="s">
        <v>103</v>
      </c>
      <c r="D4" s="143">
        <f>Sensibilidade!Q6</f>
        <v>0.42420472608392257</v>
      </c>
      <c r="E4" s="143">
        <f>Exposição!O6</f>
        <v>0.52860251448447548</v>
      </c>
      <c r="F4" s="143">
        <f>'Capacidade de Adaptação'!M6</f>
        <v>0.3147347847301209</v>
      </c>
      <c r="G4" s="132">
        <f t="shared" si="0"/>
        <v>0.71245917433764894</v>
      </c>
      <c r="H4" s="131">
        <f t="shared" ref="H4:H67" si="1">IF((1-(G4-$E$858)/($H$858-$E$858))&gt;1,1,IF((1-(G4-$E$858)/($H$858-$E$858))&lt;0,0,1-(G4-$E$858)/($H$858-$E$858)))</f>
        <v>0.65458111238092731</v>
      </c>
      <c r="I4" s="47" t="s">
        <v>989</v>
      </c>
      <c r="J4" s="47" t="str">
        <f t="shared" ref="J4:J67" si="2">IF(AND(H4&gt;0,H4&lt;0.2),"VULNERABILIDADE RELATIVAMENTE BAIXA",IF(AND(H4&gt;0.20001,H4&lt;0.4),"VULNERABILIDADE MODERADA",IF(AND(H4&gt;0.40001,H4&lt;0.6),"VULNERABILIDADE ALTA",IF(AND(H4&gt;0.60001,H4&lt;0.8),"VULNERABILIDADE MUITO ALTA","VULNERABILIDADE EXTREMA"))))</f>
        <v>VULNERABILIDADE MUITO ALTA</v>
      </c>
      <c r="K4" s="35"/>
      <c r="L4" s="44"/>
      <c r="M4" s="44"/>
      <c r="N4" s="44"/>
      <c r="O4" s="44"/>
      <c r="P4" s="44"/>
      <c r="Q4" s="35"/>
      <c r="R4" s="35"/>
      <c r="S4" s="35"/>
      <c r="T4" s="35"/>
    </row>
    <row r="5" spans="1:20" ht="15" customHeight="1">
      <c r="A5" s="145">
        <v>3</v>
      </c>
      <c r="B5" s="28">
        <v>3100302</v>
      </c>
      <c r="C5" s="17" t="s">
        <v>104</v>
      </c>
      <c r="D5" s="143">
        <f>Sensibilidade!Q7</f>
        <v>0.43601274296023368</v>
      </c>
      <c r="E5" s="143">
        <f>Exposição!O7</f>
        <v>0.54398649653846454</v>
      </c>
      <c r="F5" s="143">
        <f>'Capacidade de Adaptação'!M7</f>
        <v>0.42609120629957531</v>
      </c>
      <c r="G5" s="132">
        <f t="shared" si="0"/>
        <v>0.55665322584081689</v>
      </c>
      <c r="H5" s="131">
        <f t="shared" si="1"/>
        <v>0.51143237522355056</v>
      </c>
      <c r="I5" s="47" t="s">
        <v>990</v>
      </c>
      <c r="J5" s="47" t="str">
        <f t="shared" si="2"/>
        <v>VULNERABILIDADE ALTA</v>
      </c>
      <c r="K5" s="35"/>
      <c r="L5" s="44"/>
      <c r="M5" s="68"/>
      <c r="N5" s="69">
        <f>O13</f>
        <v>5.8750792064312961E-2</v>
      </c>
      <c r="O5" s="70">
        <f>O13+P14</f>
        <v>0.41559569506659683</v>
      </c>
      <c r="P5" s="44"/>
      <c r="Q5" s="35"/>
      <c r="R5" s="35"/>
      <c r="S5" s="35"/>
      <c r="T5" s="35"/>
    </row>
    <row r="6" spans="1:20" ht="15" customHeight="1">
      <c r="A6" s="145">
        <v>4</v>
      </c>
      <c r="B6" s="28">
        <v>3100401</v>
      </c>
      <c r="C6" s="17" t="s">
        <v>105</v>
      </c>
      <c r="D6" s="143">
        <f>Sensibilidade!Q8</f>
        <v>0.41705811844932555</v>
      </c>
      <c r="E6" s="143">
        <f>Exposição!O8</f>
        <v>0.68653500116031119</v>
      </c>
      <c r="F6" s="143">
        <f>'Capacidade de Adaptação'!M8</f>
        <v>0.47272841500445018</v>
      </c>
      <c r="G6" s="132">
        <f t="shared" si="0"/>
        <v>0.60568602763349766</v>
      </c>
      <c r="H6" s="131">
        <f t="shared" si="1"/>
        <v>0.55648189819508809</v>
      </c>
      <c r="I6" s="47" t="s">
        <v>990</v>
      </c>
      <c r="J6" s="47" t="str">
        <f t="shared" si="2"/>
        <v>VULNERABILIDADE ALTA</v>
      </c>
      <c r="K6" s="35"/>
      <c r="L6" s="44"/>
      <c r="M6" s="44"/>
      <c r="N6" s="69">
        <f>O5+0.000001</f>
        <v>0.4155966950665968</v>
      </c>
      <c r="O6" s="70">
        <f>N6+P14</f>
        <v>0.77244159806888069</v>
      </c>
      <c r="P6" s="44"/>
      <c r="Q6" s="35"/>
      <c r="R6" s="35"/>
      <c r="S6" s="35"/>
      <c r="T6" s="35"/>
    </row>
    <row r="7" spans="1:20" ht="15" customHeight="1">
      <c r="A7" s="145">
        <v>5</v>
      </c>
      <c r="B7" s="28">
        <v>3100500</v>
      </c>
      <c r="C7" s="17" t="s">
        <v>106</v>
      </c>
      <c r="D7" s="143">
        <f>Sensibilidade!Q9</f>
        <v>0.41202976739762498</v>
      </c>
      <c r="E7" s="143">
        <f>Exposição!O9</f>
        <v>0.57964221448518716</v>
      </c>
      <c r="F7" s="143">
        <f>'Capacidade de Adaptação'!M9</f>
        <v>0.26832403662508736</v>
      </c>
      <c r="G7" s="132">
        <f t="shared" si="0"/>
        <v>0.89007995635470449</v>
      </c>
      <c r="H7" s="131">
        <f t="shared" si="1"/>
        <v>0.81777251093760173</v>
      </c>
      <c r="I7" s="47" t="s">
        <v>991</v>
      </c>
      <c r="J7" s="47" t="str">
        <f t="shared" si="2"/>
        <v>VULNERABILIDADE EXTREMA</v>
      </c>
      <c r="K7" s="35"/>
      <c r="L7" s="44"/>
      <c r="M7" s="68"/>
      <c r="N7" s="69">
        <f>O6+0.000001</f>
        <v>0.77244259806888071</v>
      </c>
      <c r="O7" s="70">
        <f>N7+P14</f>
        <v>1.1292875010711647</v>
      </c>
      <c r="P7" s="44"/>
      <c r="Q7" s="35"/>
      <c r="R7" s="35"/>
      <c r="S7" s="35"/>
      <c r="T7" s="35"/>
    </row>
    <row r="8" spans="1:20" ht="15" customHeight="1">
      <c r="A8" s="145">
        <v>6</v>
      </c>
      <c r="B8" s="28">
        <v>3100609</v>
      </c>
      <c r="C8" s="17" t="s">
        <v>107</v>
      </c>
      <c r="D8" s="143">
        <f>Sensibilidade!Q10</f>
        <v>0.41441920836761797</v>
      </c>
      <c r="E8" s="143">
        <f>Exposição!O10</f>
        <v>0.3292205358620392</v>
      </c>
      <c r="F8" s="143">
        <f>'Capacidade de Adaptação'!M10</f>
        <v>0.22181257159422341</v>
      </c>
      <c r="G8" s="132">
        <f t="shared" si="0"/>
        <v>0.61509279149380014</v>
      </c>
      <c r="H8" s="131">
        <f t="shared" si="1"/>
        <v>0.56512448456827347</v>
      </c>
      <c r="I8" s="47" t="s">
        <v>991</v>
      </c>
      <c r="J8" s="47" t="str">
        <f t="shared" si="2"/>
        <v>VULNERABILIDADE ALTA</v>
      </c>
      <c r="K8" s="35"/>
      <c r="L8" s="44"/>
      <c r="M8" s="68"/>
      <c r="N8" s="69">
        <f>O7+0.000001</f>
        <v>1.1292885010711646</v>
      </c>
      <c r="O8" s="70">
        <f>N8+P14</f>
        <v>1.4861334040734486</v>
      </c>
      <c r="P8" s="44"/>
      <c r="Q8" s="35"/>
      <c r="R8" s="35"/>
      <c r="S8" s="35"/>
      <c r="T8" s="35"/>
    </row>
    <row r="9" spans="1:20" ht="15" customHeight="1">
      <c r="A9" s="145">
        <v>7</v>
      </c>
      <c r="B9" s="28">
        <v>3100708</v>
      </c>
      <c r="C9" s="17" t="s">
        <v>108</v>
      </c>
      <c r="D9" s="143">
        <f>Sensibilidade!Q11</f>
        <v>0.5427654758741326</v>
      </c>
      <c r="E9" s="143">
        <f>Exposição!O11</f>
        <v>0.41406955736224033</v>
      </c>
      <c r="F9" s="143">
        <f>'Capacidade de Adaptação'!M11</f>
        <v>0.44912250694758693</v>
      </c>
      <c r="G9" s="132">
        <f t="shared" si="0"/>
        <v>0.50040391401033824</v>
      </c>
      <c r="H9" s="131">
        <f t="shared" si="1"/>
        <v>0.45975259000233204</v>
      </c>
      <c r="I9" s="47" t="s">
        <v>15</v>
      </c>
      <c r="J9" s="47" t="str">
        <f t="shared" si="2"/>
        <v>VULNERABILIDADE ALTA</v>
      </c>
      <c r="K9" s="35"/>
      <c r="L9" s="44"/>
      <c r="M9" s="68"/>
      <c r="N9" s="69">
        <f>O8+0.000001</f>
        <v>1.4861344040734485</v>
      </c>
      <c r="O9" s="70">
        <f>N9+P14</f>
        <v>1.8429793070757325</v>
      </c>
      <c r="P9" s="44"/>
      <c r="Q9" s="35"/>
      <c r="R9" s="35"/>
      <c r="S9" s="35"/>
      <c r="T9" s="35"/>
    </row>
    <row r="10" spans="1:20">
      <c r="A10" s="145">
        <v>8</v>
      </c>
      <c r="B10" s="28">
        <v>3100807</v>
      </c>
      <c r="C10" s="17" t="s">
        <v>109</v>
      </c>
      <c r="D10" s="143">
        <f>Sensibilidade!Q12</f>
        <v>0.45863143058998029</v>
      </c>
      <c r="E10" s="143">
        <f>Exposição!O12</f>
        <v>0.37703252032520324</v>
      </c>
      <c r="F10" s="143">
        <f>'Capacidade de Adaptação'!M12</f>
        <v>0.41692157208598457</v>
      </c>
      <c r="G10" s="132">
        <f t="shared" si="0"/>
        <v>0.41475178007827218</v>
      </c>
      <c r="H10" s="131">
        <f t="shared" si="1"/>
        <v>0.38105858039936069</v>
      </c>
      <c r="I10" s="47" t="s">
        <v>51</v>
      </c>
      <c r="J10" s="47" t="str">
        <f t="shared" si="2"/>
        <v>VULNERABILIDADE MODERADA</v>
      </c>
      <c r="K10" s="35"/>
      <c r="L10" s="44"/>
      <c r="M10" s="44"/>
      <c r="N10" s="44"/>
      <c r="O10" s="44"/>
      <c r="P10" s="44"/>
      <c r="Q10" s="35"/>
      <c r="R10" s="35"/>
      <c r="S10" s="35"/>
      <c r="T10" s="35"/>
    </row>
    <row r="11" spans="1:20">
      <c r="A11" s="145">
        <v>9</v>
      </c>
      <c r="B11" s="28">
        <v>3100906</v>
      </c>
      <c r="C11" s="17" t="s">
        <v>110</v>
      </c>
      <c r="D11" s="143">
        <f>Sensibilidade!Q13</f>
        <v>0.35299383921316224</v>
      </c>
      <c r="E11" s="143">
        <f>Exposição!O13</f>
        <v>0.32289443642988569</v>
      </c>
      <c r="F11" s="143">
        <f>'Capacidade de Adaptação'!M13</f>
        <v>0.27830369448603698</v>
      </c>
      <c r="G11" s="132">
        <f t="shared" si="0"/>
        <v>0.40955168412855653</v>
      </c>
      <c r="H11" s="131">
        <f t="shared" si="1"/>
        <v>0.37628092476117347</v>
      </c>
      <c r="I11" s="47" t="s">
        <v>991</v>
      </c>
      <c r="J11" s="47" t="str">
        <f t="shared" si="2"/>
        <v>VULNERABILIDADE MODERADA</v>
      </c>
      <c r="K11" s="35"/>
      <c r="L11" s="44"/>
      <c r="M11" s="44"/>
      <c r="N11" s="44"/>
      <c r="O11" s="44"/>
      <c r="P11" s="44"/>
      <c r="Q11" s="35"/>
      <c r="R11" s="35"/>
      <c r="S11" s="35"/>
      <c r="T11" s="35"/>
    </row>
    <row r="12" spans="1:20">
      <c r="A12" s="145">
        <v>10</v>
      </c>
      <c r="B12" s="28">
        <v>3101003</v>
      </c>
      <c r="C12" s="17" t="s">
        <v>111</v>
      </c>
      <c r="D12" s="143">
        <f>Sensibilidade!Q14</f>
        <v>0.41921883887425299</v>
      </c>
      <c r="E12" s="143">
        <f>Exposição!O14</f>
        <v>0.58593044263775973</v>
      </c>
      <c r="F12" s="143">
        <f>'Capacidade de Adaptação'!M14</f>
        <v>0.36011021105051572</v>
      </c>
      <c r="G12" s="132">
        <f t="shared" si="0"/>
        <v>0.68210528967539252</v>
      </c>
      <c r="H12" s="131">
        <f t="shared" si="1"/>
        <v>0.62669308692911985</v>
      </c>
      <c r="I12" s="47" t="s">
        <v>502</v>
      </c>
      <c r="J12" s="47" t="str">
        <f t="shared" si="2"/>
        <v>VULNERABILIDADE MUITO ALTA</v>
      </c>
      <c r="K12" s="35"/>
      <c r="L12" s="44"/>
      <c r="M12" s="44"/>
      <c r="N12" s="44"/>
      <c r="O12" s="44"/>
      <c r="P12" s="44"/>
      <c r="Q12" s="35"/>
      <c r="R12" s="35"/>
      <c r="S12" s="35"/>
      <c r="T12" s="35"/>
    </row>
    <row r="13" spans="1:20">
      <c r="A13" s="145">
        <v>11</v>
      </c>
      <c r="B13" s="28">
        <v>3101102</v>
      </c>
      <c r="C13" s="17" t="s">
        <v>112</v>
      </c>
      <c r="D13" s="143">
        <f>Sensibilidade!Q15</f>
        <v>0.3993529812521896</v>
      </c>
      <c r="E13" s="143">
        <f>Exposição!O15</f>
        <v>0.44136031977147222</v>
      </c>
      <c r="F13" s="143">
        <f>'Capacidade de Adaptação'!M15</f>
        <v>0.45211948005626934</v>
      </c>
      <c r="G13" s="132">
        <f t="shared" si="0"/>
        <v>0.38984951386129302</v>
      </c>
      <c r="H13" s="131">
        <f t="shared" si="1"/>
        <v>0.3581793001426774</v>
      </c>
      <c r="I13" s="47" t="s">
        <v>991</v>
      </c>
      <c r="J13" s="47" t="str">
        <f t="shared" si="2"/>
        <v>VULNERABILIDADE MODERADA</v>
      </c>
      <c r="K13" s="35"/>
      <c r="L13" s="44" t="s">
        <v>13</v>
      </c>
      <c r="M13" s="71">
        <f>MAX(G3:G855)</f>
        <v>1.8429753070757324</v>
      </c>
      <c r="N13" s="44" t="s">
        <v>14</v>
      </c>
      <c r="O13" s="69">
        <f>MIN(G3:G855)-0.001</f>
        <v>5.8750792064312961E-2</v>
      </c>
      <c r="P13" s="69">
        <f>M13-O13</f>
        <v>1.7842245150114195</v>
      </c>
      <c r="Q13" s="35"/>
      <c r="R13" s="35"/>
      <c r="S13" s="35"/>
      <c r="T13" s="35"/>
    </row>
    <row r="14" spans="1:20">
      <c r="A14" s="145">
        <v>12</v>
      </c>
      <c r="B14" s="28">
        <v>3101201</v>
      </c>
      <c r="C14" s="17" t="s">
        <v>113</v>
      </c>
      <c r="D14" s="143">
        <f>Sensibilidade!Q16</f>
        <v>0.36728225647239493</v>
      </c>
      <c r="E14" s="143">
        <f>Exposição!O16</f>
        <v>0.23121800662451072</v>
      </c>
      <c r="F14" s="143">
        <f>'Capacidade de Adaptação'!M16</f>
        <v>0.38401236219416601</v>
      </c>
      <c r="G14" s="132">
        <f t="shared" si="0"/>
        <v>0.22114462858662004</v>
      </c>
      <c r="H14" s="131">
        <f t="shared" si="1"/>
        <v>0.20317949742435837</v>
      </c>
      <c r="I14" s="47" t="s">
        <v>51</v>
      </c>
      <c r="J14" s="47" t="str">
        <f t="shared" si="2"/>
        <v>VULNERABILIDADE MODERADA</v>
      </c>
      <c r="K14" s="35"/>
      <c r="L14" s="44"/>
      <c r="M14" s="44"/>
      <c r="N14" s="44"/>
      <c r="O14" s="44"/>
      <c r="P14" s="69">
        <f>P13/5</f>
        <v>0.35684490300228389</v>
      </c>
      <c r="Q14" s="35"/>
      <c r="R14" s="35"/>
      <c r="S14" s="35"/>
      <c r="T14" s="35"/>
    </row>
    <row r="15" spans="1:20">
      <c r="A15" s="145">
        <v>13</v>
      </c>
      <c r="B15" s="28">
        <v>3101300</v>
      </c>
      <c r="C15" s="17" t="s">
        <v>114</v>
      </c>
      <c r="D15" s="143">
        <f>Sensibilidade!Q17</f>
        <v>0.35859495624704879</v>
      </c>
      <c r="E15" s="143">
        <f>Exposição!O17</f>
        <v>0.24788434741618501</v>
      </c>
      <c r="F15" s="143">
        <f>'Capacidade de Adaptação'!M17</f>
        <v>0.55619470159308415</v>
      </c>
      <c r="G15" s="132">
        <f t="shared" si="0"/>
        <v>0.15981827310010532</v>
      </c>
      <c r="H15" s="131">
        <f t="shared" si="1"/>
        <v>0.14683511245668524</v>
      </c>
      <c r="I15" s="47" t="s">
        <v>51</v>
      </c>
      <c r="J15" s="47" t="str">
        <f t="shared" si="2"/>
        <v>VULNERABILIDADE RELATIVAMENTE BAIXA</v>
      </c>
      <c r="K15" s="35"/>
      <c r="L15" s="35"/>
      <c r="M15" s="35"/>
      <c r="N15" s="35"/>
      <c r="O15" s="35"/>
      <c r="P15" s="35"/>
      <c r="Q15" s="35"/>
      <c r="R15" s="35"/>
      <c r="S15" s="35"/>
      <c r="T15" s="35"/>
    </row>
    <row r="16" spans="1:20">
      <c r="A16" s="145">
        <v>14</v>
      </c>
      <c r="B16" s="28">
        <v>3101409</v>
      </c>
      <c r="C16" s="17" t="s">
        <v>115</v>
      </c>
      <c r="D16" s="143">
        <f>Sensibilidade!Q18</f>
        <v>0.44368768692367749</v>
      </c>
      <c r="E16" s="143">
        <f>Exposição!O18</f>
        <v>0.125</v>
      </c>
      <c r="F16" s="143">
        <f>'Capacidade de Adaptação'!M18</f>
        <v>0.65926279417697642</v>
      </c>
      <c r="G16" s="132">
        <f t="shared" si="0"/>
        <v>8.4125725515417776E-2</v>
      </c>
      <c r="H16" s="131">
        <f t="shared" si="1"/>
        <v>7.729160206116914E-2</v>
      </c>
      <c r="I16" s="47" t="s">
        <v>51</v>
      </c>
      <c r="J16" s="47" t="str">
        <f t="shared" si="2"/>
        <v>VULNERABILIDADE RELATIVAMENTE BAIXA</v>
      </c>
      <c r="K16" s="35"/>
      <c r="L16" s="35"/>
      <c r="M16" s="35"/>
      <c r="N16" s="35"/>
      <c r="O16" s="35"/>
      <c r="P16" s="35"/>
      <c r="Q16" s="35"/>
      <c r="R16" s="35"/>
      <c r="S16" s="35"/>
      <c r="T16" s="35"/>
    </row>
    <row r="17" spans="1:20">
      <c r="A17" s="145">
        <v>15</v>
      </c>
      <c r="B17" s="28">
        <v>3101508</v>
      </c>
      <c r="C17" s="17" t="s">
        <v>116</v>
      </c>
      <c r="D17" s="143">
        <f>Sensibilidade!Q19</f>
        <v>0.40964902581141932</v>
      </c>
      <c r="E17" s="143">
        <f>Exposição!O19</f>
        <v>0.30205991695861478</v>
      </c>
      <c r="F17" s="143">
        <f>'Capacidade de Adaptação'!M19</f>
        <v>0.40256603986893524</v>
      </c>
      <c r="G17" s="132">
        <f t="shared" si="0"/>
        <v>0.30737453849574775</v>
      </c>
      <c r="H17" s="131">
        <f t="shared" si="1"/>
        <v>0.2824043462043585</v>
      </c>
      <c r="I17" s="47" t="s">
        <v>990</v>
      </c>
      <c r="J17" s="47" t="str">
        <f t="shared" si="2"/>
        <v>VULNERABILIDADE MODERADA</v>
      </c>
      <c r="K17" s="35"/>
      <c r="L17" s="44">
        <v>1</v>
      </c>
      <c r="M17" s="72"/>
      <c r="N17" s="73"/>
      <c r="O17" s="35"/>
      <c r="P17" s="35"/>
      <c r="Q17" s="35"/>
      <c r="R17" s="35"/>
      <c r="S17" s="35"/>
      <c r="T17" s="35"/>
    </row>
    <row r="18" spans="1:20">
      <c r="A18" s="145">
        <v>16</v>
      </c>
      <c r="B18" s="28">
        <v>3101607</v>
      </c>
      <c r="C18" s="17" t="s">
        <v>117</v>
      </c>
      <c r="D18" s="143">
        <f>Sensibilidade!Q20</f>
        <v>0.47438117011465258</v>
      </c>
      <c r="E18" s="143">
        <f>Exposição!O20</f>
        <v>0.28761248449561028</v>
      </c>
      <c r="F18" s="143">
        <f>'Capacidade de Adaptação'!M20</f>
        <v>0.54115429612917632</v>
      </c>
      <c r="G18" s="132">
        <f t="shared" si="0"/>
        <v>0.252123928259532</v>
      </c>
      <c r="H18" s="131">
        <f t="shared" si="1"/>
        <v>0.23164213103354592</v>
      </c>
      <c r="I18" s="47" t="s">
        <v>51</v>
      </c>
      <c r="J18" s="47" t="str">
        <f t="shared" si="2"/>
        <v>VULNERABILIDADE MODERADA</v>
      </c>
      <c r="K18" s="35"/>
      <c r="L18" s="44">
        <v>2</v>
      </c>
      <c r="M18" s="72"/>
      <c r="N18" s="74"/>
      <c r="O18" s="35"/>
      <c r="P18" s="35"/>
      <c r="Q18" s="35"/>
      <c r="R18" s="35"/>
      <c r="S18" s="35"/>
      <c r="T18" s="35"/>
    </row>
    <row r="19" spans="1:20" ht="15" customHeight="1">
      <c r="A19" s="145">
        <v>17</v>
      </c>
      <c r="B19" s="28">
        <v>3101631</v>
      </c>
      <c r="C19" s="17" t="s">
        <v>118</v>
      </c>
      <c r="D19" s="143">
        <f>Sensibilidade!Q21</f>
        <v>0.40835415474250719</v>
      </c>
      <c r="E19" s="143">
        <f>Exposição!O21</f>
        <v>0.37703252032520324</v>
      </c>
      <c r="F19" s="143">
        <f>'Capacidade de Adaptação'!M21</f>
        <v>0.32570324018569291</v>
      </c>
      <c r="G19" s="132">
        <f t="shared" si="0"/>
        <v>0.47270882555560961</v>
      </c>
      <c r="H19" s="131">
        <f t="shared" si="1"/>
        <v>0.43430736807079029</v>
      </c>
      <c r="I19" s="47" t="s">
        <v>990</v>
      </c>
      <c r="J19" s="47" t="str">
        <f t="shared" si="2"/>
        <v>VULNERABILIDADE ALTA</v>
      </c>
      <c r="K19" s="35"/>
      <c r="L19" s="46">
        <v>3</v>
      </c>
      <c r="M19" s="72"/>
      <c r="N19" s="74"/>
      <c r="O19" s="35"/>
      <c r="P19" s="35"/>
      <c r="Q19" s="35"/>
      <c r="R19" s="35"/>
      <c r="S19" s="35"/>
      <c r="T19" s="35"/>
    </row>
    <row r="20" spans="1:20" ht="15" customHeight="1">
      <c r="A20" s="145">
        <v>18</v>
      </c>
      <c r="B20" s="28">
        <v>3101706</v>
      </c>
      <c r="C20" s="17" t="s">
        <v>119</v>
      </c>
      <c r="D20" s="143">
        <f>Sensibilidade!Q22</f>
        <v>0.35053964930762732</v>
      </c>
      <c r="E20" s="143">
        <f>Exposição!O22</f>
        <v>0.43828802678609219</v>
      </c>
      <c r="F20" s="143">
        <f>'Capacidade de Adaptação'!M22</f>
        <v>0.32442403826042288</v>
      </c>
      <c r="G20" s="132">
        <f t="shared" si="0"/>
        <v>0.47356950498840772</v>
      </c>
      <c r="H20" s="131">
        <f t="shared" si="1"/>
        <v>0.43509812846916418</v>
      </c>
      <c r="I20" s="47" t="s">
        <v>502</v>
      </c>
      <c r="J20" s="47" t="str">
        <f t="shared" si="2"/>
        <v>VULNERABILIDADE ALTA</v>
      </c>
      <c r="L20" s="44">
        <v>4</v>
      </c>
      <c r="M20" s="43"/>
      <c r="N20" s="45"/>
    </row>
    <row r="21" spans="1:20">
      <c r="A21" s="145">
        <v>19</v>
      </c>
      <c r="B21" s="28">
        <v>3101805</v>
      </c>
      <c r="C21" s="17" t="s">
        <v>120</v>
      </c>
      <c r="D21" s="143">
        <f>Sensibilidade!Q23</f>
        <v>0.44648559818232902</v>
      </c>
      <c r="E21" s="143">
        <f>Exposição!O23</f>
        <v>0.60232610659439934</v>
      </c>
      <c r="F21" s="143">
        <f>'Capacidade de Adaptação'!M23</f>
        <v>0.19770584448777695</v>
      </c>
      <c r="G21" s="132">
        <f t="shared" si="0"/>
        <v>1.3602528175147606</v>
      </c>
      <c r="H21" s="131">
        <f t="shared" si="1"/>
        <v>1</v>
      </c>
      <c r="I21" s="47" t="s">
        <v>991</v>
      </c>
      <c r="J21" s="47" t="str">
        <f t="shared" si="2"/>
        <v>VULNERABILIDADE EXTREMA</v>
      </c>
      <c r="L21" s="44">
        <v>5</v>
      </c>
      <c r="M21" s="43"/>
      <c r="N21" s="45"/>
    </row>
    <row r="22" spans="1:20">
      <c r="A22" s="145">
        <v>20</v>
      </c>
      <c r="B22" s="28">
        <v>3101904</v>
      </c>
      <c r="C22" s="17" t="s">
        <v>121</v>
      </c>
      <c r="D22" s="143">
        <f>Sensibilidade!Q24</f>
        <v>0.42585489414895616</v>
      </c>
      <c r="E22" s="143">
        <f>Exposição!O24</f>
        <v>0.3282520325203252</v>
      </c>
      <c r="F22" s="143">
        <f>'Capacidade de Adaptação'!M24</f>
        <v>0.36866559820315487</v>
      </c>
      <c r="G22" s="132">
        <f t="shared" si="0"/>
        <v>0.3791721691539337</v>
      </c>
      <c r="H22" s="131">
        <f t="shared" si="1"/>
        <v>0.34836935112726131</v>
      </c>
      <c r="I22" s="47" t="s">
        <v>51</v>
      </c>
      <c r="J22" s="47" t="str">
        <f t="shared" si="2"/>
        <v>VULNERABILIDADE MODERADA</v>
      </c>
      <c r="L22" s="46">
        <v>6</v>
      </c>
      <c r="M22" s="43"/>
      <c r="N22" s="45"/>
    </row>
    <row r="23" spans="1:20" ht="15" customHeight="1">
      <c r="A23" s="145">
        <v>21</v>
      </c>
      <c r="B23" s="28">
        <v>3102001</v>
      </c>
      <c r="C23" s="17" t="s">
        <v>122</v>
      </c>
      <c r="D23" s="143">
        <f>Sensibilidade!Q25</f>
        <v>0.48437955984624165</v>
      </c>
      <c r="E23" s="143">
        <f>Exposição!O25</f>
        <v>0.27134146341463411</v>
      </c>
      <c r="F23" s="143">
        <f>'Capacidade de Adaptação'!M25</f>
        <v>0.26316712542956977</v>
      </c>
      <c r="G23" s="132">
        <f t="shared" si="0"/>
        <v>0.49942506459451436</v>
      </c>
      <c r="H23" s="131">
        <f t="shared" si="1"/>
        <v>0.45885325939849919</v>
      </c>
      <c r="I23" s="47" t="s">
        <v>51</v>
      </c>
      <c r="J23" s="47" t="str">
        <f t="shared" si="2"/>
        <v>VULNERABILIDADE ALTA</v>
      </c>
      <c r="L23" s="44">
        <v>7</v>
      </c>
      <c r="M23" s="43"/>
      <c r="N23" s="45"/>
    </row>
    <row r="24" spans="1:20" ht="15" customHeight="1">
      <c r="A24" s="145">
        <v>22</v>
      </c>
      <c r="B24" s="28">
        <v>3102050</v>
      </c>
      <c r="C24" s="17" t="s">
        <v>123</v>
      </c>
      <c r="D24" s="143">
        <f>Sensibilidade!Q26</f>
        <v>0.40027759077028796</v>
      </c>
      <c r="E24" s="143">
        <f>Exposição!O26</f>
        <v>0.50837850045167121</v>
      </c>
      <c r="F24" s="143">
        <f>'Capacidade de Adaptação'!M26</f>
        <v>0.31195682852070133</v>
      </c>
      <c r="G24" s="132">
        <f t="shared" si="0"/>
        <v>0.6523098799445034</v>
      </c>
      <c r="H24" s="131">
        <f t="shared" si="1"/>
        <v>0.59931816756812939</v>
      </c>
      <c r="I24" s="47" t="s">
        <v>990</v>
      </c>
      <c r="J24" s="47" t="str">
        <f t="shared" si="2"/>
        <v>VULNERABILIDADE ALTA</v>
      </c>
      <c r="L24" s="44">
        <v>8</v>
      </c>
      <c r="M24" s="43"/>
      <c r="N24" s="45"/>
    </row>
    <row r="25" spans="1:20" ht="15" customHeight="1">
      <c r="A25" s="145">
        <v>23</v>
      </c>
      <c r="B25" s="28">
        <v>3102100</v>
      </c>
      <c r="C25" s="17" t="s">
        <v>125</v>
      </c>
      <c r="D25" s="143">
        <f>Sensibilidade!Q27</f>
        <v>0.49828213678661343</v>
      </c>
      <c r="E25" s="143">
        <f>Exposição!O27</f>
        <v>0.6262189867839455</v>
      </c>
      <c r="F25" s="143">
        <f>'Capacidade de Adaptação'!M27</f>
        <v>0.33414292831795661</v>
      </c>
      <c r="G25" s="132">
        <f t="shared" si="0"/>
        <v>0.93383312465058066</v>
      </c>
      <c r="H25" s="131">
        <f t="shared" si="1"/>
        <v>0.85797130211736339</v>
      </c>
      <c r="I25" s="47" t="s">
        <v>990</v>
      </c>
      <c r="J25" s="47" t="str">
        <f t="shared" si="2"/>
        <v>VULNERABILIDADE EXTREMA</v>
      </c>
      <c r="L25" s="46">
        <v>9</v>
      </c>
      <c r="M25" s="43"/>
      <c r="N25" s="45"/>
    </row>
    <row r="26" spans="1:20" ht="15" customHeight="1">
      <c r="A26" s="145">
        <v>24</v>
      </c>
      <c r="B26" s="28">
        <v>3102209</v>
      </c>
      <c r="C26" s="17" t="s">
        <v>126</v>
      </c>
      <c r="D26" s="143">
        <f>Sensibilidade!Q28</f>
        <v>0.45195967116286012</v>
      </c>
      <c r="E26" s="143">
        <f>Exposição!O28</f>
        <v>0.28615627822944895</v>
      </c>
      <c r="F26" s="143">
        <f>'Capacidade de Adaptação'!M28</f>
        <v>0.33766643804236213</v>
      </c>
      <c r="G26" s="132">
        <f t="shared" si="0"/>
        <v>0.38301436814263529</v>
      </c>
      <c r="H26" s="131">
        <f t="shared" si="1"/>
        <v>0.35189942131037211</v>
      </c>
      <c r="I26" s="47" t="s">
        <v>991</v>
      </c>
      <c r="J26" s="47" t="str">
        <f t="shared" si="2"/>
        <v>VULNERABILIDADE MODERADA</v>
      </c>
      <c r="L26" s="44">
        <v>10</v>
      </c>
      <c r="M26" s="43"/>
      <c r="N26" s="45"/>
    </row>
    <row r="27" spans="1:20" ht="15" customHeight="1">
      <c r="A27" s="145">
        <v>25</v>
      </c>
      <c r="B27" s="28">
        <v>3102308</v>
      </c>
      <c r="C27" s="17" t="s">
        <v>127</v>
      </c>
      <c r="D27" s="143">
        <f>Sensibilidade!Q29</f>
        <v>0.35289872318360022</v>
      </c>
      <c r="E27" s="143">
        <f>Exposição!O29</f>
        <v>0.6190758299110769</v>
      </c>
      <c r="F27" s="143">
        <f>'Capacidade de Adaptação'!M29</f>
        <v>0.36027677156370697</v>
      </c>
      <c r="G27" s="132">
        <f t="shared" si="0"/>
        <v>0.60639787844555759</v>
      </c>
      <c r="H27" s="131">
        <f t="shared" si="1"/>
        <v>0.55713592036673121</v>
      </c>
      <c r="I27" s="47" t="s">
        <v>991</v>
      </c>
      <c r="J27" s="47" t="str">
        <f t="shared" si="2"/>
        <v>VULNERABILIDADE ALTA</v>
      </c>
      <c r="M27" s="25"/>
      <c r="N27" s="25"/>
    </row>
    <row r="28" spans="1:20" ht="15" customHeight="1">
      <c r="A28" s="145">
        <v>26</v>
      </c>
      <c r="B28" s="28">
        <v>3102407</v>
      </c>
      <c r="C28" s="17" t="s">
        <v>128</v>
      </c>
      <c r="D28" s="143">
        <f>Sensibilidade!Q30</f>
        <v>0.30543484186094044</v>
      </c>
      <c r="E28" s="143">
        <f>Exposição!O30</f>
        <v>0.53214440922127015</v>
      </c>
      <c r="F28" s="143">
        <f>'Capacidade de Adaptação'!M30</f>
        <v>0.48834006262934382</v>
      </c>
      <c r="G28" s="132">
        <f t="shared" si="0"/>
        <v>0.33283249914527013</v>
      </c>
      <c r="H28" s="131">
        <f t="shared" si="1"/>
        <v>0.3057941779324802</v>
      </c>
      <c r="I28" s="47" t="s">
        <v>502</v>
      </c>
      <c r="J28" s="47" t="str">
        <f t="shared" si="2"/>
        <v>VULNERABILIDADE MODERADA</v>
      </c>
      <c r="M28" s="25"/>
      <c r="N28" s="25"/>
    </row>
    <row r="29" spans="1:20">
      <c r="A29" s="145">
        <v>27</v>
      </c>
      <c r="B29" s="28">
        <v>3102506</v>
      </c>
      <c r="C29" s="17" t="s">
        <v>975</v>
      </c>
      <c r="D29" s="143">
        <f>Sensibilidade!Q31</f>
        <v>0.44419441001606308</v>
      </c>
      <c r="E29" s="143">
        <f>Exposição!O31</f>
        <v>0.41992778724753793</v>
      </c>
      <c r="F29" s="143">
        <f>'Capacidade de Adaptação'!M31</f>
        <v>0.26410619112675188</v>
      </c>
      <c r="G29" s="132">
        <f t="shared" si="0"/>
        <v>0.70626733477917703</v>
      </c>
      <c r="H29" s="131">
        <f t="shared" si="1"/>
        <v>0.64889227943181593</v>
      </c>
      <c r="I29" s="47" t="s">
        <v>990</v>
      </c>
      <c r="J29" s="47" t="str">
        <f t="shared" si="2"/>
        <v>VULNERABILIDADE MUITO ALTA</v>
      </c>
    </row>
    <row r="30" spans="1:20">
      <c r="A30" s="145">
        <v>28</v>
      </c>
      <c r="B30" s="28">
        <v>3102605</v>
      </c>
      <c r="C30" s="17" t="s">
        <v>129</v>
      </c>
      <c r="D30" s="143">
        <f>Sensibilidade!Q32</f>
        <v>0.47160920107898097</v>
      </c>
      <c r="E30" s="143">
        <f>Exposição!O32</f>
        <v>0.125</v>
      </c>
      <c r="F30" s="143">
        <f>'Capacidade de Adaptação'!M32</f>
        <v>0.41768010933068583</v>
      </c>
      <c r="G30" s="132">
        <f t="shared" si="0"/>
        <v>0.14113947209346231</v>
      </c>
      <c r="H30" s="131">
        <f t="shared" si="1"/>
        <v>0.12967372162718649</v>
      </c>
      <c r="I30" s="47" t="s">
        <v>51</v>
      </c>
      <c r="J30" s="47" t="str">
        <f t="shared" si="2"/>
        <v>VULNERABILIDADE RELATIVAMENTE BAIXA</v>
      </c>
    </row>
    <row r="31" spans="1:20">
      <c r="A31" s="145">
        <v>29</v>
      </c>
      <c r="B31" s="28">
        <v>3102704</v>
      </c>
      <c r="C31" s="17" t="s">
        <v>205</v>
      </c>
      <c r="D31" s="143">
        <f>Sensibilidade!Q33</f>
        <v>0.34366462098702932</v>
      </c>
      <c r="E31" s="143">
        <f>Exposição!O33</f>
        <v>0.5525927912209978</v>
      </c>
      <c r="F31" s="143">
        <f>'Capacidade de Adaptação'!M33</f>
        <v>0.29082448130749089</v>
      </c>
      <c r="G31" s="132">
        <f t="shared" si="0"/>
        <v>0.65299383085407858</v>
      </c>
      <c r="H31" s="131">
        <f t="shared" si="1"/>
        <v>0.59994655634229299</v>
      </c>
      <c r="I31" s="47" t="s">
        <v>502</v>
      </c>
      <c r="J31" s="47" t="str">
        <f t="shared" si="2"/>
        <v>VULNERABILIDADE ALTA</v>
      </c>
    </row>
    <row r="32" spans="1:20">
      <c r="A32" s="145">
        <v>30</v>
      </c>
      <c r="B32" s="28">
        <v>3102803</v>
      </c>
      <c r="C32" s="17" t="s">
        <v>130</v>
      </c>
      <c r="D32" s="143">
        <f>Sensibilidade!Q34</f>
        <v>0.33186996712632671</v>
      </c>
      <c r="E32" s="143">
        <f>Exposição!O34</f>
        <v>0.28812857573020173</v>
      </c>
      <c r="F32" s="143">
        <f>'Capacidade de Adaptação'!M34</f>
        <v>0.45703471391047329</v>
      </c>
      <c r="G32" s="132">
        <f t="shared" si="0"/>
        <v>0.20922091483507804</v>
      </c>
      <c r="H32" s="131">
        <f t="shared" si="1"/>
        <v>0.19222443067481132</v>
      </c>
      <c r="I32" s="47" t="s">
        <v>51</v>
      </c>
      <c r="J32" s="47" t="str">
        <f t="shared" si="2"/>
        <v>VULNERABILIDADE RELATIVAMENTE BAIXA</v>
      </c>
    </row>
    <row r="33" spans="1:10">
      <c r="A33" s="145">
        <v>31</v>
      </c>
      <c r="B33" s="28">
        <v>3102852</v>
      </c>
      <c r="C33" s="17" t="s">
        <v>131</v>
      </c>
      <c r="D33" s="143">
        <f>Sensibilidade!Q35</f>
        <v>0.49285864905202592</v>
      </c>
      <c r="E33" s="143">
        <f>Exposição!O35</f>
        <v>0.39919828036140809</v>
      </c>
      <c r="F33" s="143">
        <f>'Capacidade de Adaptação'!M35</f>
        <v>0.36678051022354646</v>
      </c>
      <c r="G33" s="132">
        <f>((D33*E33)/F33)</f>
        <v>0.53641979243362936</v>
      </c>
      <c r="H33" s="131">
        <f t="shared" si="1"/>
        <v>0.49284264570076752</v>
      </c>
      <c r="I33" s="47" t="s">
        <v>502</v>
      </c>
      <c r="J33" s="47" t="str">
        <f t="shared" si="2"/>
        <v>VULNERABILIDADE ALTA</v>
      </c>
    </row>
    <row r="34" spans="1:10">
      <c r="A34" s="145">
        <v>32</v>
      </c>
      <c r="B34" s="28">
        <v>3102902</v>
      </c>
      <c r="C34" s="17" t="s">
        <v>132</v>
      </c>
      <c r="D34" s="143">
        <f>Sensibilidade!Q36</f>
        <v>0.31390318538261858</v>
      </c>
      <c r="E34" s="143">
        <f>Exposição!O36</f>
        <v>0.39091693681308587</v>
      </c>
      <c r="F34" s="143">
        <f>'Capacidade de Adaptação'!M36</f>
        <v>0.25944305764331738</v>
      </c>
      <c r="G34" s="132">
        <f t="shared" si="0"/>
        <v>0.47297496722516058</v>
      </c>
      <c r="H34" s="131">
        <f t="shared" si="1"/>
        <v>0.43455188918355103</v>
      </c>
      <c r="I34" s="47" t="s">
        <v>990</v>
      </c>
      <c r="J34" s="47" t="str">
        <f t="shared" si="2"/>
        <v>VULNERABILIDADE ALTA</v>
      </c>
    </row>
    <row r="35" spans="1:10">
      <c r="A35" s="145">
        <v>33</v>
      </c>
      <c r="B35" s="28">
        <v>3103009</v>
      </c>
      <c r="C35" s="17" t="s">
        <v>133</v>
      </c>
      <c r="D35" s="143">
        <f>Sensibilidade!Q37</f>
        <v>0.28944873441267882</v>
      </c>
      <c r="E35" s="143">
        <f>Exposição!O37</f>
        <v>0.68975057062259537</v>
      </c>
      <c r="F35" s="143">
        <f>'Capacidade de Adaptação'!M37</f>
        <v>0.51227541362669149</v>
      </c>
      <c r="G35" s="132">
        <f t="shared" si="0"/>
        <v>0.3897267454506837</v>
      </c>
      <c r="H35" s="131">
        <f t="shared" si="1"/>
        <v>0.35806650507219973</v>
      </c>
      <c r="I35" s="47" t="s">
        <v>991</v>
      </c>
      <c r="J35" s="47" t="str">
        <f t="shared" si="2"/>
        <v>VULNERABILIDADE MODERADA</v>
      </c>
    </row>
    <row r="36" spans="1:10">
      <c r="A36" s="145">
        <v>34</v>
      </c>
      <c r="B36" s="28">
        <v>3103108</v>
      </c>
      <c r="C36" s="17" t="s">
        <v>134</v>
      </c>
      <c r="D36" s="143">
        <f>Sensibilidade!Q38</f>
        <v>0.37618729103937953</v>
      </c>
      <c r="E36" s="143">
        <f>Exposição!O38</f>
        <v>0.27134146341463411</v>
      </c>
      <c r="F36" s="143">
        <f>'Capacidade de Adaptação'!M38</f>
        <v>0.41903484482990261</v>
      </c>
      <c r="G36" s="132">
        <f t="shared" si="0"/>
        <v>0.24359599524485168</v>
      </c>
      <c r="H36" s="131">
        <f t="shared" si="1"/>
        <v>0.22380698190482684</v>
      </c>
      <c r="I36" s="47" t="s">
        <v>990</v>
      </c>
      <c r="J36" s="47" t="str">
        <f t="shared" si="2"/>
        <v>VULNERABILIDADE MODERADA</v>
      </c>
    </row>
    <row r="37" spans="1:10">
      <c r="A37" s="145">
        <v>35</v>
      </c>
      <c r="B37" s="28">
        <v>3103207</v>
      </c>
      <c r="C37" s="17" t="s">
        <v>135</v>
      </c>
      <c r="D37" s="143">
        <f>Sensibilidade!Q39</f>
        <v>0.4061889596951514</v>
      </c>
      <c r="E37" s="143">
        <f>Exposição!O39</f>
        <v>0.54166666666666663</v>
      </c>
      <c r="F37" s="143">
        <f>'Capacidade de Adaptação'!M39</f>
        <v>0.3923383790374097</v>
      </c>
      <c r="G37" s="132">
        <f t="shared" si="0"/>
        <v>0.56078893014413633</v>
      </c>
      <c r="H37" s="131">
        <f t="shared" si="1"/>
        <v>0.51523210722343982</v>
      </c>
      <c r="I37" s="47" t="s">
        <v>992</v>
      </c>
      <c r="J37" s="47" t="str">
        <f t="shared" si="2"/>
        <v>VULNERABILIDADE ALTA</v>
      </c>
    </row>
    <row r="38" spans="1:10">
      <c r="A38" s="145">
        <v>36</v>
      </c>
      <c r="B38" s="28">
        <v>3103306</v>
      </c>
      <c r="C38" s="17" t="s">
        <v>136</v>
      </c>
      <c r="D38" s="143">
        <f>Sensibilidade!Q40</f>
        <v>0.39624547255618231</v>
      </c>
      <c r="E38" s="143">
        <f>Exposição!O40</f>
        <v>0.28812857573020173</v>
      </c>
      <c r="F38" s="143">
        <f>'Capacidade de Adaptação'!M40</f>
        <v>0.42574584675624783</v>
      </c>
      <c r="G38" s="132">
        <f t="shared" si="0"/>
        <v>0.26816384591185233</v>
      </c>
      <c r="H38" s="131">
        <f t="shared" si="1"/>
        <v>0.24637901353508052</v>
      </c>
      <c r="I38" s="47" t="s">
        <v>990</v>
      </c>
      <c r="J38" s="47" t="str">
        <f t="shared" si="2"/>
        <v>VULNERABILIDADE MODERADA</v>
      </c>
    </row>
    <row r="39" spans="1:10">
      <c r="A39" s="145">
        <v>37</v>
      </c>
      <c r="B39" s="28">
        <v>3103405</v>
      </c>
      <c r="C39" s="17" t="s">
        <v>137</v>
      </c>
      <c r="D39" s="143">
        <f>Sensibilidade!Q41</f>
        <v>0.35483412259128899</v>
      </c>
      <c r="E39" s="143">
        <f>Exposição!O41</f>
        <v>0.43823576219075316</v>
      </c>
      <c r="F39" s="143">
        <f>'Capacidade de Adaptação'!M41</f>
        <v>0.33446095554952471</v>
      </c>
      <c r="G39" s="132">
        <f t="shared" si="0"/>
        <v>0.46493020959528752</v>
      </c>
      <c r="H39" s="131">
        <f t="shared" si="1"/>
        <v>0.42716066371004535</v>
      </c>
      <c r="I39" s="47" t="s">
        <v>502</v>
      </c>
      <c r="J39" s="47" t="str">
        <f t="shared" si="2"/>
        <v>VULNERABILIDADE ALTA</v>
      </c>
    </row>
    <row r="40" spans="1:10">
      <c r="A40" s="145">
        <v>38</v>
      </c>
      <c r="B40" s="28">
        <v>3103504</v>
      </c>
      <c r="C40" s="17" t="s">
        <v>138</v>
      </c>
      <c r="D40" s="143">
        <f>Sensibilidade!Q42</f>
        <v>0.47428390843734219</v>
      </c>
      <c r="E40" s="143">
        <f>Exposição!O42</f>
        <v>0.46036585365853661</v>
      </c>
      <c r="F40" s="143">
        <f>'Capacidade de Adaptação'!M42</f>
        <v>0.72953443937392937</v>
      </c>
      <c r="G40" s="132">
        <f t="shared" si="0"/>
        <v>0.29929240430601528</v>
      </c>
      <c r="H40" s="131">
        <f t="shared" si="1"/>
        <v>0.27497878053142655</v>
      </c>
      <c r="I40" s="47" t="s">
        <v>15</v>
      </c>
      <c r="J40" s="47" t="str">
        <f t="shared" si="2"/>
        <v>VULNERABILIDADE MODERADA</v>
      </c>
    </row>
    <row r="41" spans="1:10">
      <c r="A41" s="145">
        <v>39</v>
      </c>
      <c r="B41" s="28">
        <v>3103603</v>
      </c>
      <c r="C41" s="17" t="s">
        <v>139</v>
      </c>
      <c r="D41" s="143">
        <f>Sensibilidade!Q43</f>
        <v>0.43095202747897393</v>
      </c>
      <c r="E41" s="143">
        <f>Exposição!O43</f>
        <v>0.25263528778036953</v>
      </c>
      <c r="F41" s="143">
        <f>'Capacidade de Adaptação'!M43</f>
        <v>0.46631599898617415</v>
      </c>
      <c r="G41" s="132">
        <f t="shared" si="0"/>
        <v>0.23347620437297564</v>
      </c>
      <c r="H41" s="131">
        <f t="shared" si="1"/>
        <v>0.21450929271143093</v>
      </c>
      <c r="I41" s="47" t="s">
        <v>51</v>
      </c>
      <c r="J41" s="47" t="str">
        <f t="shared" si="2"/>
        <v>VULNERABILIDADE MODERADA</v>
      </c>
    </row>
    <row r="42" spans="1:10">
      <c r="A42" s="145">
        <v>40</v>
      </c>
      <c r="B42" s="28">
        <v>3103702</v>
      </c>
      <c r="C42" s="17" t="s">
        <v>140</v>
      </c>
      <c r="D42" s="143">
        <f>Sensibilidade!Q44</f>
        <v>0.41646159459336646</v>
      </c>
      <c r="E42" s="143">
        <f>Exposição!O44</f>
        <v>0.38982150977916269</v>
      </c>
      <c r="F42" s="143">
        <f>'Capacidade de Adaptação'!M44</f>
        <v>0.41739011722000841</v>
      </c>
      <c r="G42" s="132">
        <f t="shared" si="0"/>
        <v>0.38895431605020603</v>
      </c>
      <c r="H42" s="131">
        <f t="shared" si="1"/>
        <v>0.35735682553628756</v>
      </c>
      <c r="I42" s="47" t="s">
        <v>990</v>
      </c>
      <c r="J42" s="47" t="str">
        <f t="shared" si="2"/>
        <v>VULNERABILIDADE MODERADA</v>
      </c>
    </row>
    <row r="43" spans="1:10">
      <c r="A43" s="145">
        <v>41</v>
      </c>
      <c r="B43" s="28">
        <v>3103751</v>
      </c>
      <c r="C43" s="17" t="s">
        <v>141</v>
      </c>
      <c r="D43" s="143">
        <f>Sensibilidade!Q45</f>
        <v>0.46699170826582287</v>
      </c>
      <c r="E43" s="143">
        <f>Exposição!O45</f>
        <v>0.41158536585365857</v>
      </c>
      <c r="F43" s="143">
        <f>'Capacidade de Adaptação'!M45</f>
        <v>0.69948308270676696</v>
      </c>
      <c r="G43" s="132">
        <f t="shared" si="0"/>
        <v>0.27478427691694374</v>
      </c>
      <c r="H43" s="131">
        <f t="shared" si="1"/>
        <v>0.25246162043783071</v>
      </c>
      <c r="I43" s="47" t="s">
        <v>15</v>
      </c>
      <c r="J43" s="47" t="str">
        <f t="shared" si="2"/>
        <v>VULNERABILIDADE MODERADA</v>
      </c>
    </row>
    <row r="44" spans="1:10">
      <c r="A44" s="145">
        <v>42</v>
      </c>
      <c r="B44" s="28">
        <v>3103801</v>
      </c>
      <c r="C44" s="17" t="s">
        <v>142</v>
      </c>
      <c r="D44" s="143">
        <f>Sensibilidade!Q46</f>
        <v>0.47978187183593352</v>
      </c>
      <c r="E44" s="143">
        <f>Exposição!O46</f>
        <v>0.59708510676008564</v>
      </c>
      <c r="F44" s="143">
        <f>'Capacidade de Adaptação'!M46</f>
        <v>0.59846719689156691</v>
      </c>
      <c r="G44" s="132">
        <f t="shared" si="0"/>
        <v>0.47867387160839858</v>
      </c>
      <c r="H44" s="131">
        <f t="shared" si="1"/>
        <v>0.43978783154333678</v>
      </c>
      <c r="I44" s="47" t="s">
        <v>50</v>
      </c>
      <c r="J44" s="47" t="str">
        <f t="shared" si="2"/>
        <v>VULNERABILIDADE ALTA</v>
      </c>
    </row>
    <row r="45" spans="1:10">
      <c r="A45" s="145">
        <v>43</v>
      </c>
      <c r="B45" s="28">
        <v>3103900</v>
      </c>
      <c r="C45" s="17" t="s">
        <v>143</v>
      </c>
      <c r="D45" s="143">
        <f>Sensibilidade!Q47</f>
        <v>0.52641884237648118</v>
      </c>
      <c r="E45" s="143">
        <f>Exposição!O47</f>
        <v>0.51184428976008756</v>
      </c>
      <c r="F45" s="143">
        <f>'Capacidade de Adaptação'!M47</f>
        <v>0.43462123340520181</v>
      </c>
      <c r="G45" s="132">
        <f t="shared" si="0"/>
        <v>0.61995240403110186</v>
      </c>
      <c r="H45" s="131">
        <f t="shared" si="1"/>
        <v>0.56958931665267265</v>
      </c>
      <c r="I45" s="47" t="s">
        <v>989</v>
      </c>
      <c r="J45" s="47" t="str">
        <f t="shared" si="2"/>
        <v>VULNERABILIDADE ALTA</v>
      </c>
    </row>
    <row r="46" spans="1:10">
      <c r="A46" s="145">
        <v>44</v>
      </c>
      <c r="B46" s="28">
        <v>3104007</v>
      </c>
      <c r="C46" s="17" t="s">
        <v>144</v>
      </c>
      <c r="D46" s="143">
        <f>Sensibilidade!Q48</f>
        <v>0.48276663576500417</v>
      </c>
      <c r="E46" s="143">
        <f>Exposição!O48</f>
        <v>0.51081493523255261</v>
      </c>
      <c r="F46" s="143">
        <f>'Capacidade de Adaptação'!M48</f>
        <v>0.49620180166483357</v>
      </c>
      <c r="G46" s="132">
        <f t="shared" si="0"/>
        <v>0.49698410395396003</v>
      </c>
      <c r="H46" s="131">
        <f t="shared" si="1"/>
        <v>0.45661059513235702</v>
      </c>
      <c r="I46" s="47" t="s">
        <v>50</v>
      </c>
      <c r="J46" s="47" t="str">
        <f t="shared" si="2"/>
        <v>VULNERABILIDADE ALTA</v>
      </c>
    </row>
    <row r="47" spans="1:10">
      <c r="A47" s="145">
        <v>45</v>
      </c>
      <c r="B47" s="28">
        <v>3104106</v>
      </c>
      <c r="C47" s="17" t="s">
        <v>145</v>
      </c>
      <c r="D47" s="143">
        <f>Sensibilidade!Q49</f>
        <v>0.42088630813788175</v>
      </c>
      <c r="E47" s="143">
        <f>Exposição!O49</f>
        <v>0.20630081300813008</v>
      </c>
      <c r="F47" s="143">
        <f>'Capacidade de Adaptação'!M49</f>
        <v>0.33304492849382117</v>
      </c>
      <c r="G47" s="132">
        <f t="shared" si="0"/>
        <v>0.2607131354484693</v>
      </c>
      <c r="H47" s="131">
        <f t="shared" si="1"/>
        <v>0.2395335766050507</v>
      </c>
      <c r="I47" s="47" t="s">
        <v>51</v>
      </c>
      <c r="J47" s="47" t="str">
        <f t="shared" si="2"/>
        <v>VULNERABILIDADE MODERADA</v>
      </c>
    </row>
    <row r="48" spans="1:10">
      <c r="A48" s="145">
        <v>46</v>
      </c>
      <c r="B48" s="28">
        <v>3104205</v>
      </c>
      <c r="C48" s="17" t="s">
        <v>146</v>
      </c>
      <c r="D48" s="143">
        <f>Sensibilidade!Q50</f>
        <v>0.43857846974574938</v>
      </c>
      <c r="E48" s="143">
        <f>Exposição!O50</f>
        <v>0.45833333333333331</v>
      </c>
      <c r="F48" s="143">
        <f>'Capacidade de Adaptação'!M50</f>
        <v>0.53508525682387498</v>
      </c>
      <c r="G48" s="132">
        <f t="shared" si="0"/>
        <v>0.37566935250650452</v>
      </c>
      <c r="H48" s="131">
        <f t="shared" si="1"/>
        <v>0.34515109287453782</v>
      </c>
      <c r="I48" s="47" t="s">
        <v>989</v>
      </c>
      <c r="J48" s="47" t="str">
        <f t="shared" si="2"/>
        <v>VULNERABILIDADE MODERADA</v>
      </c>
    </row>
    <row r="49" spans="1:10">
      <c r="A49" s="145">
        <v>47</v>
      </c>
      <c r="B49" s="28">
        <v>3104304</v>
      </c>
      <c r="C49" s="17" t="s">
        <v>147</v>
      </c>
      <c r="D49" s="143">
        <f>Sensibilidade!Q51</f>
        <v>0.45149995037659552</v>
      </c>
      <c r="E49" s="143">
        <f>Exposição!O51</f>
        <v>0.27134146341463411</v>
      </c>
      <c r="F49" s="143">
        <f>'Capacidade de Adaptação'!M51</f>
        <v>0.34060232350279862</v>
      </c>
      <c r="G49" s="132">
        <f t="shared" si="0"/>
        <v>0.35968826051127473</v>
      </c>
      <c r="H49" s="131">
        <f t="shared" si="1"/>
        <v>0.33046825720886674</v>
      </c>
      <c r="I49" s="47" t="s">
        <v>51</v>
      </c>
      <c r="J49" s="47" t="str">
        <f t="shared" si="2"/>
        <v>VULNERABILIDADE MODERADA</v>
      </c>
    </row>
    <row r="50" spans="1:10">
      <c r="A50" s="145">
        <v>48</v>
      </c>
      <c r="B50" s="28">
        <v>3104403</v>
      </c>
      <c r="C50" s="17" t="s">
        <v>148</v>
      </c>
      <c r="D50" s="143">
        <f>Sensibilidade!Q52</f>
        <v>0.40792037348161286</v>
      </c>
      <c r="E50" s="143">
        <f>Exposição!O52</f>
        <v>0.44041043090907772</v>
      </c>
      <c r="F50" s="143">
        <f>'Capacidade de Adaptação'!M52</f>
        <v>0.56205416090697147</v>
      </c>
      <c r="G50" s="132">
        <f t="shared" si="0"/>
        <v>0.31963536605036225</v>
      </c>
      <c r="H50" s="131">
        <f t="shared" si="1"/>
        <v>0.29366914063538185</v>
      </c>
      <c r="I50" s="47" t="s">
        <v>990</v>
      </c>
      <c r="J50" s="47" t="str">
        <f t="shared" si="2"/>
        <v>VULNERABILIDADE MODERADA</v>
      </c>
    </row>
    <row r="51" spans="1:10">
      <c r="A51" s="145">
        <v>49</v>
      </c>
      <c r="B51" s="28">
        <v>3104452</v>
      </c>
      <c r="C51" s="17" t="s">
        <v>149</v>
      </c>
      <c r="D51" s="143">
        <f>Sensibilidade!Q53</f>
        <v>0.45135751952923081</v>
      </c>
      <c r="E51" s="143">
        <f>Exposição!O53</f>
        <v>0.51180399813468791</v>
      </c>
      <c r="F51" s="143">
        <f>'Capacidade de Adaptação'!M53</f>
        <v>0.31616110577077861</v>
      </c>
      <c r="G51" s="132">
        <f t="shared" si="0"/>
        <v>0.73066097906014704</v>
      </c>
      <c r="H51" s="131">
        <f t="shared" si="1"/>
        <v>0.67130425668413585</v>
      </c>
      <c r="I51" s="47" t="s">
        <v>502</v>
      </c>
      <c r="J51" s="47" t="str">
        <f t="shared" si="2"/>
        <v>VULNERABILIDADE MUITO ALTA</v>
      </c>
    </row>
    <row r="52" spans="1:10">
      <c r="A52" s="145">
        <v>50</v>
      </c>
      <c r="B52" s="28">
        <v>3104502</v>
      </c>
      <c r="C52" s="17" t="s">
        <v>150</v>
      </c>
      <c r="D52" s="143">
        <f>Sensibilidade!Q54</f>
        <v>0.49728581782520526</v>
      </c>
      <c r="E52" s="143">
        <f>Exposição!O54</f>
        <v>0.63283838262052661</v>
      </c>
      <c r="F52" s="143">
        <f>'Capacidade de Adaptação'!M54</f>
        <v>0.36504984351730785</v>
      </c>
      <c r="G52" s="132">
        <f t="shared" si="0"/>
        <v>0.86207831133533419</v>
      </c>
      <c r="H52" s="131">
        <f t="shared" si="1"/>
        <v>0.79204563618394941</v>
      </c>
      <c r="I52" s="47" t="s">
        <v>993</v>
      </c>
      <c r="J52" s="47" t="str">
        <f t="shared" si="2"/>
        <v>VULNERABILIDADE MUITO ALTA</v>
      </c>
    </row>
    <row r="53" spans="1:10">
      <c r="A53" s="145">
        <v>51</v>
      </c>
      <c r="B53" s="28">
        <v>3104601</v>
      </c>
      <c r="C53" s="17" t="s">
        <v>151</v>
      </c>
      <c r="D53" s="143">
        <f>Sensibilidade!Q55</f>
        <v>0.44956204832264685</v>
      </c>
      <c r="E53" s="143">
        <f>Exposição!O55</f>
        <v>0.48774521374189544</v>
      </c>
      <c r="F53" s="143">
        <f>'Capacidade de Adaptação'!M55</f>
        <v>0.43890394313903169</v>
      </c>
      <c r="G53" s="132">
        <f t="shared" si="0"/>
        <v>0.49958935383707631</v>
      </c>
      <c r="H53" s="131">
        <f t="shared" si="1"/>
        <v>0.45900420227217098</v>
      </c>
      <c r="I53" s="47" t="s">
        <v>990</v>
      </c>
      <c r="J53" s="47" t="str">
        <f t="shared" si="2"/>
        <v>VULNERABILIDADE ALTA</v>
      </c>
    </row>
    <row r="54" spans="1:10">
      <c r="A54" s="145">
        <v>52</v>
      </c>
      <c r="B54" s="28">
        <v>3104700</v>
      </c>
      <c r="C54" s="17" t="s">
        <v>152</v>
      </c>
      <c r="D54" s="143">
        <f>Sensibilidade!Q56</f>
        <v>0.48522901243846434</v>
      </c>
      <c r="E54" s="143">
        <f>Exposição!O56</f>
        <v>0.36522183366879118</v>
      </c>
      <c r="F54" s="143">
        <f>'Capacidade de Adaptação'!M56</f>
        <v>0.21141448777466487</v>
      </c>
      <c r="G54" s="132">
        <f t="shared" si="0"/>
        <v>0.83824070685712748</v>
      </c>
      <c r="H54" s="131">
        <f t="shared" si="1"/>
        <v>0.77014452771643993</v>
      </c>
      <c r="I54" s="47" t="s">
        <v>991</v>
      </c>
      <c r="J54" s="47" t="str">
        <f t="shared" si="2"/>
        <v>VULNERABILIDADE MUITO ALTA</v>
      </c>
    </row>
    <row r="55" spans="1:10">
      <c r="A55" s="145">
        <v>53</v>
      </c>
      <c r="B55" s="28">
        <v>3104809</v>
      </c>
      <c r="C55" s="17" t="s">
        <v>153</v>
      </c>
      <c r="D55" s="143">
        <f>Sensibilidade!Q57</f>
        <v>0.45028717381310024</v>
      </c>
      <c r="E55" s="143">
        <f>Exposição!O57</f>
        <v>0.63597284477496474</v>
      </c>
      <c r="F55" s="143">
        <f>'Capacidade de Adaptação'!M57</f>
        <v>0.39855095456806572</v>
      </c>
      <c r="G55" s="132">
        <f t="shared" si="0"/>
        <v>0.71852899011609117</v>
      </c>
      <c r="H55" s="131">
        <f t="shared" si="1"/>
        <v>0.66015783439856968</v>
      </c>
      <c r="I55" s="47" t="s">
        <v>992</v>
      </c>
      <c r="J55" s="47" t="str">
        <f t="shared" si="2"/>
        <v>VULNERABILIDADE MUITO ALTA</v>
      </c>
    </row>
    <row r="56" spans="1:10">
      <c r="A56" s="145">
        <v>54</v>
      </c>
      <c r="B56" s="28">
        <v>3104908</v>
      </c>
      <c r="C56" s="17" t="s">
        <v>154</v>
      </c>
      <c r="D56" s="143">
        <f>Sensibilidade!Q58</f>
        <v>0.29822721834207183</v>
      </c>
      <c r="E56" s="143">
        <f>Exposição!O58</f>
        <v>0.26223879487887786</v>
      </c>
      <c r="F56" s="143">
        <f>'Capacidade de Adaptação'!M58</f>
        <v>0.29425195857601982</v>
      </c>
      <c r="G56" s="132">
        <f t="shared" si="0"/>
        <v>0.26578156596330771</v>
      </c>
      <c r="H56" s="131">
        <f t="shared" si="1"/>
        <v>0.24419026291625268</v>
      </c>
      <c r="I56" s="47" t="s">
        <v>51</v>
      </c>
      <c r="J56" s="47" t="str">
        <f t="shared" si="2"/>
        <v>VULNERABILIDADE MODERADA</v>
      </c>
    </row>
    <row r="57" spans="1:10">
      <c r="A57" s="145">
        <v>55</v>
      </c>
      <c r="B57" s="28">
        <v>3105004</v>
      </c>
      <c r="C57" s="17" t="s">
        <v>155</v>
      </c>
      <c r="D57" s="143">
        <f>Sensibilidade!Q59</f>
        <v>0.40963621369660658</v>
      </c>
      <c r="E57" s="143">
        <f>Exposição!O59</f>
        <v>0.63076152508935746</v>
      </c>
      <c r="F57" s="143">
        <f>'Capacidade de Adaptação'!M59</f>
        <v>0.42217644663199372</v>
      </c>
      <c r="G57" s="132">
        <f t="shared" si="0"/>
        <v>0.61202552853056424</v>
      </c>
      <c r="H57" s="131">
        <f t="shared" si="1"/>
        <v>0.56230639691531237</v>
      </c>
      <c r="I57" s="47" t="s">
        <v>992</v>
      </c>
      <c r="J57" s="47" t="str">
        <f t="shared" si="2"/>
        <v>VULNERABILIDADE ALTA</v>
      </c>
    </row>
    <row r="58" spans="1:10">
      <c r="A58" s="145">
        <v>56</v>
      </c>
      <c r="B58" s="28">
        <v>3105103</v>
      </c>
      <c r="C58" s="17" t="s">
        <v>156</v>
      </c>
      <c r="D58" s="143">
        <f>Sensibilidade!Q60</f>
        <v>0.42833087043263712</v>
      </c>
      <c r="E58" s="143">
        <f>Exposição!O60</f>
        <v>0.54479240116683902</v>
      </c>
      <c r="F58" s="143">
        <f>'Capacidade de Adaptação'!M60</f>
        <v>0.405169937023727</v>
      </c>
      <c r="G58" s="132">
        <f t="shared" si="0"/>
        <v>0.57593464389539195</v>
      </c>
      <c r="H58" s="131">
        <f t="shared" si="1"/>
        <v>0.529147428286316</v>
      </c>
      <c r="I58" s="47" t="s">
        <v>989</v>
      </c>
      <c r="J58" s="47" t="str">
        <f t="shared" si="2"/>
        <v>VULNERABILIDADE ALTA</v>
      </c>
    </row>
    <row r="59" spans="1:10">
      <c r="A59" s="145">
        <v>57</v>
      </c>
      <c r="B59" s="28">
        <v>3105202</v>
      </c>
      <c r="C59" s="17" t="s">
        <v>157</v>
      </c>
      <c r="D59" s="143">
        <f>Sensibilidade!Q61</f>
        <v>0.39903866398156157</v>
      </c>
      <c r="E59" s="143">
        <f>Exposição!O61</f>
        <v>0.3744757907374332</v>
      </c>
      <c r="F59" s="143">
        <f>'Capacidade de Adaptação'!M61</f>
        <v>0.18779737822739656</v>
      </c>
      <c r="G59" s="132">
        <f t="shared" si="0"/>
        <v>0.79569970912141696</v>
      </c>
      <c r="H59" s="131">
        <f t="shared" si="1"/>
        <v>0.73105943396980666</v>
      </c>
      <c r="I59" s="47" t="s">
        <v>502</v>
      </c>
      <c r="J59" s="47" t="str">
        <f t="shared" si="2"/>
        <v>VULNERABILIDADE MUITO ALTA</v>
      </c>
    </row>
    <row r="60" spans="1:10">
      <c r="A60" s="145">
        <v>58</v>
      </c>
      <c r="B60" s="28">
        <v>3105301</v>
      </c>
      <c r="C60" s="17" t="s">
        <v>158</v>
      </c>
      <c r="D60" s="143">
        <f>Sensibilidade!Q62</f>
        <v>0.47062770249821817</v>
      </c>
      <c r="E60" s="143">
        <f>Exposição!O62</f>
        <v>0.40302424777154505</v>
      </c>
      <c r="F60" s="143">
        <f>'Capacidade de Adaptação'!M62</f>
        <v>0.30858017129047299</v>
      </c>
      <c r="G60" s="132">
        <f t="shared" si="0"/>
        <v>0.61466806174415656</v>
      </c>
      <c r="H60" s="131">
        <f t="shared" si="1"/>
        <v>0.56473425859884663</v>
      </c>
      <c r="I60" s="47" t="s">
        <v>51</v>
      </c>
      <c r="J60" s="47" t="str">
        <f t="shared" si="2"/>
        <v>VULNERABILIDADE ALTA</v>
      </c>
    </row>
    <row r="61" spans="1:10">
      <c r="A61" s="145">
        <v>59</v>
      </c>
      <c r="B61" s="28">
        <v>3105400</v>
      </c>
      <c r="C61" s="17" t="s">
        <v>159</v>
      </c>
      <c r="D61" s="143">
        <f>Sensibilidade!Q63</f>
        <v>0.34049972359278763</v>
      </c>
      <c r="E61" s="143">
        <f>Exposição!O63</f>
        <v>0.6101166921565272</v>
      </c>
      <c r="F61" s="143">
        <f>'Capacidade de Adaptação'!M63</f>
        <v>0.63800190024708758</v>
      </c>
      <c r="G61" s="132">
        <f t="shared" si="0"/>
        <v>0.32561747066613339</v>
      </c>
      <c r="H61" s="131">
        <f t="shared" si="1"/>
        <v>0.29916527688404615</v>
      </c>
      <c r="I61" s="47" t="s">
        <v>991</v>
      </c>
      <c r="J61" s="47" t="str">
        <f t="shared" si="2"/>
        <v>VULNERABILIDADE MODERADA</v>
      </c>
    </row>
    <row r="62" spans="1:10">
      <c r="A62" s="145">
        <v>60</v>
      </c>
      <c r="B62" s="28">
        <v>3105509</v>
      </c>
      <c r="C62" s="17" t="s">
        <v>976</v>
      </c>
      <c r="D62" s="143">
        <f>Sensibilidade!Q64</f>
        <v>0.43492465608300385</v>
      </c>
      <c r="E62" s="143">
        <f>Exposição!O64</f>
        <v>0.4603489577565309</v>
      </c>
      <c r="F62" s="143">
        <f>'Capacidade de Adaptação'!M64</f>
        <v>0.26796110125332839</v>
      </c>
      <c r="G62" s="132">
        <f t="shared" si="0"/>
        <v>0.74718722678014649</v>
      </c>
      <c r="H62" s="131">
        <f t="shared" si="1"/>
        <v>0.6864879612467123</v>
      </c>
      <c r="I62" s="47" t="s">
        <v>990</v>
      </c>
      <c r="J62" s="47" t="str">
        <f t="shared" si="2"/>
        <v>VULNERABILIDADE MUITO ALTA</v>
      </c>
    </row>
    <row r="63" spans="1:10">
      <c r="A63" s="145">
        <v>61</v>
      </c>
      <c r="B63" s="28">
        <v>3105608</v>
      </c>
      <c r="C63" s="17" t="s">
        <v>160</v>
      </c>
      <c r="D63" s="143">
        <f>Sensibilidade!Q65</f>
        <v>0.38896917137368786</v>
      </c>
      <c r="E63" s="143">
        <f>Exposição!O65</f>
        <v>0.4372922670464896</v>
      </c>
      <c r="F63" s="143">
        <f>'Capacidade de Adaptação'!M65</f>
        <v>0.57811444615831398</v>
      </c>
      <c r="G63" s="132">
        <f t="shared" si="0"/>
        <v>0.29422065456329255</v>
      </c>
      <c r="H63" s="131">
        <f t="shared" si="1"/>
        <v>0.27031904463653056</v>
      </c>
      <c r="I63" s="47" t="s">
        <v>990</v>
      </c>
      <c r="J63" s="47" t="str">
        <f t="shared" si="2"/>
        <v>VULNERABILIDADE MODERADA</v>
      </c>
    </row>
    <row r="64" spans="1:10">
      <c r="A64" s="145">
        <v>62</v>
      </c>
      <c r="B64" s="28">
        <v>3105707</v>
      </c>
      <c r="C64" s="17" t="s">
        <v>161</v>
      </c>
      <c r="D64" s="143">
        <f>Sensibilidade!Q66</f>
        <v>0.47446525700789216</v>
      </c>
      <c r="E64" s="143">
        <f>Exposição!O66</f>
        <v>0.72499999999999998</v>
      </c>
      <c r="F64" s="143">
        <f>'Capacidade de Adaptação'!M66</f>
        <v>0.31542511801448414</v>
      </c>
      <c r="G64" s="132">
        <f t="shared" si="0"/>
        <v>1.0905514230953735</v>
      </c>
      <c r="H64" s="131">
        <f t="shared" si="1"/>
        <v>1</v>
      </c>
      <c r="I64" s="47" t="s">
        <v>990</v>
      </c>
      <c r="J64" s="47" t="str">
        <f t="shared" si="2"/>
        <v>VULNERABILIDADE EXTREMA</v>
      </c>
    </row>
    <row r="65" spans="1:10">
      <c r="A65" s="145">
        <v>63</v>
      </c>
      <c r="B65" s="28">
        <v>3105905</v>
      </c>
      <c r="C65" s="17" t="s">
        <v>162</v>
      </c>
      <c r="D65" s="143">
        <f>Sensibilidade!Q67</f>
        <v>0.38421319504742496</v>
      </c>
      <c r="E65" s="143">
        <f>Exposição!O67</f>
        <v>0.37703252032520324</v>
      </c>
      <c r="F65" s="143">
        <f>'Capacidade de Adaptação'!M67</f>
        <v>0.50009808119436561</v>
      </c>
      <c r="G65" s="132">
        <f t="shared" si="0"/>
        <v>0.28966491717977344</v>
      </c>
      <c r="H65" s="131">
        <f t="shared" si="1"/>
        <v>0.26613340179321709</v>
      </c>
      <c r="I65" s="47" t="s">
        <v>990</v>
      </c>
      <c r="J65" s="47" t="str">
        <f t="shared" si="2"/>
        <v>VULNERABILIDADE MODERADA</v>
      </c>
    </row>
    <row r="66" spans="1:10">
      <c r="A66" s="145">
        <v>64</v>
      </c>
      <c r="B66" s="28">
        <v>3106002</v>
      </c>
      <c r="C66" s="17" t="s">
        <v>163</v>
      </c>
      <c r="D66" s="143">
        <f>Sensibilidade!Q68</f>
        <v>0.3869302406688257</v>
      </c>
      <c r="E66" s="143">
        <f>Exposição!O68</f>
        <v>0.60572403565922217</v>
      </c>
      <c r="F66" s="143">
        <f>'Capacidade de Adaptação'!M68</f>
        <v>0.43337042897385619</v>
      </c>
      <c r="G66" s="132">
        <f t="shared" si="0"/>
        <v>0.54081435009644863</v>
      </c>
      <c r="H66" s="131">
        <f t="shared" si="1"/>
        <v>0.4968802025839737</v>
      </c>
      <c r="I66" s="47" t="s">
        <v>991</v>
      </c>
      <c r="J66" s="47" t="str">
        <f t="shared" si="2"/>
        <v>VULNERABILIDADE ALTA</v>
      </c>
    </row>
    <row r="67" spans="1:10">
      <c r="A67" s="145">
        <v>65</v>
      </c>
      <c r="B67" s="28">
        <v>3106101</v>
      </c>
      <c r="C67" s="17" t="s">
        <v>164</v>
      </c>
      <c r="D67" s="143">
        <f>Sensibilidade!Q69</f>
        <v>0.40310041282335823</v>
      </c>
      <c r="E67" s="143">
        <f>Exposição!O69</f>
        <v>0.3060709450628199</v>
      </c>
      <c r="F67" s="143">
        <f>'Capacidade de Adaptação'!M69</f>
        <v>0.33042980600414895</v>
      </c>
      <c r="G67" s="132">
        <f t="shared" si="0"/>
        <v>0.37338436807516373</v>
      </c>
      <c r="H67" s="131">
        <f t="shared" si="1"/>
        <v>0.34305173377479625</v>
      </c>
      <c r="I67" s="47" t="s">
        <v>990</v>
      </c>
      <c r="J67" s="47" t="str">
        <f t="shared" si="2"/>
        <v>VULNERABILIDADE MODERADA</v>
      </c>
    </row>
    <row r="68" spans="1:10">
      <c r="A68" s="145">
        <v>66</v>
      </c>
      <c r="B68" s="28">
        <v>3106200</v>
      </c>
      <c r="C68" s="17" t="s">
        <v>165</v>
      </c>
      <c r="D68" s="143">
        <f>Sensibilidade!Q70</f>
        <v>0.43061367594310879</v>
      </c>
      <c r="E68" s="143">
        <f>Exposição!O70</f>
        <v>0.57132268440057021</v>
      </c>
      <c r="F68" s="143">
        <f>'Capacidade de Adaptação'!M70</f>
        <v>0.74666330751192855</v>
      </c>
      <c r="G68" s="132">
        <f t="shared" ref="G68:G131" si="3">((D68*E68)/F68)</f>
        <v>0.32949169833885777</v>
      </c>
      <c r="H68" s="131">
        <f t="shared" ref="H68:H131" si="4">IF((1-(G68-$E$858)/($H$858-$E$858))&gt;1,1,IF((1-(G68-$E$858)/($H$858-$E$858))&lt;0,0,1-(G68-$E$858)/($H$858-$E$858)))</f>
        <v>0.30272477383625607</v>
      </c>
      <c r="I68" s="47" t="s">
        <v>992</v>
      </c>
      <c r="J68" s="47" t="str">
        <f t="shared" ref="J68:J131" si="5">IF(AND(H68&gt;0,H68&lt;0.2),"VULNERABILIDADE RELATIVAMENTE BAIXA",IF(AND(H68&gt;0.20001,H68&lt;0.4),"VULNERABILIDADE MODERADA",IF(AND(H68&gt;0.40001,H68&lt;0.6),"VULNERABILIDADE ALTA",IF(AND(H68&gt;0.60001,H68&lt;0.8),"VULNERABILIDADE MUITO ALTA","VULNERABILIDADE EXTREMA"))))</f>
        <v>VULNERABILIDADE MODERADA</v>
      </c>
    </row>
    <row r="69" spans="1:10">
      <c r="A69" s="145">
        <v>67</v>
      </c>
      <c r="B69" s="28">
        <v>3106309</v>
      </c>
      <c r="C69" s="17" t="s">
        <v>166</v>
      </c>
      <c r="D69" s="143">
        <f>Sensibilidade!Q71</f>
        <v>0.36737247244495652</v>
      </c>
      <c r="E69" s="143">
        <f>Exposição!O71</f>
        <v>0.39786161522658148</v>
      </c>
      <c r="F69" s="143">
        <f>'Capacidade de Adaptação'!M71</f>
        <v>0.46844016693066898</v>
      </c>
      <c r="G69" s="132">
        <f t="shared" si="3"/>
        <v>0.31202150369476311</v>
      </c>
      <c r="H69" s="131">
        <f t="shared" si="4"/>
        <v>0.28667380578707036</v>
      </c>
      <c r="I69" s="47" t="s">
        <v>991</v>
      </c>
      <c r="J69" s="47" t="str">
        <f t="shared" si="5"/>
        <v>VULNERABILIDADE MODERADA</v>
      </c>
    </row>
    <row r="70" spans="1:10">
      <c r="A70" s="145">
        <v>68</v>
      </c>
      <c r="B70" s="28">
        <v>3106408</v>
      </c>
      <c r="C70" s="17" t="s">
        <v>167</v>
      </c>
      <c r="D70" s="143">
        <f>Sensibilidade!Q72</f>
        <v>0.53567539843246226</v>
      </c>
      <c r="E70" s="143">
        <f>Exposição!O72</f>
        <v>0.66426631415534854</v>
      </c>
      <c r="F70" s="143">
        <f>'Capacidade de Adaptação'!M72</f>
        <v>0.60088618866845678</v>
      </c>
      <c r="G70" s="132">
        <f t="shared" si="3"/>
        <v>0.59217723623992602</v>
      </c>
      <c r="H70" s="131">
        <f t="shared" si="4"/>
        <v>0.54407052079153817</v>
      </c>
      <c r="I70" s="47" t="s">
        <v>992</v>
      </c>
      <c r="J70" s="47" t="str">
        <f t="shared" si="5"/>
        <v>VULNERABILIDADE ALTA</v>
      </c>
    </row>
    <row r="71" spans="1:10">
      <c r="A71" s="145">
        <v>69</v>
      </c>
      <c r="B71" s="28">
        <v>3106507</v>
      </c>
      <c r="C71" s="17" t="s">
        <v>168</v>
      </c>
      <c r="D71" s="143">
        <f>Sensibilidade!Q73</f>
        <v>0.35196717898368962</v>
      </c>
      <c r="E71" s="143">
        <f>Exposição!O73</f>
        <v>0.56179914984227775</v>
      </c>
      <c r="F71" s="143">
        <f>'Capacidade de Adaptação'!M73</f>
        <v>0.30246107023194285</v>
      </c>
      <c r="G71" s="132">
        <f t="shared" si="3"/>
        <v>0.65375309878321952</v>
      </c>
      <c r="H71" s="131">
        <f t="shared" si="4"/>
        <v>0.60064414360561136</v>
      </c>
      <c r="I71" s="47" t="s">
        <v>502</v>
      </c>
      <c r="J71" s="47" t="str">
        <f t="shared" si="5"/>
        <v>VULNERABILIDADE MUITO ALTA</v>
      </c>
    </row>
    <row r="72" spans="1:10">
      <c r="A72" s="145">
        <v>70</v>
      </c>
      <c r="B72" s="28">
        <v>3106606</v>
      </c>
      <c r="C72" s="17" t="s">
        <v>170</v>
      </c>
      <c r="D72" s="143">
        <f>Sensibilidade!Q74</f>
        <v>0.50616802906351543</v>
      </c>
      <c r="E72" s="143">
        <f>Exposição!O74</f>
        <v>0.47728846732911778</v>
      </c>
      <c r="F72" s="143">
        <f>'Capacidade de Adaptação'!M74</f>
        <v>0.24685929219663608</v>
      </c>
      <c r="G72" s="132">
        <f t="shared" si="3"/>
        <v>0.97864723119390729</v>
      </c>
      <c r="H72" s="131">
        <f t="shared" si="4"/>
        <v>0.89914484408032502</v>
      </c>
      <c r="I72" s="47" t="s">
        <v>991</v>
      </c>
      <c r="J72" s="47" t="str">
        <f t="shared" si="5"/>
        <v>VULNERABILIDADE EXTREMA</v>
      </c>
    </row>
    <row r="73" spans="1:10">
      <c r="A73" s="145">
        <v>71</v>
      </c>
      <c r="B73" s="28">
        <v>3106655</v>
      </c>
      <c r="C73" s="17" t="s">
        <v>169</v>
      </c>
      <c r="D73" s="143">
        <f>Sensibilidade!Q75</f>
        <v>0.41154357663921348</v>
      </c>
      <c r="E73" s="143">
        <f>Exposição!O75</f>
        <v>0.39461869535035571</v>
      </c>
      <c r="F73" s="143">
        <f>'Capacidade de Adaptação'!M75</f>
        <v>0.36806470483690329</v>
      </c>
      <c r="G73" s="132">
        <f t="shared" si="3"/>
        <v>0.44123434591520916</v>
      </c>
      <c r="H73" s="131">
        <f t="shared" si="4"/>
        <v>0.40538978144026128</v>
      </c>
      <c r="I73" s="47" t="s">
        <v>53</v>
      </c>
      <c r="J73" s="47" t="str">
        <f t="shared" si="5"/>
        <v>VULNERABILIDADE ALTA</v>
      </c>
    </row>
    <row r="74" spans="1:10">
      <c r="A74" s="145">
        <v>72</v>
      </c>
      <c r="B74" s="28">
        <v>3106705</v>
      </c>
      <c r="C74" s="17" t="s">
        <v>171</v>
      </c>
      <c r="D74" s="143">
        <f>Sensibilidade!Q76</f>
        <v>0.4874492486263699</v>
      </c>
      <c r="E74" s="143">
        <f>Exposição!O76</f>
        <v>0.69774103920510233</v>
      </c>
      <c r="F74" s="143">
        <f>'Capacidade de Adaptação'!M76</f>
        <v>0.68273521597652564</v>
      </c>
      <c r="G74" s="132">
        <f t="shared" si="3"/>
        <v>0.49816288560689054</v>
      </c>
      <c r="H74" s="131">
        <f t="shared" si="4"/>
        <v>0.45769361607365766</v>
      </c>
      <c r="I74" s="47" t="s">
        <v>992</v>
      </c>
      <c r="J74" s="47" t="str">
        <f t="shared" si="5"/>
        <v>VULNERABILIDADE ALTA</v>
      </c>
    </row>
    <row r="75" spans="1:10">
      <c r="A75" s="145">
        <v>73</v>
      </c>
      <c r="B75" s="28">
        <v>3106804</v>
      </c>
      <c r="C75" s="17" t="s">
        <v>172</v>
      </c>
      <c r="D75" s="143">
        <f>Sensibilidade!Q77</f>
        <v>0.42809761454069023</v>
      </c>
      <c r="E75" s="143">
        <f>Exposição!O77</f>
        <v>0.28812857573020173</v>
      </c>
      <c r="F75" s="143">
        <f>'Capacidade de Adaptação'!M77</f>
        <v>0.23078464421686046</v>
      </c>
      <c r="G75" s="132">
        <f t="shared" si="3"/>
        <v>0.53446864443546283</v>
      </c>
      <c r="H75" s="131">
        <f t="shared" si="4"/>
        <v>0.49105000315637604</v>
      </c>
      <c r="I75" s="47" t="s">
        <v>990</v>
      </c>
      <c r="J75" s="47" t="str">
        <f t="shared" si="5"/>
        <v>VULNERABILIDADE ALTA</v>
      </c>
    </row>
    <row r="76" spans="1:10">
      <c r="A76" s="145">
        <v>74</v>
      </c>
      <c r="B76" s="28">
        <v>3106903</v>
      </c>
      <c r="C76" s="17" t="s">
        <v>173</v>
      </c>
      <c r="D76" s="143">
        <f>Sensibilidade!Q78</f>
        <v>0.48338673556668582</v>
      </c>
      <c r="E76" s="143">
        <f>Exposição!O78</f>
        <v>0.28812857573020173</v>
      </c>
      <c r="F76" s="143">
        <f>'Capacidade de Adaptação'!M78</f>
        <v>0.43215641609955824</v>
      </c>
      <c r="G76" s="132">
        <f t="shared" si="3"/>
        <v>0.32228500250616365</v>
      </c>
      <c r="H76" s="131">
        <f t="shared" si="4"/>
        <v>0.2961035285148782</v>
      </c>
      <c r="I76" s="47" t="s">
        <v>990</v>
      </c>
      <c r="J76" s="47" t="str">
        <f t="shared" si="5"/>
        <v>VULNERABILIDADE MODERADA</v>
      </c>
    </row>
    <row r="77" spans="1:10">
      <c r="A77" s="145">
        <v>75</v>
      </c>
      <c r="B77" s="28">
        <v>3107000</v>
      </c>
      <c r="C77" s="17" t="s">
        <v>174</v>
      </c>
      <c r="D77" s="143">
        <f>Sensibilidade!Q79</f>
        <v>0.65026183901992962</v>
      </c>
      <c r="E77" s="143">
        <f>Exposição!O79</f>
        <v>0.47518066847335144</v>
      </c>
      <c r="F77" s="143">
        <f>'Capacidade de Adaptação'!M79</f>
        <v>0.20897718014962566</v>
      </c>
      <c r="G77" s="132">
        <f t="shared" si="3"/>
        <v>1.478591371206013</v>
      </c>
      <c r="H77" s="131">
        <f t="shared" si="4"/>
        <v>1</v>
      </c>
      <c r="I77" s="47" t="s">
        <v>989</v>
      </c>
      <c r="J77" s="47" t="str">
        <f t="shared" si="5"/>
        <v>VULNERABILIDADE EXTREMA</v>
      </c>
    </row>
    <row r="78" spans="1:10">
      <c r="A78" s="145">
        <v>76</v>
      </c>
      <c r="B78" s="28">
        <v>3107109</v>
      </c>
      <c r="C78" s="17" t="s">
        <v>175</v>
      </c>
      <c r="D78" s="143">
        <f>Sensibilidade!Q80</f>
        <v>0.44418270821280997</v>
      </c>
      <c r="E78" s="143">
        <f>Exposição!O80</f>
        <v>0.37703252032520324</v>
      </c>
      <c r="F78" s="143">
        <f>'Capacidade de Adaptação'!M80</f>
        <v>0.5747943323218504</v>
      </c>
      <c r="G78" s="132">
        <f t="shared" si="3"/>
        <v>0.2913586939625149</v>
      </c>
      <c r="H78" s="131">
        <f t="shared" si="4"/>
        <v>0.26768958119339492</v>
      </c>
      <c r="I78" s="47" t="s">
        <v>51</v>
      </c>
      <c r="J78" s="47" t="str">
        <f t="shared" si="5"/>
        <v>VULNERABILIDADE MODERADA</v>
      </c>
    </row>
    <row r="79" spans="1:10">
      <c r="A79" s="145">
        <v>77</v>
      </c>
      <c r="B79" s="28">
        <v>3107208</v>
      </c>
      <c r="C79" s="17" t="s">
        <v>176</v>
      </c>
      <c r="D79" s="143">
        <f>Sensibilidade!Q81</f>
        <v>0.28081240522014178</v>
      </c>
      <c r="E79" s="143">
        <f>Exposição!O81</f>
        <v>0.23121800662451072</v>
      </c>
      <c r="F79" s="143">
        <f>'Capacidade de Adaptação'!M81</f>
        <v>0.26957620493264223</v>
      </c>
      <c r="G79" s="132">
        <f t="shared" si="3"/>
        <v>0.24085539963239344</v>
      </c>
      <c r="H79" s="131">
        <f t="shared" si="4"/>
        <v>0.22128902411972717</v>
      </c>
      <c r="I79" s="47" t="s">
        <v>51</v>
      </c>
      <c r="J79" s="47" t="str">
        <f t="shared" si="5"/>
        <v>VULNERABILIDADE MODERADA</v>
      </c>
    </row>
    <row r="80" spans="1:10">
      <c r="A80" s="145">
        <v>78</v>
      </c>
      <c r="B80" s="28">
        <v>3107307</v>
      </c>
      <c r="C80" s="17" t="s">
        <v>177</v>
      </c>
      <c r="D80" s="143">
        <f>Sensibilidade!Q82</f>
        <v>0.39747044333053633</v>
      </c>
      <c r="E80" s="143">
        <f>Exposição!O82</f>
        <v>0.54106021356666245</v>
      </c>
      <c r="F80" s="143">
        <f>'Capacidade de Adaptação'!M82</f>
        <v>0.54083140594795798</v>
      </c>
      <c r="G80" s="132">
        <f t="shared" si="3"/>
        <v>0.39763859973684645</v>
      </c>
      <c r="H80" s="131">
        <f t="shared" si="4"/>
        <v>0.36533562387391494</v>
      </c>
      <c r="I80" s="47" t="s">
        <v>53</v>
      </c>
      <c r="J80" s="47" t="str">
        <f t="shared" si="5"/>
        <v>VULNERABILIDADE MODERADA</v>
      </c>
    </row>
    <row r="81" spans="1:10">
      <c r="A81" s="145">
        <v>79</v>
      </c>
      <c r="B81" s="28">
        <v>3107406</v>
      </c>
      <c r="C81" s="17" t="s">
        <v>178</v>
      </c>
      <c r="D81" s="143">
        <f>Sensibilidade!Q83</f>
        <v>0.39974786790663736</v>
      </c>
      <c r="E81" s="143">
        <f>Exposição!O83</f>
        <v>0.67260573052447192</v>
      </c>
      <c r="F81" s="143">
        <f>'Capacidade de Adaptação'!M83</f>
        <v>0.53589354577203618</v>
      </c>
      <c r="G81" s="132">
        <f t="shared" si="3"/>
        <v>0.50172783165655011</v>
      </c>
      <c r="H81" s="131">
        <f t="shared" si="4"/>
        <v>0.46096895652096626</v>
      </c>
      <c r="I81" s="47" t="s">
        <v>989</v>
      </c>
      <c r="J81" s="47" t="str">
        <f t="shared" si="5"/>
        <v>VULNERABILIDADE ALTA</v>
      </c>
    </row>
    <row r="82" spans="1:10">
      <c r="A82" s="145">
        <v>80</v>
      </c>
      <c r="B82" s="28">
        <v>3107505</v>
      </c>
      <c r="C82" s="17" t="s">
        <v>179</v>
      </c>
      <c r="D82" s="143">
        <f>Sensibilidade!Q84</f>
        <v>0.28232921331220456</v>
      </c>
      <c r="E82" s="143">
        <f>Exposição!O84</f>
        <v>0.23121800662451072</v>
      </c>
      <c r="F82" s="143">
        <f>'Capacidade de Adaptação'!M84</f>
        <v>0.39774720186808188</v>
      </c>
      <c r="G82" s="132">
        <f t="shared" si="3"/>
        <v>0.16412333665031051</v>
      </c>
      <c r="H82" s="131">
        <f t="shared" si="4"/>
        <v>0.15079044546251497</v>
      </c>
      <c r="I82" s="47" t="s">
        <v>51</v>
      </c>
      <c r="J82" s="47" t="str">
        <f t="shared" si="5"/>
        <v>VULNERABILIDADE RELATIVAMENTE BAIXA</v>
      </c>
    </row>
    <row r="83" spans="1:10">
      <c r="A83" s="145">
        <v>81</v>
      </c>
      <c r="B83" s="28">
        <v>3107604</v>
      </c>
      <c r="C83" s="17" t="s">
        <v>180</v>
      </c>
      <c r="D83" s="143">
        <f>Sensibilidade!Q85</f>
        <v>0.48319148353099556</v>
      </c>
      <c r="E83" s="143">
        <f>Exposição!O85</f>
        <v>0.27134146341463411</v>
      </c>
      <c r="F83" s="143">
        <f>'Capacidade de Adaptação'!M85</f>
        <v>0.4377628705240168</v>
      </c>
      <c r="G83" s="132">
        <f t="shared" si="3"/>
        <v>0.29949978191125592</v>
      </c>
      <c r="H83" s="131">
        <f t="shared" si="4"/>
        <v>0.2751693113974899</v>
      </c>
      <c r="I83" s="47" t="s">
        <v>51</v>
      </c>
      <c r="J83" s="47" t="str">
        <f t="shared" si="5"/>
        <v>VULNERABILIDADE MODERADA</v>
      </c>
    </row>
    <row r="84" spans="1:10">
      <c r="A84" s="145">
        <v>82</v>
      </c>
      <c r="B84" s="28">
        <v>3107703</v>
      </c>
      <c r="C84" s="17" t="s">
        <v>181</v>
      </c>
      <c r="D84" s="143">
        <f>Sensibilidade!Q86</f>
        <v>0.41591703101319522</v>
      </c>
      <c r="E84" s="143">
        <f>Exposição!O86</f>
        <v>0.49537037037037041</v>
      </c>
      <c r="F84" s="143">
        <f>'Capacidade de Adaptação'!M86</f>
        <v>0.50299594594104879</v>
      </c>
      <c r="G84" s="132">
        <f t="shared" si="3"/>
        <v>0.40961159897797356</v>
      </c>
      <c r="H84" s="131">
        <f t="shared" si="4"/>
        <v>0.37633597230662208</v>
      </c>
      <c r="I84" s="47" t="s">
        <v>991</v>
      </c>
      <c r="J84" s="47" t="str">
        <f t="shared" si="5"/>
        <v>VULNERABILIDADE MODERADA</v>
      </c>
    </row>
    <row r="85" spans="1:10">
      <c r="A85" s="145">
        <v>83</v>
      </c>
      <c r="B85" s="28">
        <v>3107802</v>
      </c>
      <c r="C85" s="17" t="s">
        <v>182</v>
      </c>
      <c r="D85" s="143">
        <f>Sensibilidade!Q87</f>
        <v>0.44328987712467777</v>
      </c>
      <c r="E85" s="143">
        <f>Exposição!O87</f>
        <v>0.61031426871858041</v>
      </c>
      <c r="F85" s="143">
        <f>'Capacidade de Adaptação'!M87</f>
        <v>0.28162956592361704</v>
      </c>
      <c r="G85" s="132">
        <f t="shared" si="3"/>
        <v>0.96064536512858179</v>
      </c>
      <c r="H85" s="131">
        <f t="shared" si="4"/>
        <v>0.88260539601310328</v>
      </c>
      <c r="I85" s="47" t="s">
        <v>991</v>
      </c>
      <c r="J85" s="47" t="str">
        <f t="shared" si="5"/>
        <v>VULNERABILIDADE EXTREMA</v>
      </c>
    </row>
    <row r="86" spans="1:10">
      <c r="A86" s="145">
        <v>84</v>
      </c>
      <c r="B86" s="28">
        <v>3107901</v>
      </c>
      <c r="C86" s="17" t="s">
        <v>183</v>
      </c>
      <c r="D86" s="143">
        <f>Sensibilidade!Q88</f>
        <v>0.45892054915583419</v>
      </c>
      <c r="E86" s="143">
        <f>Exposição!O88</f>
        <v>8.4876543209876545E-2</v>
      </c>
      <c r="F86" s="143">
        <f>'Capacidade de Adaptação'!M88</f>
        <v>0.3452382948010953</v>
      </c>
      <c r="G86" s="132">
        <f t="shared" si="3"/>
        <v>0.11282522943396793</v>
      </c>
      <c r="H86" s="131">
        <f t="shared" si="4"/>
        <v>0.10365964373492575</v>
      </c>
      <c r="I86" s="47" t="s">
        <v>51</v>
      </c>
      <c r="J86" s="47" t="str">
        <f t="shared" si="5"/>
        <v>VULNERABILIDADE RELATIVAMENTE BAIXA</v>
      </c>
    </row>
    <row r="87" spans="1:10">
      <c r="A87" s="145">
        <v>85</v>
      </c>
      <c r="B87" s="28">
        <v>3108008</v>
      </c>
      <c r="C87" s="17" t="s">
        <v>184</v>
      </c>
      <c r="D87" s="143">
        <f>Sensibilidade!Q89</f>
        <v>0.36952146166520805</v>
      </c>
      <c r="E87" s="143">
        <f>Exposição!O89</f>
        <v>0.37703252032520324</v>
      </c>
      <c r="F87" s="143">
        <f>'Capacidade de Adaptação'!M89</f>
        <v>0.24317506889289467</v>
      </c>
      <c r="G87" s="132">
        <f t="shared" si="3"/>
        <v>0.57292718632784645</v>
      </c>
      <c r="H87" s="131">
        <f t="shared" si="4"/>
        <v>0.52638428761677147</v>
      </c>
      <c r="I87" s="47" t="s">
        <v>51</v>
      </c>
      <c r="J87" s="47" t="str">
        <f t="shared" si="5"/>
        <v>VULNERABILIDADE ALTA</v>
      </c>
    </row>
    <row r="88" spans="1:10">
      <c r="A88" s="145">
        <v>86</v>
      </c>
      <c r="B88" s="28">
        <v>3108107</v>
      </c>
      <c r="C88" s="17" t="s">
        <v>185</v>
      </c>
      <c r="D88" s="143">
        <f>Sensibilidade!Q90</f>
        <v>0.57238659853258533</v>
      </c>
      <c r="E88" s="143">
        <f>Exposição!O90</f>
        <v>0.5431337264994337</v>
      </c>
      <c r="F88" s="143">
        <f>'Capacidade de Adaptação'!M90</f>
        <v>0.37833556695772491</v>
      </c>
      <c r="G88" s="132">
        <f t="shared" si="3"/>
        <v>0.82171091858798528</v>
      </c>
      <c r="H88" s="131">
        <f t="shared" si="4"/>
        <v>0.75495757022839105</v>
      </c>
      <c r="I88" s="47" t="s">
        <v>992</v>
      </c>
      <c r="J88" s="47" t="str">
        <f t="shared" si="5"/>
        <v>VULNERABILIDADE MUITO ALTA</v>
      </c>
    </row>
    <row r="89" spans="1:10">
      <c r="A89" s="145">
        <v>87</v>
      </c>
      <c r="B89" s="28">
        <v>3108206</v>
      </c>
      <c r="C89" s="17" t="s">
        <v>186</v>
      </c>
      <c r="D89" s="143">
        <f>Sensibilidade!Q91</f>
        <v>0.59269487370373952</v>
      </c>
      <c r="E89" s="143">
        <f>Exposição!O91</f>
        <v>0.53933776228179597</v>
      </c>
      <c r="F89" s="143">
        <f>'Capacidade de Adaptação'!M91</f>
        <v>0.5612446689153392</v>
      </c>
      <c r="G89" s="132">
        <f t="shared" si="3"/>
        <v>0.56956037999798981</v>
      </c>
      <c r="H89" s="131">
        <f t="shared" si="4"/>
        <v>0.52329099060839557</v>
      </c>
      <c r="I89" s="47" t="s">
        <v>993</v>
      </c>
      <c r="J89" s="47" t="str">
        <f t="shared" si="5"/>
        <v>VULNERABILIDADE ALTA</v>
      </c>
    </row>
    <row r="90" spans="1:10">
      <c r="A90" s="145">
        <v>88</v>
      </c>
      <c r="B90" s="28">
        <v>3108255</v>
      </c>
      <c r="C90" s="17" t="s">
        <v>187</v>
      </c>
      <c r="D90" s="143">
        <f>Sensibilidade!Q92</f>
        <v>0.50539824853915849</v>
      </c>
      <c r="E90" s="143">
        <f>Exposição!O92</f>
        <v>0.54391194355447725</v>
      </c>
      <c r="F90" s="143">
        <f>'Capacidade de Adaptação'!M92</f>
        <v>0.27140801825832178</v>
      </c>
      <c r="G90" s="132">
        <f t="shared" si="3"/>
        <v>1.0128372234394509</v>
      </c>
      <c r="H90" s="131">
        <f t="shared" si="4"/>
        <v>0.93055734315746763</v>
      </c>
      <c r="I90" s="47" t="s">
        <v>53</v>
      </c>
      <c r="J90" s="47" t="str">
        <f t="shared" si="5"/>
        <v>VULNERABILIDADE EXTREMA</v>
      </c>
    </row>
    <row r="91" spans="1:10">
      <c r="A91" s="145">
        <v>89</v>
      </c>
      <c r="B91" s="28">
        <v>3108305</v>
      </c>
      <c r="C91" s="17" t="s">
        <v>188</v>
      </c>
      <c r="D91" s="143">
        <f>Sensibilidade!Q93</f>
        <v>0.41794896480404492</v>
      </c>
      <c r="E91" s="143">
        <f>Exposição!O93</f>
        <v>8.4876543209876545E-2</v>
      </c>
      <c r="F91" s="143">
        <f>'Capacidade de Adaptação'!M93</f>
        <v>0.1960306305224305</v>
      </c>
      <c r="G91" s="132">
        <f t="shared" si="3"/>
        <v>0.18096183885229419</v>
      </c>
      <c r="H91" s="131">
        <f t="shared" si="4"/>
        <v>0.16626103788270541</v>
      </c>
      <c r="I91" s="47" t="s">
        <v>51</v>
      </c>
      <c r="J91" s="47" t="str">
        <f t="shared" si="5"/>
        <v>VULNERABILIDADE RELATIVAMENTE BAIXA</v>
      </c>
    </row>
    <row r="92" spans="1:10">
      <c r="A92" s="145">
        <v>90</v>
      </c>
      <c r="B92" s="28">
        <v>3108404</v>
      </c>
      <c r="C92" s="17" t="s">
        <v>189</v>
      </c>
      <c r="D92" s="143">
        <f>Sensibilidade!Q94</f>
        <v>0.48817771107808539</v>
      </c>
      <c r="E92" s="143">
        <f>Exposição!O94</f>
        <v>0.20630081300813008</v>
      </c>
      <c r="F92" s="143">
        <f>'Capacidade de Adaptação'!M94</f>
        <v>0.21714637901716996</v>
      </c>
      <c r="G92" s="132">
        <f t="shared" si="3"/>
        <v>0.46379524790461135</v>
      </c>
      <c r="H92" s="131">
        <f t="shared" si="4"/>
        <v>0.42611790292774054</v>
      </c>
      <c r="I92" s="47" t="s">
        <v>51</v>
      </c>
      <c r="J92" s="47" t="str">
        <f t="shared" si="5"/>
        <v>VULNERABILIDADE ALTA</v>
      </c>
    </row>
    <row r="93" spans="1:10">
      <c r="A93" s="145">
        <v>91</v>
      </c>
      <c r="B93" s="28">
        <v>3108503</v>
      </c>
      <c r="C93" s="17" t="s">
        <v>190</v>
      </c>
      <c r="D93" s="143">
        <f>Sensibilidade!Q95</f>
        <v>0.34353447077093119</v>
      </c>
      <c r="E93" s="143">
        <f>Exposição!O95</f>
        <v>0.63907422445505768</v>
      </c>
      <c r="F93" s="143">
        <f>'Capacidade de Adaptação'!M95</f>
        <v>0.36631702590936049</v>
      </c>
      <c r="G93" s="132">
        <f t="shared" si="3"/>
        <v>0.59932793169115295</v>
      </c>
      <c r="H93" s="131">
        <f t="shared" si="4"/>
        <v>0.55064031503569666</v>
      </c>
      <c r="I93" s="47" t="s">
        <v>53</v>
      </c>
      <c r="J93" s="47" t="str">
        <f t="shared" si="5"/>
        <v>VULNERABILIDADE ALTA</v>
      </c>
    </row>
    <row r="94" spans="1:10">
      <c r="A94" s="145">
        <v>92</v>
      </c>
      <c r="B94" s="28">
        <v>3108552</v>
      </c>
      <c r="C94" s="17" t="s">
        <v>192</v>
      </c>
      <c r="D94" s="143">
        <f>Sensibilidade!Q96</f>
        <v>0.53609663985558853</v>
      </c>
      <c r="E94" s="143">
        <f>Exposição!O96</f>
        <v>0.42172262934408405</v>
      </c>
      <c r="F94" s="143">
        <f>'Capacidade de Adaptação'!M96</f>
        <v>0.38433831786605394</v>
      </c>
      <c r="G94" s="132">
        <f t="shared" si="3"/>
        <v>0.58824237405654678</v>
      </c>
      <c r="H94" s="131">
        <f t="shared" si="4"/>
        <v>0.54045531509577804</v>
      </c>
      <c r="I94" s="47" t="s">
        <v>993</v>
      </c>
      <c r="J94" s="47" t="str">
        <f t="shared" si="5"/>
        <v>VULNERABILIDADE ALTA</v>
      </c>
    </row>
    <row r="95" spans="1:10">
      <c r="A95" s="145">
        <v>93</v>
      </c>
      <c r="B95" s="28">
        <v>3108602</v>
      </c>
      <c r="C95" s="17" t="s">
        <v>193</v>
      </c>
      <c r="D95" s="143">
        <f>Sensibilidade!Q97</f>
        <v>0.40727809962886247</v>
      </c>
      <c r="E95" s="143">
        <f>Exposição!O97</f>
        <v>0.67932501514867061</v>
      </c>
      <c r="F95" s="143">
        <f>'Capacidade de Adaptação'!M97</f>
        <v>0.31863309433907749</v>
      </c>
      <c r="G95" s="132">
        <f t="shared" si="3"/>
        <v>0.86831596000405531</v>
      </c>
      <c r="H95" s="131">
        <f t="shared" si="4"/>
        <v>0.7977765568475913</v>
      </c>
      <c r="I95" s="47" t="s">
        <v>53</v>
      </c>
      <c r="J95" s="47" t="str">
        <f t="shared" si="5"/>
        <v>VULNERABILIDADE MUITO ALTA</v>
      </c>
    </row>
    <row r="96" spans="1:10">
      <c r="A96" s="145">
        <v>94</v>
      </c>
      <c r="B96" s="28">
        <v>3108701</v>
      </c>
      <c r="C96" s="17" t="s">
        <v>191</v>
      </c>
      <c r="D96" s="143">
        <f>Sensibilidade!Q98</f>
        <v>0.38274235775912885</v>
      </c>
      <c r="E96" s="143">
        <f>Exposição!O98</f>
        <v>0.41406955736224033</v>
      </c>
      <c r="F96" s="143">
        <f>'Capacidade de Adaptação'!M98</f>
        <v>0.38279160672405821</v>
      </c>
      <c r="G96" s="132">
        <f t="shared" si="3"/>
        <v>0.41401628425815279</v>
      </c>
      <c r="H96" s="131">
        <f t="shared" si="4"/>
        <v>0.38038283406970907</v>
      </c>
      <c r="I96" s="47" t="s">
        <v>990</v>
      </c>
      <c r="J96" s="47" t="str">
        <f t="shared" si="5"/>
        <v>VULNERABILIDADE MODERADA</v>
      </c>
    </row>
    <row r="97" spans="1:10">
      <c r="A97" s="145">
        <v>95</v>
      </c>
      <c r="B97" s="28">
        <v>3108800</v>
      </c>
      <c r="C97" s="17" t="s">
        <v>194</v>
      </c>
      <c r="D97" s="143">
        <f>Sensibilidade!Q99</f>
        <v>0.35312066977496265</v>
      </c>
      <c r="E97" s="143">
        <f>Exposição!O99</f>
        <v>0.1221096089403708</v>
      </c>
      <c r="F97" s="143">
        <f>'Capacidade de Adaptação'!M99</f>
        <v>0.43424542084472489</v>
      </c>
      <c r="G97" s="132">
        <f t="shared" si="3"/>
        <v>9.9297366938501164E-2</v>
      </c>
      <c r="H97" s="131">
        <f t="shared" si="4"/>
        <v>9.1230744509014139E-2</v>
      </c>
      <c r="I97" s="47" t="s">
        <v>991</v>
      </c>
      <c r="J97" s="47" t="str">
        <f t="shared" si="5"/>
        <v>VULNERABILIDADE RELATIVAMENTE BAIXA</v>
      </c>
    </row>
    <row r="98" spans="1:10">
      <c r="A98" s="145">
        <v>96</v>
      </c>
      <c r="B98" s="28">
        <v>3108909</v>
      </c>
      <c r="C98" s="17" t="s">
        <v>977</v>
      </c>
      <c r="D98" s="143">
        <f>Sensibilidade!Q100</f>
        <v>0.45284866738861046</v>
      </c>
      <c r="E98" s="143">
        <f>Exposição!O100</f>
        <v>0.44846742203087137</v>
      </c>
      <c r="F98" s="143">
        <f>'Capacidade de Adaptação'!M100</f>
        <v>0.26419736927099147</v>
      </c>
      <c r="G98" s="132">
        <f t="shared" si="3"/>
        <v>0.76869756498436281</v>
      </c>
      <c r="H98" s="131">
        <f t="shared" si="4"/>
        <v>0.70625086362283207</v>
      </c>
      <c r="I98" s="47" t="s">
        <v>51</v>
      </c>
      <c r="J98" s="47" t="str">
        <f t="shared" si="5"/>
        <v>VULNERABILIDADE MUITO ALTA</v>
      </c>
    </row>
    <row r="99" spans="1:10">
      <c r="A99" s="145">
        <v>97</v>
      </c>
      <c r="B99" s="28">
        <v>3109006</v>
      </c>
      <c r="C99" s="17" t="s">
        <v>195</v>
      </c>
      <c r="D99" s="143">
        <f>Sensibilidade!Q101</f>
        <v>0.44692355597600675</v>
      </c>
      <c r="E99" s="143">
        <f>Exposição!O101</f>
        <v>0.69499424958002187</v>
      </c>
      <c r="F99" s="143">
        <f>'Capacidade de Adaptação'!M101</f>
        <v>0.6437531338827106</v>
      </c>
      <c r="G99" s="132">
        <f t="shared" si="3"/>
        <v>0.4824975367992097</v>
      </c>
      <c r="H99" s="131">
        <f t="shared" si="4"/>
        <v>0.44330087355911296</v>
      </c>
      <c r="I99" s="47" t="s">
        <v>992</v>
      </c>
      <c r="J99" s="47" t="str">
        <f t="shared" si="5"/>
        <v>VULNERABILIDADE ALTA</v>
      </c>
    </row>
    <row r="100" spans="1:10">
      <c r="A100" s="145">
        <v>98</v>
      </c>
      <c r="B100" s="28">
        <v>3109105</v>
      </c>
      <c r="C100" s="17" t="s">
        <v>196</v>
      </c>
      <c r="D100" s="143">
        <f>Sensibilidade!Q102</f>
        <v>0.44904184371924627</v>
      </c>
      <c r="E100" s="143">
        <f>Exposição!O102</f>
        <v>8.4876543209876545E-2</v>
      </c>
      <c r="F100" s="143">
        <f>'Capacidade de Adaptação'!M102</f>
        <v>0.418038552982547</v>
      </c>
      <c r="G100" s="132">
        <f t="shared" si="3"/>
        <v>9.1171302693391659E-2</v>
      </c>
      <c r="H100" s="131">
        <f t="shared" si="4"/>
        <v>8.3764817527601232E-2</v>
      </c>
      <c r="I100" s="47" t="s">
        <v>51</v>
      </c>
      <c r="J100" s="47" t="str">
        <f t="shared" si="5"/>
        <v>VULNERABILIDADE RELATIVAMENTE BAIXA</v>
      </c>
    </row>
    <row r="101" spans="1:10">
      <c r="A101" s="145">
        <v>99</v>
      </c>
      <c r="B101" s="28">
        <v>3109204</v>
      </c>
      <c r="C101" s="17" t="s">
        <v>197</v>
      </c>
      <c r="D101" s="143">
        <f>Sensibilidade!Q103</f>
        <v>0.38230374338161016</v>
      </c>
      <c r="E101" s="143">
        <f>Exposição!O103</f>
        <v>0.54658898270128797</v>
      </c>
      <c r="F101" s="143">
        <f>'Capacidade de Adaptação'!M103</f>
        <v>0.37809085194021291</v>
      </c>
      <c r="G101" s="132">
        <f t="shared" si="3"/>
        <v>0.55267937085896923</v>
      </c>
      <c r="H101" s="131">
        <f t="shared" si="4"/>
        <v>0.50778134438816747</v>
      </c>
      <c r="I101" s="47" t="s">
        <v>53</v>
      </c>
      <c r="J101" s="47" t="str">
        <f t="shared" si="5"/>
        <v>VULNERABILIDADE ALTA</v>
      </c>
    </row>
    <row r="102" spans="1:10">
      <c r="A102" s="145">
        <v>100</v>
      </c>
      <c r="B102" s="28">
        <v>3109253</v>
      </c>
      <c r="C102" s="17" t="s">
        <v>198</v>
      </c>
      <c r="D102" s="143">
        <f>Sensibilidade!Q104</f>
        <v>0.46283716941081265</v>
      </c>
      <c r="E102" s="143">
        <f>Exposição!O104</f>
        <v>0.51858260646299925</v>
      </c>
      <c r="F102" s="143">
        <f>'Capacidade de Adaptação'!M104</f>
        <v>0.39439342179611403</v>
      </c>
      <c r="G102" s="132">
        <f t="shared" si="3"/>
        <v>0.60857836976068169</v>
      </c>
      <c r="H102" s="131">
        <f t="shared" si="4"/>
        <v>0.55913927505988648</v>
      </c>
      <c r="I102" s="47" t="s">
        <v>991</v>
      </c>
      <c r="J102" s="47" t="str">
        <f t="shared" si="5"/>
        <v>VULNERABILIDADE ALTA</v>
      </c>
    </row>
    <row r="103" spans="1:10">
      <c r="A103" s="145">
        <v>101</v>
      </c>
      <c r="B103" s="28">
        <v>3109303</v>
      </c>
      <c r="C103" s="17" t="s">
        <v>199</v>
      </c>
      <c r="D103" s="143">
        <f>Sensibilidade!Q105</f>
        <v>0.59405415367476033</v>
      </c>
      <c r="E103" s="143">
        <f>Exposição!O105</f>
        <v>0.45709563629301081</v>
      </c>
      <c r="F103" s="143">
        <f>'Capacidade de Adaptação'!M105</f>
        <v>0.43688380727573672</v>
      </c>
      <c r="G103" s="132">
        <f t="shared" si="3"/>
        <v>0.62153725279886596</v>
      </c>
      <c r="H103" s="131">
        <f t="shared" si="4"/>
        <v>0.57104541702547362</v>
      </c>
      <c r="I103" s="47" t="s">
        <v>993</v>
      </c>
      <c r="J103" s="47" t="str">
        <f t="shared" si="5"/>
        <v>VULNERABILIDADE ALTA</v>
      </c>
    </row>
    <row r="104" spans="1:10">
      <c r="A104" s="145">
        <v>102</v>
      </c>
      <c r="B104" s="28">
        <v>3109402</v>
      </c>
      <c r="C104" s="17" t="s">
        <v>200</v>
      </c>
      <c r="D104" s="143">
        <f>Sensibilidade!Q106</f>
        <v>0.61441895716873918</v>
      </c>
      <c r="E104" s="143">
        <f>Exposição!O106</f>
        <v>0.65330467854501217</v>
      </c>
      <c r="F104" s="143">
        <f>'Capacidade de Adaptação'!M106</f>
        <v>0.4701486801398097</v>
      </c>
      <c r="G104" s="132">
        <f t="shared" si="3"/>
        <v>0.85377838173600373</v>
      </c>
      <c r="H104" s="131">
        <f t="shared" si="4"/>
        <v>0.78441996815200365</v>
      </c>
      <c r="I104" s="47" t="s">
        <v>53</v>
      </c>
      <c r="J104" s="47" t="str">
        <f t="shared" si="5"/>
        <v>VULNERABILIDADE MUITO ALTA</v>
      </c>
    </row>
    <row r="105" spans="1:10">
      <c r="A105" s="145">
        <v>103</v>
      </c>
      <c r="B105" s="28">
        <v>3109451</v>
      </c>
      <c r="C105" s="17" t="s">
        <v>201</v>
      </c>
      <c r="D105" s="143">
        <f>Sensibilidade!Q107</f>
        <v>0.65098522380211854</v>
      </c>
      <c r="E105" s="143">
        <f>Exposição!O107</f>
        <v>0.47948660042155983</v>
      </c>
      <c r="F105" s="143">
        <f>'Capacidade de Adaptação'!M107</f>
        <v>0.61500329461065384</v>
      </c>
      <c r="G105" s="132">
        <f t="shared" si="3"/>
        <v>0.50753986949477203</v>
      </c>
      <c r="H105" s="131">
        <f t="shared" si="4"/>
        <v>0.46630884171071096</v>
      </c>
      <c r="I105" s="47" t="s">
        <v>993</v>
      </c>
      <c r="J105" s="47" t="str">
        <f t="shared" si="5"/>
        <v>VULNERABILIDADE ALTA</v>
      </c>
    </row>
    <row r="106" spans="1:10">
      <c r="A106" s="145">
        <v>104</v>
      </c>
      <c r="B106" s="28">
        <v>3109501</v>
      </c>
      <c r="C106" s="17" t="s">
        <v>202</v>
      </c>
      <c r="D106" s="143">
        <f>Sensibilidade!Q108</f>
        <v>0.48309834555566594</v>
      </c>
      <c r="E106" s="143">
        <f>Exposição!O108</f>
        <v>0.26210151604670828</v>
      </c>
      <c r="F106" s="143">
        <f>'Capacidade de Adaptação'!M108</f>
        <v>0.30426740432270971</v>
      </c>
      <c r="G106" s="132">
        <f t="shared" si="3"/>
        <v>0.41614976488083166</v>
      </c>
      <c r="H106" s="131">
        <f t="shared" si="4"/>
        <v>0.3823429970790978</v>
      </c>
      <c r="I106" s="47" t="s">
        <v>51</v>
      </c>
      <c r="J106" s="47" t="str">
        <f t="shared" si="5"/>
        <v>VULNERABILIDADE MODERADA</v>
      </c>
    </row>
    <row r="107" spans="1:10">
      <c r="A107" s="145">
        <v>105</v>
      </c>
      <c r="B107" s="28">
        <v>3109600</v>
      </c>
      <c r="C107" s="17" t="s">
        <v>203</v>
      </c>
      <c r="D107" s="143">
        <f>Sensibilidade!Q109</f>
        <v>0.52285090393666278</v>
      </c>
      <c r="E107" s="143">
        <f>Exposição!O109</f>
        <v>0.54166666666666663</v>
      </c>
      <c r="F107" s="143">
        <f>'Capacidade de Adaptação'!M109</f>
        <v>0.46357719533955299</v>
      </c>
      <c r="G107" s="132">
        <f t="shared" si="3"/>
        <v>0.61092501776664021</v>
      </c>
      <c r="H107" s="131">
        <f t="shared" si="4"/>
        <v>0.56129528836904896</v>
      </c>
      <c r="I107" s="47" t="s">
        <v>992</v>
      </c>
      <c r="J107" s="47" t="str">
        <f t="shared" si="5"/>
        <v>VULNERABILIDADE ALTA</v>
      </c>
    </row>
    <row r="108" spans="1:10">
      <c r="A108" s="145">
        <v>106</v>
      </c>
      <c r="B108" s="28">
        <v>3109709</v>
      </c>
      <c r="C108" s="17" t="s">
        <v>204</v>
      </c>
      <c r="D108" s="143">
        <f>Sensibilidade!Q110</f>
        <v>0.44546725232317902</v>
      </c>
      <c r="E108" s="143">
        <f>Exposição!O110</f>
        <v>8.4876543209876545E-2</v>
      </c>
      <c r="F108" s="143">
        <f>'Capacidade de Adaptação'!M110</f>
        <v>0.55422059124716849</v>
      </c>
      <c r="G108" s="132">
        <f t="shared" si="3"/>
        <v>6.8221428592737166E-2</v>
      </c>
      <c r="H108" s="131">
        <f t="shared" si="4"/>
        <v>6.2679322865012765E-2</v>
      </c>
      <c r="I108" s="47" t="s">
        <v>51</v>
      </c>
      <c r="J108" s="47" t="str">
        <f t="shared" si="5"/>
        <v>VULNERABILIDADE RELATIVAMENTE BAIXA</v>
      </c>
    </row>
    <row r="109" spans="1:10">
      <c r="A109" s="145">
        <v>107</v>
      </c>
      <c r="B109" s="28">
        <v>3109808</v>
      </c>
      <c r="C109" s="17" t="s">
        <v>206</v>
      </c>
      <c r="D109" s="143">
        <f>Sensibilidade!Q111</f>
        <v>0.46276698470090832</v>
      </c>
      <c r="E109" s="143">
        <f>Exposição!O111</f>
        <v>0.41158536585365857</v>
      </c>
      <c r="F109" s="143">
        <f>'Capacidade de Adaptação'!M111</f>
        <v>0.67316729323308278</v>
      </c>
      <c r="G109" s="132">
        <f t="shared" si="3"/>
        <v>0.28294321577677806</v>
      </c>
      <c r="H109" s="131">
        <f t="shared" si="4"/>
        <v>0.25995775139815336</v>
      </c>
      <c r="I109" s="47" t="s">
        <v>15</v>
      </c>
      <c r="J109" s="47" t="str">
        <f t="shared" si="5"/>
        <v>VULNERABILIDADE MODERADA</v>
      </c>
    </row>
    <row r="110" spans="1:10">
      <c r="A110" s="145">
        <v>108</v>
      </c>
      <c r="B110" s="28">
        <v>3109907</v>
      </c>
      <c r="C110" s="17" t="s">
        <v>207</v>
      </c>
      <c r="D110" s="143">
        <f>Sensibilidade!Q112</f>
        <v>0.58141073045171121</v>
      </c>
      <c r="E110" s="143">
        <f>Exposição!O112</f>
        <v>0.54166666666666663</v>
      </c>
      <c r="F110" s="143">
        <f>'Capacidade de Adaptação'!M112</f>
        <v>0.35173720649754497</v>
      </c>
      <c r="G110" s="132">
        <f t="shared" si="3"/>
        <v>0.89535825755814191</v>
      </c>
      <c r="H110" s="131">
        <f t="shared" si="4"/>
        <v>0.82262201866755658</v>
      </c>
      <c r="I110" s="47" t="s">
        <v>992</v>
      </c>
      <c r="J110" s="47" t="str">
        <f t="shared" si="5"/>
        <v>VULNERABILIDADE EXTREMA</v>
      </c>
    </row>
    <row r="111" spans="1:10">
      <c r="A111" s="145">
        <v>109</v>
      </c>
      <c r="B111" s="28">
        <v>3110004</v>
      </c>
      <c r="C111" s="17" t="s">
        <v>208</v>
      </c>
      <c r="D111" s="143">
        <f>Sensibilidade!Q113</f>
        <v>0.34543627266025223</v>
      </c>
      <c r="E111" s="143">
        <f>Exposição!O113</f>
        <v>0.60729166162785331</v>
      </c>
      <c r="F111" s="143">
        <f>'Capacidade de Adaptação'!M113</f>
        <v>0.55532066400824887</v>
      </c>
      <c r="G111" s="132">
        <f t="shared" si="3"/>
        <v>0.3777647431597479</v>
      </c>
      <c r="H111" s="131">
        <f t="shared" si="4"/>
        <v>0.34707626023019422</v>
      </c>
      <c r="I111" s="47" t="s">
        <v>992</v>
      </c>
      <c r="J111" s="47" t="str">
        <f t="shared" si="5"/>
        <v>VULNERABILIDADE MODERADA</v>
      </c>
    </row>
    <row r="112" spans="1:10">
      <c r="A112" s="145">
        <v>110</v>
      </c>
      <c r="B112" s="28">
        <v>3110103</v>
      </c>
      <c r="C112" s="17" t="s">
        <v>209</v>
      </c>
      <c r="D112" s="143">
        <f>Sensibilidade!Q114</f>
        <v>0.477406418499213</v>
      </c>
      <c r="E112" s="143">
        <f>Exposição!O114</f>
        <v>0.43023733315151302</v>
      </c>
      <c r="F112" s="143">
        <f>'Capacidade de Adaptação'!M114</f>
        <v>0.25672428446630458</v>
      </c>
      <c r="G112" s="132">
        <f t="shared" si="3"/>
        <v>0.80007259442366985</v>
      </c>
      <c r="H112" s="131">
        <f t="shared" si="4"/>
        <v>0.73507707909048881</v>
      </c>
      <c r="I112" s="47" t="s">
        <v>990</v>
      </c>
      <c r="J112" s="47" t="str">
        <f t="shared" si="5"/>
        <v>VULNERABILIDADE MUITO ALTA</v>
      </c>
    </row>
    <row r="113" spans="1:10">
      <c r="A113" s="145">
        <v>111</v>
      </c>
      <c r="B113" s="28">
        <v>3110202</v>
      </c>
      <c r="C113" s="17" t="s">
        <v>210</v>
      </c>
      <c r="D113" s="143">
        <f>Sensibilidade!Q115</f>
        <v>0.46315665844190268</v>
      </c>
      <c r="E113" s="143">
        <f>Exposição!O115</f>
        <v>0.43221912773996535</v>
      </c>
      <c r="F113" s="143">
        <f>'Capacidade de Adaptação'!M115</f>
        <v>0.42253303850100798</v>
      </c>
      <c r="G113" s="132">
        <f t="shared" si="3"/>
        <v>0.47377399795504671</v>
      </c>
      <c r="H113" s="131">
        <f t="shared" si="4"/>
        <v>0.43528600903607684</v>
      </c>
      <c r="I113" s="47" t="s">
        <v>990</v>
      </c>
      <c r="J113" s="47" t="str">
        <f t="shared" si="5"/>
        <v>VULNERABILIDADE ALTA</v>
      </c>
    </row>
    <row r="114" spans="1:10">
      <c r="A114" s="145">
        <v>112</v>
      </c>
      <c r="B114" s="28">
        <v>3110301</v>
      </c>
      <c r="C114" s="17" t="s">
        <v>211</v>
      </c>
      <c r="D114" s="143">
        <f>Sensibilidade!Q116</f>
        <v>0.4584378162188163</v>
      </c>
      <c r="E114" s="143">
        <f>Exposição!O116</f>
        <v>0.16850805732393984</v>
      </c>
      <c r="F114" s="143">
        <f>'Capacidade de Adaptação'!M116</f>
        <v>0.27259574583896795</v>
      </c>
      <c r="G114" s="132">
        <f t="shared" si="3"/>
        <v>0.28338837635601516</v>
      </c>
      <c r="H114" s="131">
        <f t="shared" si="4"/>
        <v>0.26036674845741092</v>
      </c>
      <c r="I114" s="47" t="s">
        <v>51</v>
      </c>
      <c r="J114" s="47" t="str">
        <f t="shared" si="5"/>
        <v>VULNERABILIDADE MODERADA</v>
      </c>
    </row>
    <row r="115" spans="1:10">
      <c r="A115" s="145">
        <v>113</v>
      </c>
      <c r="B115" s="28">
        <v>3110400</v>
      </c>
      <c r="C115" s="17" t="s">
        <v>212</v>
      </c>
      <c r="D115" s="143">
        <f>Sensibilidade!Q117</f>
        <v>0.44297065533191865</v>
      </c>
      <c r="E115" s="143">
        <f>Exposição!O117</f>
        <v>0.49537037037037041</v>
      </c>
      <c r="F115" s="143">
        <f>'Capacidade de Adaptação'!M117</f>
        <v>0.30975339781812095</v>
      </c>
      <c r="G115" s="132">
        <f t="shared" si="3"/>
        <v>0.70841688627359123</v>
      </c>
      <c r="H115" s="131">
        <f t="shared" si="4"/>
        <v>0.65086720776317164</v>
      </c>
      <c r="I115" s="47" t="s">
        <v>989</v>
      </c>
      <c r="J115" s="47" t="str">
        <f t="shared" si="5"/>
        <v>VULNERABILIDADE MUITO ALTA</v>
      </c>
    </row>
    <row r="116" spans="1:10">
      <c r="A116" s="145">
        <v>114</v>
      </c>
      <c r="B116" s="28">
        <v>3110509</v>
      </c>
      <c r="C116" s="17" t="s">
        <v>213</v>
      </c>
      <c r="D116" s="143">
        <f>Sensibilidade!Q118</f>
        <v>0.34888833031304017</v>
      </c>
      <c r="E116" s="143">
        <f>Exposição!O118</f>
        <v>0.1623704870035596</v>
      </c>
      <c r="F116" s="143">
        <f>'Capacidade de Adaptação'!M118</f>
        <v>0.55614680938032102</v>
      </c>
      <c r="G116" s="132">
        <f t="shared" si="3"/>
        <v>0.10186009727522785</v>
      </c>
      <c r="H116" s="131">
        <f t="shared" si="4"/>
        <v>9.358528626378404E-2</v>
      </c>
      <c r="I116" s="47" t="s">
        <v>51</v>
      </c>
      <c r="J116" s="47" t="str">
        <f t="shared" si="5"/>
        <v>VULNERABILIDADE RELATIVAMENTE BAIXA</v>
      </c>
    </row>
    <row r="117" spans="1:10">
      <c r="A117" s="145">
        <v>115</v>
      </c>
      <c r="B117" s="28">
        <v>3110608</v>
      </c>
      <c r="C117" s="17" t="s">
        <v>214</v>
      </c>
      <c r="D117" s="143">
        <f>Sensibilidade!Q119</f>
        <v>0.45740028253196052</v>
      </c>
      <c r="E117" s="143">
        <f>Exposição!O119</f>
        <v>0.11464045908465643</v>
      </c>
      <c r="F117" s="143">
        <f>'Capacidade de Adaptação'!M119</f>
        <v>0.703874527990905</v>
      </c>
      <c r="G117" s="132">
        <f t="shared" si="3"/>
        <v>7.4497053508367703E-2</v>
      </c>
      <c r="H117" s="131">
        <f t="shared" si="4"/>
        <v>6.844513469834046E-2</v>
      </c>
      <c r="I117" s="47" t="s">
        <v>51</v>
      </c>
      <c r="J117" s="47" t="str">
        <f t="shared" si="5"/>
        <v>VULNERABILIDADE RELATIVAMENTE BAIXA</v>
      </c>
    </row>
    <row r="118" spans="1:10">
      <c r="A118" s="145">
        <v>116</v>
      </c>
      <c r="B118" s="28">
        <v>3110707</v>
      </c>
      <c r="C118" s="17" t="s">
        <v>215</v>
      </c>
      <c r="D118" s="143">
        <f>Sensibilidade!Q120</f>
        <v>0.55925703866231991</v>
      </c>
      <c r="E118" s="143">
        <f>Exposição!O120</f>
        <v>0.42212887957972051</v>
      </c>
      <c r="F118" s="143">
        <f>'Capacidade de Adaptação'!M120</f>
        <v>0.28957794820253296</v>
      </c>
      <c r="G118" s="132">
        <f t="shared" si="3"/>
        <v>0.81525043116364115</v>
      </c>
      <c r="H118" s="131">
        <f t="shared" si="4"/>
        <v>0.74902191356612446</v>
      </c>
      <c r="I118" s="47" t="s">
        <v>51</v>
      </c>
      <c r="J118" s="47" t="str">
        <f t="shared" si="5"/>
        <v>VULNERABILIDADE MUITO ALTA</v>
      </c>
    </row>
    <row r="119" spans="1:10">
      <c r="A119" s="145">
        <v>117</v>
      </c>
      <c r="B119" s="28">
        <v>3110806</v>
      </c>
      <c r="C119" s="17" t="s">
        <v>216</v>
      </c>
      <c r="D119" s="143">
        <f>Sensibilidade!Q121</f>
        <v>0.33433801529559526</v>
      </c>
      <c r="E119" s="143">
        <f>Exposição!O121</f>
        <v>0.41555334012431261</v>
      </c>
      <c r="F119" s="143">
        <f>'Capacidade de Adaptação'!M121</f>
        <v>0.3111187663502476</v>
      </c>
      <c r="G119" s="132">
        <f t="shared" si="3"/>
        <v>0.44656669418073353</v>
      </c>
      <c r="H119" s="131">
        <f t="shared" si="4"/>
        <v>0.4102889456099057</v>
      </c>
      <c r="I119" s="47" t="s">
        <v>991</v>
      </c>
      <c r="J119" s="47" t="str">
        <f t="shared" si="5"/>
        <v>VULNERABILIDADE ALTA</v>
      </c>
    </row>
    <row r="120" spans="1:10">
      <c r="A120" s="145">
        <v>118</v>
      </c>
      <c r="B120" s="28">
        <v>3110905</v>
      </c>
      <c r="C120" s="17" t="s">
        <v>217</v>
      </c>
      <c r="D120" s="143">
        <f>Sensibilidade!Q122</f>
        <v>0.43239513734657548</v>
      </c>
      <c r="E120" s="143">
        <f>Exposição!O122</f>
        <v>0.2922042898144564</v>
      </c>
      <c r="F120" s="143">
        <f>'Capacidade de Adaptação'!M122</f>
        <v>0.34083888546506708</v>
      </c>
      <c r="G120" s="132">
        <f t="shared" si="3"/>
        <v>0.37069630084953997</v>
      </c>
      <c r="H120" s="131">
        <f t="shared" si="4"/>
        <v>0.34058203712678925</v>
      </c>
      <c r="I120" s="47" t="s">
        <v>51</v>
      </c>
      <c r="J120" s="47" t="str">
        <f t="shared" si="5"/>
        <v>VULNERABILIDADE MODERADA</v>
      </c>
    </row>
    <row r="121" spans="1:10">
      <c r="A121" s="145">
        <v>119</v>
      </c>
      <c r="B121" s="28">
        <v>3111002</v>
      </c>
      <c r="C121" s="17" t="s">
        <v>218</v>
      </c>
      <c r="D121" s="143">
        <f>Sensibilidade!Q123</f>
        <v>0.46403006207217995</v>
      </c>
      <c r="E121" s="143">
        <f>Exposição!O123</f>
        <v>0.27260994788114351</v>
      </c>
      <c r="F121" s="143">
        <f>'Capacidade de Adaptação'!M123</f>
        <v>0.35590864772650416</v>
      </c>
      <c r="G121" s="132">
        <f t="shared" si="3"/>
        <v>0.35542606746096356</v>
      </c>
      <c r="H121" s="131">
        <f t="shared" si="4"/>
        <v>0.32655231203116764</v>
      </c>
      <c r="I121" s="47" t="s">
        <v>51</v>
      </c>
      <c r="J121" s="47" t="str">
        <f t="shared" si="5"/>
        <v>VULNERABILIDADE MODERADA</v>
      </c>
    </row>
    <row r="122" spans="1:10">
      <c r="A122" s="145">
        <v>120</v>
      </c>
      <c r="B122" s="28">
        <v>3111101</v>
      </c>
      <c r="C122" s="17" t="s">
        <v>219</v>
      </c>
      <c r="D122" s="143">
        <f>Sensibilidade!Q124</f>
        <v>0.47158082489123215</v>
      </c>
      <c r="E122" s="143">
        <f>Exposição!O124</f>
        <v>0.36528906955736223</v>
      </c>
      <c r="F122" s="143">
        <f>'Capacidade de Adaptação'!M124</f>
        <v>0.21723676534730663</v>
      </c>
      <c r="G122" s="132">
        <f t="shared" si="3"/>
        <v>0.79297498501326924</v>
      </c>
      <c r="H122" s="131">
        <f t="shared" si="4"/>
        <v>0.72855605833526516</v>
      </c>
      <c r="I122" s="47" t="s">
        <v>15</v>
      </c>
      <c r="J122" s="47" t="str">
        <f t="shared" si="5"/>
        <v>VULNERABILIDADE MUITO ALTA</v>
      </c>
    </row>
    <row r="123" spans="1:10">
      <c r="A123" s="145">
        <v>121</v>
      </c>
      <c r="B123" s="28">
        <v>3111150</v>
      </c>
      <c r="C123" s="17" t="s">
        <v>220</v>
      </c>
      <c r="D123" s="143">
        <f>Sensibilidade!Q125</f>
        <v>0.53423528586228797</v>
      </c>
      <c r="E123" s="143">
        <f>Exposição!O125</f>
        <v>0.70326506041896719</v>
      </c>
      <c r="F123" s="143">
        <f>'Capacidade de Adaptação'!M125</f>
        <v>0.45209048432819743</v>
      </c>
      <c r="G123" s="132">
        <f t="shared" si="3"/>
        <v>0.83104826050074132</v>
      </c>
      <c r="H123" s="131">
        <f t="shared" si="4"/>
        <v>0.76353637428634291</v>
      </c>
      <c r="I123" s="47" t="s">
        <v>53</v>
      </c>
      <c r="J123" s="47" t="str">
        <f t="shared" si="5"/>
        <v>VULNERABILIDADE MUITO ALTA</v>
      </c>
    </row>
    <row r="124" spans="1:10">
      <c r="A124" s="145">
        <v>122</v>
      </c>
      <c r="B124" s="28">
        <v>3111200</v>
      </c>
      <c r="C124" s="17" t="s">
        <v>221</v>
      </c>
      <c r="D124" s="143">
        <f>Sensibilidade!Q126</f>
        <v>0.46979868469629649</v>
      </c>
      <c r="E124" s="143">
        <f>Exposição!O126</f>
        <v>0.39350562062464961</v>
      </c>
      <c r="F124" s="143">
        <f>'Capacidade de Adaptação'!M126</f>
        <v>0.55960945962673003</v>
      </c>
      <c r="G124" s="132">
        <f t="shared" si="3"/>
        <v>0.33035256965343462</v>
      </c>
      <c r="H124" s="131">
        <f t="shared" si="4"/>
        <v>0.30351571052850435</v>
      </c>
      <c r="I124" s="47" t="s">
        <v>51</v>
      </c>
      <c r="J124" s="47" t="str">
        <f t="shared" si="5"/>
        <v>VULNERABILIDADE MODERADA</v>
      </c>
    </row>
    <row r="125" spans="1:10">
      <c r="A125" s="145">
        <v>123</v>
      </c>
      <c r="B125" s="28">
        <v>3111309</v>
      </c>
      <c r="C125" s="17" t="s">
        <v>222</v>
      </c>
      <c r="D125" s="143">
        <f>Sensibilidade!Q127</f>
        <v>0.47326265312212201</v>
      </c>
      <c r="E125" s="143">
        <f>Exposição!O127</f>
        <v>0.3282520325203252</v>
      </c>
      <c r="F125" s="143">
        <f>'Capacidade de Adaptação'!M127</f>
        <v>0.43201529180273474</v>
      </c>
      <c r="G125" s="132">
        <f t="shared" si="3"/>
        <v>0.35959242821023402</v>
      </c>
      <c r="H125" s="131">
        <f t="shared" si="4"/>
        <v>0.33038021003861939</v>
      </c>
      <c r="I125" s="47" t="s">
        <v>51</v>
      </c>
      <c r="J125" s="47" t="str">
        <f t="shared" si="5"/>
        <v>VULNERABILIDADE MODERADA</v>
      </c>
    </row>
    <row r="126" spans="1:10">
      <c r="A126" s="145">
        <v>124</v>
      </c>
      <c r="B126" s="28">
        <v>3111408</v>
      </c>
      <c r="C126" s="17" t="s">
        <v>223</v>
      </c>
      <c r="D126" s="143">
        <f>Sensibilidade!Q128</f>
        <v>0.49169569756404502</v>
      </c>
      <c r="E126" s="143">
        <f>Exposição!O128</f>
        <v>0.41406955736224033</v>
      </c>
      <c r="F126" s="143">
        <f>'Capacidade de Adaptação'!M128</f>
        <v>0.36285719864975452</v>
      </c>
      <c r="G126" s="132">
        <f t="shared" si="3"/>
        <v>0.56109185818794238</v>
      </c>
      <c r="H126" s="131">
        <f t="shared" si="4"/>
        <v>0.51551042629494348</v>
      </c>
      <c r="I126" s="47" t="s">
        <v>15</v>
      </c>
      <c r="J126" s="47" t="str">
        <f t="shared" si="5"/>
        <v>VULNERABILIDADE ALTA</v>
      </c>
    </row>
    <row r="127" spans="1:10">
      <c r="A127" s="145">
        <v>125</v>
      </c>
      <c r="B127" s="28">
        <v>3111507</v>
      </c>
      <c r="C127" s="17" t="s">
        <v>224</v>
      </c>
      <c r="D127" s="143">
        <f>Sensibilidade!Q129</f>
        <v>0.48668489712975932</v>
      </c>
      <c r="E127" s="143">
        <f>Exposição!O129</f>
        <v>0.49537037037037041</v>
      </c>
      <c r="F127" s="143">
        <f>'Capacidade de Adaptação'!M129</f>
        <v>0.31337997733306105</v>
      </c>
      <c r="G127" s="132">
        <f t="shared" si="3"/>
        <v>0.76931934132027902</v>
      </c>
      <c r="H127" s="131">
        <f t="shared" si="4"/>
        <v>0.70682212870057426</v>
      </c>
      <c r="I127" s="47" t="s">
        <v>50</v>
      </c>
      <c r="J127" s="47" t="str">
        <f t="shared" si="5"/>
        <v>VULNERABILIDADE MUITO ALTA</v>
      </c>
    </row>
    <row r="128" spans="1:10">
      <c r="A128" s="145">
        <v>126</v>
      </c>
      <c r="B128" s="28">
        <v>3111606</v>
      </c>
      <c r="C128" s="17" t="s">
        <v>225</v>
      </c>
      <c r="D128" s="143">
        <f>Sensibilidade!Q130</f>
        <v>0.47184734017562374</v>
      </c>
      <c r="E128" s="143">
        <f>Exposição!O130</f>
        <v>0.42489447586137663</v>
      </c>
      <c r="F128" s="143">
        <f>'Capacidade de Adaptação'!M130</f>
        <v>0.30884232462579064</v>
      </c>
      <c r="G128" s="132">
        <f t="shared" si="3"/>
        <v>0.64915107906089209</v>
      </c>
      <c r="H128" s="131">
        <f t="shared" si="4"/>
        <v>0.59641597826288761</v>
      </c>
      <c r="I128" s="47" t="s">
        <v>51</v>
      </c>
      <c r="J128" s="47" t="str">
        <f t="shared" si="5"/>
        <v>VULNERABILIDADE ALTA</v>
      </c>
    </row>
    <row r="129" spans="1:10">
      <c r="A129" s="145">
        <v>127</v>
      </c>
      <c r="B129" s="28">
        <v>3111705</v>
      </c>
      <c r="C129" s="17" t="s">
        <v>227</v>
      </c>
      <c r="D129" s="143">
        <f>Sensibilidade!Q131</f>
        <v>0.53924295421396518</v>
      </c>
      <c r="E129" s="143">
        <f>Exposição!O131</f>
        <v>0.37703252032520324</v>
      </c>
      <c r="F129" s="143">
        <f>'Capacidade de Adaptação'!M131</f>
        <v>0.33659000385510635</v>
      </c>
      <c r="G129" s="132">
        <f t="shared" si="3"/>
        <v>0.60403496172280946</v>
      </c>
      <c r="H129" s="131">
        <f t="shared" si="4"/>
        <v>0.55496495996289075</v>
      </c>
      <c r="I129" s="47" t="s">
        <v>990</v>
      </c>
      <c r="J129" s="47" t="str">
        <f t="shared" si="5"/>
        <v>VULNERABILIDADE ALTA</v>
      </c>
    </row>
    <row r="130" spans="1:10">
      <c r="A130" s="145">
        <v>128</v>
      </c>
      <c r="B130" s="28">
        <v>3111804</v>
      </c>
      <c r="C130" s="17" t="s">
        <v>228</v>
      </c>
      <c r="D130" s="143">
        <f>Sensibilidade!Q132</f>
        <v>0.48612732394724811</v>
      </c>
      <c r="E130" s="143">
        <f>Exposição!O132</f>
        <v>0.3282520325203252</v>
      </c>
      <c r="F130" s="143">
        <f>'Capacidade de Adaptação'!M132</f>
        <v>0.60027119180308341</v>
      </c>
      <c r="G130" s="132">
        <f t="shared" si="3"/>
        <v>0.26583365040396245</v>
      </c>
      <c r="H130" s="131">
        <f t="shared" si="4"/>
        <v>0.24423811617203139</v>
      </c>
      <c r="I130" s="47" t="s">
        <v>15</v>
      </c>
      <c r="J130" s="47" t="str">
        <f t="shared" si="5"/>
        <v>VULNERABILIDADE MODERADA</v>
      </c>
    </row>
    <row r="131" spans="1:10">
      <c r="A131" s="145">
        <v>129</v>
      </c>
      <c r="B131" s="28">
        <v>3111903</v>
      </c>
      <c r="C131" s="17" t="s">
        <v>226</v>
      </c>
      <c r="D131" s="143">
        <f>Sensibilidade!Q133</f>
        <v>0.42698048903333713</v>
      </c>
      <c r="E131" s="143">
        <f>Exposição!O133</f>
        <v>0.49418597635570033</v>
      </c>
      <c r="F131" s="143">
        <f>'Capacidade de Adaptação'!M133</f>
        <v>0.32472109112317143</v>
      </c>
      <c r="G131" s="132">
        <f t="shared" si="3"/>
        <v>0.64981233318699272</v>
      </c>
      <c r="H131" s="131">
        <f t="shared" si="4"/>
        <v>0.59702351407268583</v>
      </c>
      <c r="I131" s="47" t="s">
        <v>51</v>
      </c>
      <c r="J131" s="47" t="str">
        <f t="shared" si="5"/>
        <v>VULNERABILIDADE ALTA</v>
      </c>
    </row>
    <row r="132" spans="1:10">
      <c r="A132" s="145">
        <v>130</v>
      </c>
      <c r="B132" s="28">
        <v>3112000</v>
      </c>
      <c r="C132" s="17" t="s">
        <v>229</v>
      </c>
      <c r="D132" s="143">
        <f>Sensibilidade!Q134</f>
        <v>0.42251256687231903</v>
      </c>
      <c r="E132" s="143">
        <f>Exposição!O134</f>
        <v>0.50148490117915723</v>
      </c>
      <c r="F132" s="143">
        <f>'Capacidade de Adaptação'!M134</f>
        <v>0.35921628770638747</v>
      </c>
      <c r="G132" s="132">
        <f t="shared" ref="G132:G195" si="6">((D132*E132)/F132)</f>
        <v>0.58984984839580623</v>
      </c>
      <c r="H132" s="131">
        <f t="shared" ref="H132:H195" si="7">IF((1-(G132-$E$858)/($H$858-$E$858))&gt;1,1,IF((1-(G132-$E$858)/($H$858-$E$858))&lt;0,0,1-(G132-$E$858)/($H$858-$E$858)))</f>
        <v>0.54193220300601452</v>
      </c>
      <c r="I132" s="47" t="s">
        <v>51</v>
      </c>
      <c r="J132" s="47" t="str">
        <f t="shared" ref="J132:J195" si="8">IF(AND(H132&gt;0,H132&lt;0.2),"VULNERABILIDADE RELATIVAMENTE BAIXA",IF(AND(H132&gt;0.20001,H132&lt;0.4),"VULNERABILIDADE MODERADA",IF(AND(H132&gt;0.40001,H132&lt;0.6),"VULNERABILIDADE ALTA",IF(AND(H132&gt;0.60001,H132&lt;0.8),"VULNERABILIDADE MUITO ALTA","VULNERABILIDADE EXTREMA"))))</f>
        <v>VULNERABILIDADE ALTA</v>
      </c>
    </row>
    <row r="133" spans="1:10">
      <c r="A133" s="145">
        <v>131</v>
      </c>
      <c r="B133" s="28">
        <v>3112059</v>
      </c>
      <c r="C133" s="17" t="s">
        <v>230</v>
      </c>
      <c r="D133" s="143">
        <f>Sensibilidade!Q135</f>
        <v>0.44930813478824544</v>
      </c>
      <c r="E133" s="143">
        <f>Exposição!O135</f>
        <v>0.36528906955736223</v>
      </c>
      <c r="F133" s="143">
        <f>'Capacidade de Adaptação'!M135</f>
        <v>0.37008419879071563</v>
      </c>
      <c r="G133" s="132">
        <f t="shared" si="6"/>
        <v>0.44348651209009565</v>
      </c>
      <c r="H133" s="131">
        <f t="shared" si="7"/>
        <v>0.40745898834098582</v>
      </c>
      <c r="I133" s="47" t="s">
        <v>991</v>
      </c>
      <c r="J133" s="47" t="str">
        <f t="shared" si="8"/>
        <v>VULNERABILIDADE ALTA</v>
      </c>
    </row>
    <row r="134" spans="1:10">
      <c r="A134" s="145">
        <v>132</v>
      </c>
      <c r="B134" s="28">
        <v>3112109</v>
      </c>
      <c r="C134" s="17" t="s">
        <v>231</v>
      </c>
      <c r="D134" s="143">
        <f>Sensibilidade!Q136</f>
        <v>0.44240645186168254</v>
      </c>
      <c r="E134" s="143">
        <f>Exposição!O136</f>
        <v>0.47132261956023785</v>
      </c>
      <c r="F134" s="143">
        <f>'Capacidade de Adaptação'!M136</f>
        <v>0.2741215463511934</v>
      </c>
      <c r="G134" s="132">
        <f t="shared" si="6"/>
        <v>0.76067047839667457</v>
      </c>
      <c r="H134" s="131">
        <f t="shared" si="7"/>
        <v>0.69887587364866011</v>
      </c>
      <c r="I134" s="47" t="s">
        <v>990</v>
      </c>
      <c r="J134" s="47" t="str">
        <f t="shared" si="8"/>
        <v>VULNERABILIDADE MUITO ALTA</v>
      </c>
    </row>
    <row r="135" spans="1:10">
      <c r="A135" s="145">
        <v>133</v>
      </c>
      <c r="B135" s="28">
        <v>3112208</v>
      </c>
      <c r="C135" s="17" t="s">
        <v>232</v>
      </c>
      <c r="D135" s="143">
        <f>Sensibilidade!Q137</f>
        <v>0.45274437359069902</v>
      </c>
      <c r="E135" s="143">
        <f>Exposição!O137</f>
        <v>0.37703252032520324</v>
      </c>
      <c r="F135" s="143">
        <f>'Capacidade de Adaptação'!M137</f>
        <v>0.39569808108588866</v>
      </c>
      <c r="G135" s="132">
        <f t="shared" si="6"/>
        <v>0.43138786968467835</v>
      </c>
      <c r="H135" s="131">
        <f t="shared" si="7"/>
        <v>0.39634320362054942</v>
      </c>
      <c r="I135" s="47" t="s">
        <v>990</v>
      </c>
      <c r="J135" s="47" t="str">
        <f t="shared" si="8"/>
        <v>VULNERABILIDADE MODERADA</v>
      </c>
    </row>
    <row r="136" spans="1:10">
      <c r="A136" s="145">
        <v>134</v>
      </c>
      <c r="B136" s="28">
        <v>3112307</v>
      </c>
      <c r="C136" s="17" t="s">
        <v>233</v>
      </c>
      <c r="D136" s="143">
        <f>Sensibilidade!Q138</f>
        <v>0.37417247891551586</v>
      </c>
      <c r="E136" s="143">
        <f>Exposição!O138</f>
        <v>0.47971499953627572</v>
      </c>
      <c r="F136" s="143">
        <f>'Capacidade de Adaptação'!M138</f>
        <v>0.29644349125362862</v>
      </c>
      <c r="G136" s="132">
        <f t="shared" si="6"/>
        <v>0.60549870665189276</v>
      </c>
      <c r="H136" s="131">
        <f t="shared" si="7"/>
        <v>0.55630979461227548</v>
      </c>
      <c r="I136" s="47" t="s">
        <v>502</v>
      </c>
      <c r="J136" s="47" t="str">
        <f t="shared" si="8"/>
        <v>VULNERABILIDADE ALTA</v>
      </c>
    </row>
    <row r="137" spans="1:10">
      <c r="A137" s="145">
        <v>135</v>
      </c>
      <c r="B137" s="28">
        <v>3112406</v>
      </c>
      <c r="C137" s="17" t="s">
        <v>234</v>
      </c>
      <c r="D137" s="143">
        <f>Sensibilidade!Q139</f>
        <v>0.51588740955392509</v>
      </c>
      <c r="E137" s="143">
        <f>Exposição!O139</f>
        <v>0.32801472963051881</v>
      </c>
      <c r="F137" s="143">
        <f>'Capacidade de Adaptação'!M139</f>
        <v>0.27797353758476884</v>
      </c>
      <c r="G137" s="132">
        <f t="shared" si="6"/>
        <v>0.60875819559988065</v>
      </c>
      <c r="H137" s="131">
        <f t="shared" si="7"/>
        <v>0.55930449238334523</v>
      </c>
      <c r="I137" s="47" t="s">
        <v>51</v>
      </c>
      <c r="J137" s="47" t="str">
        <f t="shared" si="8"/>
        <v>VULNERABILIDADE ALTA</v>
      </c>
    </row>
    <row r="138" spans="1:10">
      <c r="A138" s="145">
        <v>136</v>
      </c>
      <c r="B138" s="28">
        <v>3112505</v>
      </c>
      <c r="C138" s="17" t="s">
        <v>235</v>
      </c>
      <c r="D138" s="143">
        <f>Sensibilidade!Q140</f>
        <v>0.52544183658501398</v>
      </c>
      <c r="E138" s="143">
        <f>Exposição!O140</f>
        <v>0.55648148148148147</v>
      </c>
      <c r="F138" s="143">
        <f>'Capacidade de Adaptação'!M140</f>
        <v>0.2357737364936765</v>
      </c>
      <c r="G138" s="132">
        <f t="shared" si="6"/>
        <v>1.2401663391504223</v>
      </c>
      <c r="H138" s="131">
        <f t="shared" si="7"/>
        <v>1</v>
      </c>
      <c r="I138" s="47" t="s">
        <v>992</v>
      </c>
      <c r="J138" s="47" t="str">
        <f t="shared" si="8"/>
        <v>VULNERABILIDADE EXTREMA</v>
      </c>
    </row>
    <row r="139" spans="1:10">
      <c r="A139" s="145">
        <v>137</v>
      </c>
      <c r="B139" s="28">
        <v>3112604</v>
      </c>
      <c r="C139" s="17" t="s">
        <v>236</v>
      </c>
      <c r="D139" s="143">
        <f>Sensibilidade!Q141</f>
        <v>0.53012085621218408</v>
      </c>
      <c r="E139" s="143">
        <f>Exposição!O141</f>
        <v>0.42822693371963189</v>
      </c>
      <c r="F139" s="143">
        <f>'Capacidade de Adaptação'!M141</f>
        <v>0.48614992410861674</v>
      </c>
      <c r="G139" s="132">
        <f t="shared" si="6"/>
        <v>0.46695888963226478</v>
      </c>
      <c r="H139" s="131">
        <f t="shared" si="7"/>
        <v>0.4290245398212682</v>
      </c>
      <c r="I139" s="47" t="s">
        <v>15</v>
      </c>
      <c r="J139" s="47" t="str">
        <f t="shared" si="8"/>
        <v>VULNERABILIDADE ALTA</v>
      </c>
    </row>
    <row r="140" spans="1:10">
      <c r="A140" s="145">
        <v>138</v>
      </c>
      <c r="B140" s="28">
        <v>3112653</v>
      </c>
      <c r="C140" s="17" t="s">
        <v>237</v>
      </c>
      <c r="D140" s="143">
        <f>Sensibilidade!Q142</f>
        <v>0.44074721938205746</v>
      </c>
      <c r="E140" s="143">
        <f>Exposição!O142</f>
        <v>0.3083785004516712</v>
      </c>
      <c r="F140" s="143">
        <f>'Capacidade de Adaptação'!M142</f>
        <v>0.32881008442804383</v>
      </c>
      <c r="G140" s="132">
        <f t="shared" si="6"/>
        <v>0.41336009151819808</v>
      </c>
      <c r="H140" s="131">
        <f t="shared" si="7"/>
        <v>0.37977994847411667</v>
      </c>
      <c r="I140" s="47" t="s">
        <v>991</v>
      </c>
      <c r="J140" s="47" t="str">
        <f t="shared" si="8"/>
        <v>VULNERABILIDADE MODERADA</v>
      </c>
    </row>
    <row r="141" spans="1:10">
      <c r="A141" s="145">
        <v>139</v>
      </c>
      <c r="B141" s="28">
        <v>3112703</v>
      </c>
      <c r="C141" s="17" t="s">
        <v>238</v>
      </c>
      <c r="D141" s="143">
        <f>Sensibilidade!Q143</f>
        <v>0.5055453101777454</v>
      </c>
      <c r="E141" s="143">
        <f>Exposição!O143</f>
        <v>0.53361426708731541</v>
      </c>
      <c r="F141" s="143">
        <f>'Capacidade de Adaptação'!M143</f>
        <v>0.38997496502216966</v>
      </c>
      <c r="G141" s="132">
        <f t="shared" si="6"/>
        <v>0.69175258507835558</v>
      </c>
      <c r="H141" s="131">
        <f t="shared" si="7"/>
        <v>0.63555666477862927</v>
      </c>
      <c r="I141" s="47" t="s">
        <v>53</v>
      </c>
      <c r="J141" s="47" t="str">
        <f t="shared" si="8"/>
        <v>VULNERABILIDADE MUITO ALTA</v>
      </c>
    </row>
    <row r="142" spans="1:10">
      <c r="A142" s="145">
        <v>140</v>
      </c>
      <c r="B142" s="28">
        <v>3112802</v>
      </c>
      <c r="C142" s="17" t="s">
        <v>239</v>
      </c>
      <c r="D142" s="143">
        <f>Sensibilidade!Q144</f>
        <v>0.34517204681353703</v>
      </c>
      <c r="E142" s="143">
        <f>Exposição!O144</f>
        <v>0.477829563746905</v>
      </c>
      <c r="F142" s="143">
        <f>'Capacidade de Adaptação'!M144</f>
        <v>0.42451005926729679</v>
      </c>
      <c r="G142" s="132">
        <f t="shared" si="6"/>
        <v>0.38852650236654768</v>
      </c>
      <c r="H142" s="131">
        <f t="shared" si="7"/>
        <v>0.35696376616246273</v>
      </c>
      <c r="I142" s="47" t="s">
        <v>989</v>
      </c>
      <c r="J142" s="47" t="str">
        <f t="shared" si="8"/>
        <v>VULNERABILIDADE MODERADA</v>
      </c>
    </row>
    <row r="143" spans="1:10">
      <c r="A143" s="145">
        <v>141</v>
      </c>
      <c r="B143" s="28">
        <v>3112901</v>
      </c>
      <c r="C143" s="17" t="s">
        <v>240</v>
      </c>
      <c r="D143" s="143">
        <f>Sensibilidade!Q145</f>
        <v>0.50826206329393642</v>
      </c>
      <c r="E143" s="143">
        <f>Exposição!O145</f>
        <v>0.34306684733513998</v>
      </c>
      <c r="F143" s="143">
        <f>'Capacidade de Adaptação'!M145</f>
        <v>0.25502258623332141</v>
      </c>
      <c r="G143" s="132">
        <f t="shared" si="6"/>
        <v>0.68373498304489044</v>
      </c>
      <c r="H143" s="131">
        <f t="shared" si="7"/>
        <v>0.62819038886173573</v>
      </c>
      <c r="I143" s="47" t="s">
        <v>990</v>
      </c>
      <c r="J143" s="47" t="str">
        <f t="shared" si="8"/>
        <v>VULNERABILIDADE MUITO ALTA</v>
      </c>
    </row>
    <row r="144" spans="1:10">
      <c r="A144" s="145">
        <v>142</v>
      </c>
      <c r="B144" s="28">
        <v>3113008</v>
      </c>
      <c r="C144" s="17" t="s">
        <v>241</v>
      </c>
      <c r="D144" s="143">
        <f>Sensibilidade!Q146</f>
        <v>0.42738681655879979</v>
      </c>
      <c r="E144" s="143">
        <f>Exposição!O146</f>
        <v>0.37860879385750373</v>
      </c>
      <c r="F144" s="143">
        <f>'Capacidade de Adaptação'!M146</f>
        <v>0.31714628561210195</v>
      </c>
      <c r="G144" s="132">
        <f t="shared" si="6"/>
        <v>0.5102137860943966</v>
      </c>
      <c r="H144" s="131">
        <f t="shared" si="7"/>
        <v>0.46876553728744108</v>
      </c>
      <c r="I144" s="47" t="s">
        <v>991</v>
      </c>
      <c r="J144" s="47" t="str">
        <f t="shared" si="8"/>
        <v>VULNERABILIDADE ALTA</v>
      </c>
    </row>
    <row r="145" spans="1:10">
      <c r="A145" s="145">
        <v>143</v>
      </c>
      <c r="B145" s="28">
        <v>3113107</v>
      </c>
      <c r="C145" s="17" t="s">
        <v>242</v>
      </c>
      <c r="D145" s="143">
        <f>Sensibilidade!Q147</f>
        <v>0.38653173043539496</v>
      </c>
      <c r="E145" s="143">
        <f>Exposição!O147</f>
        <v>0.37703252032520324</v>
      </c>
      <c r="F145" s="143">
        <f>'Capacidade de Adaptação'!M147</f>
        <v>0.33853680585218121</v>
      </c>
      <c r="G145" s="132">
        <f t="shared" si="6"/>
        <v>0.43048504621194067</v>
      </c>
      <c r="H145" s="131">
        <f t="shared" si="7"/>
        <v>0.39551372283855568</v>
      </c>
      <c r="I145" s="47" t="s">
        <v>992</v>
      </c>
      <c r="J145" s="47" t="str">
        <f t="shared" si="8"/>
        <v>VULNERABILIDADE MODERADA</v>
      </c>
    </row>
    <row r="146" spans="1:10">
      <c r="A146" s="145">
        <v>144</v>
      </c>
      <c r="B146" s="28">
        <v>3113206</v>
      </c>
      <c r="C146" s="17" t="s">
        <v>243</v>
      </c>
      <c r="D146" s="143">
        <f>Sensibilidade!Q148</f>
        <v>0.39883155002496001</v>
      </c>
      <c r="E146" s="143">
        <f>Exposição!O148</f>
        <v>0.43170056087337166</v>
      </c>
      <c r="F146" s="143">
        <f>'Capacidade de Adaptação'!M148</f>
        <v>0.39566100253870273</v>
      </c>
      <c r="G146" s="132">
        <f t="shared" si="6"/>
        <v>0.43515990389507636</v>
      </c>
      <c r="H146" s="131">
        <f t="shared" si="7"/>
        <v>0.39980880900302862</v>
      </c>
      <c r="I146" s="47" t="s">
        <v>990</v>
      </c>
      <c r="J146" s="47" t="str">
        <f t="shared" si="8"/>
        <v>VULNERABILIDADE MODERADA</v>
      </c>
    </row>
    <row r="147" spans="1:10">
      <c r="A147" s="145">
        <v>145</v>
      </c>
      <c r="B147" s="28">
        <v>3113305</v>
      </c>
      <c r="C147" s="17" t="s">
        <v>244</v>
      </c>
      <c r="D147" s="143">
        <f>Sensibilidade!Q149</f>
        <v>0.46978162983284127</v>
      </c>
      <c r="E147" s="143">
        <f>Exposição!O149</f>
        <v>0.52319331526648594</v>
      </c>
      <c r="F147" s="143">
        <f>'Capacidade de Adaptação'!M149</f>
        <v>0.53665461631494127</v>
      </c>
      <c r="G147" s="132">
        <f t="shared" si="6"/>
        <v>0.45799775291468831</v>
      </c>
      <c r="H147" s="131">
        <f t="shared" si="7"/>
        <v>0.42079137916860077</v>
      </c>
      <c r="I147" s="47" t="s">
        <v>990</v>
      </c>
      <c r="J147" s="47" t="str">
        <f t="shared" si="8"/>
        <v>VULNERABILIDADE ALTA</v>
      </c>
    </row>
    <row r="148" spans="1:10">
      <c r="A148" s="145">
        <v>146</v>
      </c>
      <c r="B148" s="28">
        <v>3113404</v>
      </c>
      <c r="C148" s="17" t="s">
        <v>245</v>
      </c>
      <c r="D148" s="143">
        <f>Sensibilidade!Q150</f>
        <v>0.41810301428199931</v>
      </c>
      <c r="E148" s="143">
        <f>Exposição!O150</f>
        <v>0.56663773484312041</v>
      </c>
      <c r="F148" s="143">
        <f>'Capacidade de Adaptação'!M150</f>
        <v>0.37733668717751184</v>
      </c>
      <c r="G148" s="132">
        <f t="shared" si="6"/>
        <v>0.62785558095595706</v>
      </c>
      <c r="H148" s="131">
        <f t="shared" si="7"/>
        <v>0.57685046301607568</v>
      </c>
      <c r="I148" s="47" t="s">
        <v>991</v>
      </c>
      <c r="J148" s="47" t="str">
        <f t="shared" si="8"/>
        <v>VULNERABILIDADE ALTA</v>
      </c>
    </row>
    <row r="149" spans="1:10">
      <c r="A149" s="145">
        <v>147</v>
      </c>
      <c r="B149" s="28">
        <v>3113503</v>
      </c>
      <c r="C149" s="17" t="s">
        <v>246</v>
      </c>
      <c r="D149" s="143">
        <f>Sensibilidade!Q151</f>
        <v>0.35722484110330116</v>
      </c>
      <c r="E149" s="143">
        <f>Exposição!O151</f>
        <v>0.55603143608655181</v>
      </c>
      <c r="F149" s="143">
        <f>'Capacidade de Adaptação'!M151</f>
        <v>0.38212175712562574</v>
      </c>
      <c r="G149" s="132">
        <f t="shared" si="6"/>
        <v>0.51980353827159376</v>
      </c>
      <c r="H149" s="131">
        <f t="shared" si="7"/>
        <v>0.47757624655150932</v>
      </c>
      <c r="I149" s="47" t="s">
        <v>502</v>
      </c>
      <c r="J149" s="47" t="str">
        <f t="shared" si="8"/>
        <v>VULNERABILIDADE ALTA</v>
      </c>
    </row>
    <row r="150" spans="1:10">
      <c r="A150" s="145">
        <v>148</v>
      </c>
      <c r="B150" s="28">
        <v>3113602</v>
      </c>
      <c r="C150" s="17" t="s">
        <v>247</v>
      </c>
      <c r="D150" s="143">
        <f>Sensibilidade!Q152</f>
        <v>0.42653469273945821</v>
      </c>
      <c r="E150" s="143">
        <f>Exposição!O152</f>
        <v>0.16617735621800664</v>
      </c>
      <c r="F150" s="143">
        <f>'Capacidade de Adaptação'!M152</f>
        <v>0.40268239305963532</v>
      </c>
      <c r="G150" s="132">
        <f t="shared" si="6"/>
        <v>0.1760206276617759</v>
      </c>
      <c r="H150" s="131">
        <f t="shared" si="7"/>
        <v>0.16172123597671484</v>
      </c>
      <c r="I150" s="47" t="s">
        <v>51</v>
      </c>
      <c r="J150" s="47" t="str">
        <f t="shared" si="8"/>
        <v>VULNERABILIDADE RELATIVAMENTE BAIXA</v>
      </c>
    </row>
    <row r="151" spans="1:10">
      <c r="A151" s="145">
        <v>149</v>
      </c>
      <c r="B151" s="28">
        <v>3113701</v>
      </c>
      <c r="C151" s="17" t="s">
        <v>248</v>
      </c>
      <c r="D151" s="143">
        <f>Sensibilidade!Q153</f>
        <v>0.4277315487723658</v>
      </c>
      <c r="E151" s="143">
        <f>Exposição!O153</f>
        <v>0.27663790303138264</v>
      </c>
      <c r="F151" s="143">
        <f>'Capacidade de Adaptação'!M153</f>
        <v>0.4919011987886942</v>
      </c>
      <c r="G151" s="132">
        <f t="shared" si="6"/>
        <v>0.24054984822995404</v>
      </c>
      <c r="H151" s="131">
        <f t="shared" si="7"/>
        <v>0.22100829480343442</v>
      </c>
      <c r="I151" s="47" t="s">
        <v>991</v>
      </c>
      <c r="J151" s="47" t="str">
        <f t="shared" si="8"/>
        <v>VULNERABILIDADE MODERADA</v>
      </c>
    </row>
    <row r="152" spans="1:10">
      <c r="A152" s="145">
        <v>150</v>
      </c>
      <c r="B152" s="28">
        <v>3113800</v>
      </c>
      <c r="C152" s="17" t="s">
        <v>249</v>
      </c>
      <c r="D152" s="143">
        <f>Sensibilidade!Q154</f>
        <v>0.3822151686405586</v>
      </c>
      <c r="E152" s="143">
        <f>Exposição!O154</f>
        <v>0.47577474154180405</v>
      </c>
      <c r="F152" s="143">
        <f>'Capacidade de Adaptação'!M154</f>
        <v>0.45239420823800147</v>
      </c>
      <c r="G152" s="132">
        <f t="shared" si="6"/>
        <v>0.40196872497901137</v>
      </c>
      <c r="H152" s="131">
        <f t="shared" si="7"/>
        <v>0.36931398263447146</v>
      </c>
      <c r="I152" s="47" t="s">
        <v>991</v>
      </c>
      <c r="J152" s="47" t="str">
        <f t="shared" si="8"/>
        <v>VULNERABILIDADE MODERADA</v>
      </c>
    </row>
    <row r="153" spans="1:10">
      <c r="A153" s="145">
        <v>151</v>
      </c>
      <c r="B153" s="28">
        <v>3113909</v>
      </c>
      <c r="C153" s="17" t="s">
        <v>250</v>
      </c>
      <c r="D153" s="143">
        <f>Sensibilidade!Q155</f>
        <v>0.44143446836972045</v>
      </c>
      <c r="E153" s="143">
        <f>Exposição!O155</f>
        <v>0.3282520325203252</v>
      </c>
      <c r="F153" s="143">
        <f>'Capacidade de Adaptação'!M155</f>
        <v>0.27751775166480513</v>
      </c>
      <c r="G153" s="132">
        <f t="shared" si="6"/>
        <v>0.52213510882686498</v>
      </c>
      <c r="H153" s="131">
        <f t="shared" si="7"/>
        <v>0.47971840725718473</v>
      </c>
      <c r="I153" s="47" t="s">
        <v>51</v>
      </c>
      <c r="J153" s="47" t="str">
        <f t="shared" si="8"/>
        <v>VULNERABILIDADE ALTA</v>
      </c>
    </row>
    <row r="154" spans="1:10">
      <c r="A154" s="145">
        <v>152</v>
      </c>
      <c r="B154" s="28">
        <v>3114006</v>
      </c>
      <c r="C154" s="17" t="s">
        <v>251</v>
      </c>
      <c r="D154" s="143">
        <f>Sensibilidade!Q156</f>
        <v>0.35059778634533467</v>
      </c>
      <c r="E154" s="143">
        <f>Exposição!O156</f>
        <v>0.54117669204976349</v>
      </c>
      <c r="F154" s="143">
        <f>'Capacidade de Adaptação'!M156</f>
        <v>0.42379834044210823</v>
      </c>
      <c r="G154" s="132">
        <f t="shared" si="6"/>
        <v>0.44770196612003066</v>
      </c>
      <c r="H154" s="131">
        <f t="shared" si="7"/>
        <v>0.41133199143715726</v>
      </c>
      <c r="I154" s="47" t="s">
        <v>989</v>
      </c>
      <c r="J154" s="47" t="str">
        <f t="shared" si="8"/>
        <v>VULNERABILIDADE ALTA</v>
      </c>
    </row>
    <row r="155" spans="1:10">
      <c r="A155" s="145">
        <v>153</v>
      </c>
      <c r="B155" s="28">
        <v>3114105</v>
      </c>
      <c r="C155" s="17" t="s">
        <v>252</v>
      </c>
      <c r="D155" s="143">
        <f>Sensibilidade!Q157</f>
        <v>0.38966182780315606</v>
      </c>
      <c r="E155" s="143">
        <f>Exposição!O157</f>
        <v>0.35936998989945329</v>
      </c>
      <c r="F155" s="143">
        <f>'Capacidade de Adaptação'!M157</f>
        <v>0.60428094153722889</v>
      </c>
      <c r="G155" s="132">
        <f t="shared" si="6"/>
        <v>0.23173454182684244</v>
      </c>
      <c r="H155" s="131">
        <f t="shared" si="7"/>
        <v>0.21290911764469822</v>
      </c>
      <c r="I155" s="47" t="s">
        <v>51</v>
      </c>
      <c r="J155" s="47" t="str">
        <f t="shared" si="8"/>
        <v>VULNERABILIDADE MODERADA</v>
      </c>
    </row>
    <row r="156" spans="1:10">
      <c r="A156" s="145">
        <v>154</v>
      </c>
      <c r="B156" s="28">
        <v>3114204</v>
      </c>
      <c r="C156" s="17" t="s">
        <v>253</v>
      </c>
      <c r="D156" s="143">
        <f>Sensibilidade!Q158</f>
        <v>0.40976232922384587</v>
      </c>
      <c r="E156" s="143">
        <f>Exposição!O158</f>
        <v>0.528792530447454</v>
      </c>
      <c r="F156" s="143">
        <f>'Capacidade de Adaptação'!M158</f>
        <v>0.48161264224814615</v>
      </c>
      <c r="G156" s="132">
        <f t="shared" si="6"/>
        <v>0.44990359460015655</v>
      </c>
      <c r="H156" s="131">
        <f t="shared" si="7"/>
        <v>0.41335476617496614</v>
      </c>
      <c r="I156" s="47" t="s">
        <v>989</v>
      </c>
      <c r="J156" s="47" t="str">
        <f t="shared" si="8"/>
        <v>VULNERABILIDADE ALTA</v>
      </c>
    </row>
    <row r="157" spans="1:10">
      <c r="A157" s="145">
        <v>155</v>
      </c>
      <c r="B157" s="28">
        <v>3114303</v>
      </c>
      <c r="C157" s="17" t="s">
        <v>254</v>
      </c>
      <c r="D157" s="143">
        <f>Sensibilidade!Q159</f>
        <v>0.52523474203832154</v>
      </c>
      <c r="E157" s="143">
        <f>Exposição!O159</f>
        <v>0.54166666666666663</v>
      </c>
      <c r="F157" s="143">
        <f>'Capacidade de Adaptação'!M159</f>
        <v>0.28889524184845478</v>
      </c>
      <c r="G157" s="132">
        <f t="shared" si="6"/>
        <v>0.98479348471465977</v>
      </c>
      <c r="H157" s="131">
        <f t="shared" si="7"/>
        <v>0.90479179426568768</v>
      </c>
      <c r="I157" s="47" t="s">
        <v>50</v>
      </c>
      <c r="J157" s="47" t="str">
        <f t="shared" si="8"/>
        <v>VULNERABILIDADE EXTREMA</v>
      </c>
    </row>
    <row r="158" spans="1:10">
      <c r="A158" s="145">
        <v>156</v>
      </c>
      <c r="B158" s="28">
        <v>3114402</v>
      </c>
      <c r="C158" s="17" t="s">
        <v>255</v>
      </c>
      <c r="D158" s="143">
        <f>Sensibilidade!Q160</f>
        <v>0.43166323667104295</v>
      </c>
      <c r="E158" s="143">
        <f>Exposição!O160</f>
        <v>0.3282520325203252</v>
      </c>
      <c r="F158" s="143">
        <f>'Capacidade de Adaptação'!M160</f>
        <v>0.40818425000717395</v>
      </c>
      <c r="G158" s="132">
        <f t="shared" si="6"/>
        <v>0.34713327326833832</v>
      </c>
      <c r="H158" s="131">
        <f t="shared" si="7"/>
        <v>0.31893319974673229</v>
      </c>
      <c r="I158" s="47" t="s">
        <v>51</v>
      </c>
      <c r="J158" s="47" t="str">
        <f t="shared" si="8"/>
        <v>VULNERABILIDADE MODERADA</v>
      </c>
    </row>
    <row r="159" spans="1:10">
      <c r="A159" s="145">
        <v>157</v>
      </c>
      <c r="B159" s="28">
        <v>3114501</v>
      </c>
      <c r="C159" s="17" t="s">
        <v>256</v>
      </c>
      <c r="D159" s="143">
        <f>Sensibilidade!Q161</f>
        <v>0.40328739605843184</v>
      </c>
      <c r="E159" s="143">
        <f>Exposição!O161</f>
        <v>0.51472964188694326</v>
      </c>
      <c r="F159" s="143">
        <f>'Capacidade de Adaptação'!M161</f>
        <v>0.56971118602796733</v>
      </c>
      <c r="G159" s="132">
        <f t="shared" si="6"/>
        <v>0.36436703726664071</v>
      </c>
      <c r="H159" s="131">
        <f t="shared" si="7"/>
        <v>0.33476694407181129</v>
      </c>
      <c r="I159" s="47" t="s">
        <v>989</v>
      </c>
      <c r="J159" s="47" t="str">
        <f t="shared" si="8"/>
        <v>VULNERABILIDADE MODERADA</v>
      </c>
    </row>
    <row r="160" spans="1:10">
      <c r="A160" s="145">
        <v>158</v>
      </c>
      <c r="B160" s="28">
        <v>3114550</v>
      </c>
      <c r="C160" s="17" t="s">
        <v>257</v>
      </c>
      <c r="D160" s="143">
        <f>Sensibilidade!Q162</f>
        <v>0.48121567985120334</v>
      </c>
      <c r="E160" s="143">
        <f>Exposição!O162</f>
        <v>0.3083785004516712</v>
      </c>
      <c r="F160" s="143">
        <f>'Capacidade de Adaptação'!M162</f>
        <v>0.3988549934715267</v>
      </c>
      <c r="G160" s="132">
        <f t="shared" si="6"/>
        <v>0.37205644200350035</v>
      </c>
      <c r="H160" s="131">
        <f t="shared" si="7"/>
        <v>0.34183168446325907</v>
      </c>
      <c r="I160" s="47" t="s">
        <v>15</v>
      </c>
      <c r="J160" s="47" t="str">
        <f t="shared" si="8"/>
        <v>VULNERABILIDADE MODERADA</v>
      </c>
    </row>
    <row r="161" spans="1:10">
      <c r="A161" s="145">
        <v>159</v>
      </c>
      <c r="B161" s="28">
        <v>3114600</v>
      </c>
      <c r="C161" s="17" t="s">
        <v>258</v>
      </c>
      <c r="D161" s="143">
        <f>Sensibilidade!Q163</f>
        <v>0.44895747397607638</v>
      </c>
      <c r="E161" s="143">
        <f>Exposição!O163</f>
        <v>0.3282520325203252</v>
      </c>
      <c r="F161" s="143">
        <f>'Capacidade de Adaptação'!M163</f>
        <v>0.48604851962678486</v>
      </c>
      <c r="G161" s="132">
        <f t="shared" si="6"/>
        <v>0.30320265857613948</v>
      </c>
      <c r="H161" s="131">
        <f t="shared" si="7"/>
        <v>0.27857137738753379</v>
      </c>
      <c r="I161" s="47" t="s">
        <v>51</v>
      </c>
      <c r="J161" s="47" t="str">
        <f t="shared" si="8"/>
        <v>VULNERABILIDADE MODERADA</v>
      </c>
    </row>
    <row r="162" spans="1:10">
      <c r="A162" s="145">
        <v>160</v>
      </c>
      <c r="B162" s="28">
        <v>3114709</v>
      </c>
      <c r="C162" s="17" t="s">
        <v>259</v>
      </c>
      <c r="D162" s="143">
        <f>Sensibilidade!Q164</f>
        <v>0.49342959119409308</v>
      </c>
      <c r="E162" s="143">
        <f>Exposição!O164</f>
        <v>0.20630081300813008</v>
      </c>
      <c r="F162" s="143">
        <f>'Capacidade de Adaptação'!M164</f>
        <v>0.43274558784605976</v>
      </c>
      <c r="G162" s="132">
        <f t="shared" si="6"/>
        <v>0.23523041871387509</v>
      </c>
      <c r="H162" s="131">
        <f t="shared" si="7"/>
        <v>0.21612099990249634</v>
      </c>
      <c r="I162" s="47" t="s">
        <v>51</v>
      </c>
      <c r="J162" s="47" t="str">
        <f t="shared" si="8"/>
        <v>VULNERABILIDADE MODERADA</v>
      </c>
    </row>
    <row r="163" spans="1:10">
      <c r="A163" s="145">
        <v>161</v>
      </c>
      <c r="B163" s="28">
        <v>3114808</v>
      </c>
      <c r="C163" s="17" t="s">
        <v>260</v>
      </c>
      <c r="D163" s="143">
        <f>Sensibilidade!Q165</f>
        <v>0.3808192029925182</v>
      </c>
      <c r="E163" s="143">
        <f>Exposição!O165</f>
        <v>0.23121800662451072</v>
      </c>
      <c r="F163" s="143">
        <f>'Capacidade de Adaptação'!M165</f>
        <v>0.40447380651824072</v>
      </c>
      <c r="G163" s="132">
        <f t="shared" si="6"/>
        <v>0.21769582005378643</v>
      </c>
      <c r="H163" s="131">
        <f t="shared" si="7"/>
        <v>0.2000108598278113</v>
      </c>
      <c r="I163" s="47" t="s">
        <v>51</v>
      </c>
      <c r="J163" s="47" t="str">
        <f t="shared" si="8"/>
        <v>VULNERABILIDADE MODERADA</v>
      </c>
    </row>
    <row r="164" spans="1:10">
      <c r="A164" s="145">
        <v>162</v>
      </c>
      <c r="B164" s="28">
        <v>3114907</v>
      </c>
      <c r="C164" s="17" t="s">
        <v>261</v>
      </c>
      <c r="D164" s="143">
        <f>Sensibilidade!Q166</f>
        <v>0.55234751761434886</v>
      </c>
      <c r="E164" s="143">
        <f>Exposição!O166</f>
        <v>0.45833333333333331</v>
      </c>
      <c r="F164" s="143">
        <f>'Capacidade de Adaptação'!M166</f>
        <v>0.43129026887881949</v>
      </c>
      <c r="G164" s="132">
        <f t="shared" si="6"/>
        <v>0.58698119845061281</v>
      </c>
      <c r="H164" s="131">
        <f t="shared" si="7"/>
        <v>0.53929659364088578</v>
      </c>
      <c r="I164" s="47" t="s">
        <v>992</v>
      </c>
      <c r="J164" s="47" t="str">
        <f t="shared" si="8"/>
        <v>VULNERABILIDADE ALTA</v>
      </c>
    </row>
    <row r="165" spans="1:10">
      <c r="A165" s="145">
        <v>163</v>
      </c>
      <c r="B165" s="28">
        <v>3115003</v>
      </c>
      <c r="C165" s="17" t="s">
        <v>262</v>
      </c>
      <c r="D165" s="143">
        <f>Sensibilidade!Q167</f>
        <v>0.68448302208980749</v>
      </c>
      <c r="E165" s="143">
        <f>Exposição!O167</f>
        <v>0.46036585365853661</v>
      </c>
      <c r="F165" s="143">
        <f>'Capacidade de Adaptação'!M167</f>
        <v>0.3676347145834189</v>
      </c>
      <c r="G165" s="132">
        <f t="shared" si="6"/>
        <v>0.85713508077227007</v>
      </c>
      <c r="H165" s="131">
        <f t="shared" si="7"/>
        <v>0.78750397895322588</v>
      </c>
      <c r="I165" s="47" t="s">
        <v>15</v>
      </c>
      <c r="J165" s="47" t="str">
        <f t="shared" si="8"/>
        <v>VULNERABILIDADE MUITO ALTA</v>
      </c>
    </row>
    <row r="166" spans="1:10">
      <c r="A166" s="145">
        <v>164</v>
      </c>
      <c r="B166" s="28">
        <v>3115102</v>
      </c>
      <c r="C166" s="17" t="s">
        <v>263</v>
      </c>
      <c r="D166" s="143">
        <f>Sensibilidade!Q168</f>
        <v>0.44757749601313274</v>
      </c>
      <c r="E166" s="143">
        <f>Exposição!O168</f>
        <v>0.3282520325203252</v>
      </c>
      <c r="F166" s="143">
        <f>'Capacidade de Adaptação'!M168</f>
        <v>0.43737744480268442</v>
      </c>
      <c r="G166" s="132">
        <f t="shared" si="6"/>
        <v>0.33590717702177875</v>
      </c>
      <c r="H166" s="131">
        <f t="shared" si="7"/>
        <v>0.30861907813323786</v>
      </c>
      <c r="I166" s="47" t="s">
        <v>51</v>
      </c>
      <c r="J166" s="47" t="str">
        <f t="shared" si="8"/>
        <v>VULNERABILIDADE MODERADA</v>
      </c>
    </row>
    <row r="167" spans="1:10">
      <c r="A167" s="145">
        <v>165</v>
      </c>
      <c r="B167" s="28">
        <v>3115201</v>
      </c>
      <c r="C167" s="17" t="s">
        <v>287</v>
      </c>
      <c r="D167" s="143">
        <f>Sensibilidade!Q169</f>
        <v>0.42406292688188563</v>
      </c>
      <c r="E167" s="143">
        <f>Exposição!O169</f>
        <v>0.37703252032520324</v>
      </c>
      <c r="F167" s="143">
        <f>'Capacidade de Adaptação'!M169</f>
        <v>0.25661812126831696</v>
      </c>
      <c r="G167" s="132">
        <f t="shared" si="6"/>
        <v>0.62304841648959497</v>
      </c>
      <c r="H167" s="131">
        <f t="shared" si="7"/>
        <v>0.57243381827749862</v>
      </c>
      <c r="I167" s="47" t="s">
        <v>51</v>
      </c>
      <c r="J167" s="47" t="str">
        <f t="shared" si="8"/>
        <v>VULNERABILIDADE ALTA</v>
      </c>
    </row>
    <row r="168" spans="1:10">
      <c r="A168" s="145">
        <v>166</v>
      </c>
      <c r="B168" s="28">
        <v>3115300</v>
      </c>
      <c r="C168" s="17" t="s">
        <v>264</v>
      </c>
      <c r="D168" s="143">
        <f>Sensibilidade!Q170</f>
        <v>0.45052434181373685</v>
      </c>
      <c r="E168" s="143">
        <f>Exposição!O170</f>
        <v>0.53516221711841772</v>
      </c>
      <c r="F168" s="143">
        <f>'Capacidade de Adaptação'!M170</f>
        <v>0.47074771601388155</v>
      </c>
      <c r="G168" s="132">
        <f t="shared" si="6"/>
        <v>0.51217158879161839</v>
      </c>
      <c r="H168" s="131">
        <f t="shared" si="7"/>
        <v>0.47056429392295107</v>
      </c>
      <c r="I168" s="47" t="s">
        <v>990</v>
      </c>
      <c r="J168" s="47" t="str">
        <f t="shared" si="8"/>
        <v>VULNERABILIDADE ALTA</v>
      </c>
    </row>
    <row r="169" spans="1:10">
      <c r="A169" s="145">
        <v>167</v>
      </c>
      <c r="B169" s="28">
        <v>3115359</v>
      </c>
      <c r="C169" s="17" t="s">
        <v>265</v>
      </c>
      <c r="D169" s="143">
        <f>Sensibilidade!Q171</f>
        <v>0.214611352323651</v>
      </c>
      <c r="E169" s="143">
        <f>Exposição!O171</f>
        <v>0.45833333333333331</v>
      </c>
      <c r="F169" s="143">
        <f>'Capacidade de Adaptação'!M171</f>
        <v>0.71546052631578938</v>
      </c>
      <c r="G169" s="132">
        <f t="shared" si="6"/>
        <v>0.13748282800197106</v>
      </c>
      <c r="H169" s="131">
        <f t="shared" si="7"/>
        <v>0.1263141324139313</v>
      </c>
      <c r="I169" s="47" t="s">
        <v>991</v>
      </c>
      <c r="J169" s="47" t="str">
        <f t="shared" si="8"/>
        <v>VULNERABILIDADE RELATIVAMENTE BAIXA</v>
      </c>
    </row>
    <row r="170" spans="1:10">
      <c r="A170" s="145">
        <v>168</v>
      </c>
      <c r="B170" s="28">
        <v>3115409</v>
      </c>
      <c r="C170" s="17" t="s">
        <v>266</v>
      </c>
      <c r="D170" s="143">
        <f>Sensibilidade!Q172</f>
        <v>0.36769938890127812</v>
      </c>
      <c r="E170" s="143">
        <f>Exposição!O172</f>
        <v>0.45833333333333331</v>
      </c>
      <c r="F170" s="143">
        <f>'Capacidade de Adaptação'!M172</f>
        <v>0.37157003819217638</v>
      </c>
      <c r="G170" s="132">
        <f t="shared" si="6"/>
        <v>0.45355886981551824</v>
      </c>
      <c r="H170" s="131">
        <f t="shared" si="7"/>
        <v>0.41671309771551257</v>
      </c>
      <c r="I170" s="47" t="s">
        <v>992</v>
      </c>
      <c r="J170" s="47" t="str">
        <f t="shared" si="8"/>
        <v>VULNERABILIDADE ALTA</v>
      </c>
    </row>
    <row r="171" spans="1:10">
      <c r="A171" s="145">
        <v>169</v>
      </c>
      <c r="B171" s="28">
        <v>3115458</v>
      </c>
      <c r="C171" s="17" t="s">
        <v>267</v>
      </c>
      <c r="D171" s="143">
        <f>Sensibilidade!Q173</f>
        <v>0.36827588401712236</v>
      </c>
      <c r="E171" s="143">
        <f>Exposição!O173</f>
        <v>0.36555481345277613</v>
      </c>
      <c r="F171" s="143">
        <f>'Capacidade de Adaptação'!M173</f>
        <v>0.3842140952545266</v>
      </c>
      <c r="G171" s="132">
        <f t="shared" si="6"/>
        <v>0.35039063830245909</v>
      </c>
      <c r="H171" s="131">
        <f t="shared" si="7"/>
        <v>0.32192594614437364</v>
      </c>
      <c r="I171" s="47" t="s">
        <v>991</v>
      </c>
      <c r="J171" s="47" t="str">
        <f t="shared" si="8"/>
        <v>VULNERABILIDADE MODERADA</v>
      </c>
    </row>
    <row r="172" spans="1:10">
      <c r="A172" s="145">
        <v>170</v>
      </c>
      <c r="B172" s="28">
        <v>3115474</v>
      </c>
      <c r="C172" s="17" t="s">
        <v>268</v>
      </c>
      <c r="D172" s="143">
        <f>Sensibilidade!Q174</f>
        <v>0.58607127376072388</v>
      </c>
      <c r="E172" s="143">
        <f>Exposição!O174</f>
        <v>0.6577990958810257</v>
      </c>
      <c r="F172" s="143">
        <f>'Capacidade de Adaptação'!M174</f>
        <v>0.28526603313787169</v>
      </c>
      <c r="G172" s="132">
        <f t="shared" si="6"/>
        <v>1.3514302763670476</v>
      </c>
      <c r="H172" s="131">
        <f t="shared" si="7"/>
        <v>1</v>
      </c>
      <c r="I172" s="47" t="s">
        <v>53</v>
      </c>
      <c r="J172" s="47" t="str">
        <f t="shared" si="8"/>
        <v>VULNERABILIDADE EXTREMA</v>
      </c>
    </row>
    <row r="173" spans="1:10">
      <c r="A173" s="145">
        <v>171</v>
      </c>
      <c r="B173" s="28">
        <v>3115508</v>
      </c>
      <c r="C173" s="17" t="s">
        <v>269</v>
      </c>
      <c r="D173" s="143">
        <f>Sensibilidade!Q175</f>
        <v>0.45850500740916478</v>
      </c>
      <c r="E173" s="143">
        <f>Exposição!O175</f>
        <v>0.29513588508785216</v>
      </c>
      <c r="F173" s="143">
        <f>'Capacidade de Adaptação'!M175</f>
        <v>0.28596293456841554</v>
      </c>
      <c r="G173" s="132">
        <f t="shared" si="6"/>
        <v>0.47321266087560365</v>
      </c>
      <c r="H173" s="131">
        <f t="shared" si="7"/>
        <v>0.43477027330957141</v>
      </c>
      <c r="I173" s="47" t="s">
        <v>51</v>
      </c>
      <c r="J173" s="47" t="str">
        <f t="shared" si="8"/>
        <v>VULNERABILIDADE ALTA</v>
      </c>
    </row>
    <row r="174" spans="1:10">
      <c r="A174" s="145">
        <v>172</v>
      </c>
      <c r="B174" s="28">
        <v>3115607</v>
      </c>
      <c r="C174" s="17" t="s">
        <v>270</v>
      </c>
      <c r="D174" s="143">
        <f>Sensibilidade!Q176</f>
        <v>0.52761124593433506</v>
      </c>
      <c r="E174" s="143">
        <f>Exposição!O176</f>
        <v>0.46036585365853661</v>
      </c>
      <c r="F174" s="143">
        <f>'Capacidade de Adaptação'!M176</f>
        <v>0.27498671572623706</v>
      </c>
      <c r="G174" s="132">
        <f t="shared" si="6"/>
        <v>0.88329431111944146</v>
      </c>
      <c r="H174" s="131">
        <f t="shared" si="7"/>
        <v>0.8115381113168092</v>
      </c>
      <c r="I174" s="47" t="s">
        <v>989</v>
      </c>
      <c r="J174" s="47" t="str">
        <f t="shared" si="8"/>
        <v>VULNERABILIDADE EXTREMA</v>
      </c>
    </row>
    <row r="175" spans="1:10">
      <c r="A175" s="145">
        <v>173</v>
      </c>
      <c r="B175" s="28">
        <v>3115706</v>
      </c>
      <c r="C175" s="17" t="s">
        <v>271</v>
      </c>
      <c r="D175" s="143">
        <f>Sensibilidade!Q177</f>
        <v>0.46078996605383399</v>
      </c>
      <c r="E175" s="143">
        <f>Exposição!O177</f>
        <v>0.39630755667091933</v>
      </c>
      <c r="F175" s="143">
        <f>'Capacidade de Adaptação'!M177</f>
        <v>0.31676835404634662</v>
      </c>
      <c r="G175" s="132">
        <f t="shared" si="6"/>
        <v>0.57649239026747068</v>
      </c>
      <c r="H175" s="131">
        <f t="shared" si="7"/>
        <v>0.52965986500383189</v>
      </c>
      <c r="I175" s="47" t="s">
        <v>991</v>
      </c>
      <c r="J175" s="47" t="str">
        <f t="shared" si="8"/>
        <v>VULNERABILIDADE ALTA</v>
      </c>
    </row>
    <row r="176" spans="1:10">
      <c r="A176" s="145">
        <v>174</v>
      </c>
      <c r="B176" s="28">
        <v>3115805</v>
      </c>
      <c r="C176" s="17" t="s">
        <v>272</v>
      </c>
      <c r="D176" s="143">
        <f>Sensibilidade!Q178</f>
        <v>0.62170677143636188</v>
      </c>
      <c r="E176" s="143">
        <f>Exposição!O178</f>
        <v>0.41158536585365857</v>
      </c>
      <c r="F176" s="143">
        <f>'Capacidade de Adaptação'!M178</f>
        <v>0.36318411975568859</v>
      </c>
      <c r="G176" s="132">
        <f t="shared" si="6"/>
        <v>0.70456111667950738</v>
      </c>
      <c r="H176" s="131">
        <f t="shared" si="7"/>
        <v>0.6473246694102528</v>
      </c>
      <c r="I176" s="47" t="s">
        <v>15</v>
      </c>
      <c r="J176" s="47" t="str">
        <f t="shared" si="8"/>
        <v>VULNERABILIDADE MUITO ALTA</v>
      </c>
    </row>
    <row r="177" spans="1:10">
      <c r="A177" s="145">
        <v>175</v>
      </c>
      <c r="B177" s="28">
        <v>3115904</v>
      </c>
      <c r="C177" s="17" t="s">
        <v>273</v>
      </c>
      <c r="D177" s="143">
        <f>Sensibilidade!Q179</f>
        <v>0.40473877099326344</v>
      </c>
      <c r="E177" s="143">
        <f>Exposição!O179</f>
        <v>0.35285047200894804</v>
      </c>
      <c r="F177" s="143">
        <f>'Capacidade de Adaptação'!M179</f>
        <v>0.35458693742377961</v>
      </c>
      <c r="G177" s="132">
        <f t="shared" si="6"/>
        <v>0.40275670452748363</v>
      </c>
      <c r="H177" s="131">
        <f t="shared" si="7"/>
        <v>0.37003794907065612</v>
      </c>
      <c r="I177" s="47" t="s">
        <v>990</v>
      </c>
      <c r="J177" s="47" t="str">
        <f t="shared" si="8"/>
        <v>VULNERABILIDADE MODERADA</v>
      </c>
    </row>
    <row r="178" spans="1:10">
      <c r="A178" s="145">
        <v>176</v>
      </c>
      <c r="B178" s="28">
        <v>3116001</v>
      </c>
      <c r="C178" s="17" t="s">
        <v>274</v>
      </c>
      <c r="D178" s="143">
        <f>Sensibilidade!Q180</f>
        <v>0.48411309405070813</v>
      </c>
      <c r="E178" s="143">
        <f>Exposição!O180</f>
        <v>0.56456653085276753</v>
      </c>
      <c r="F178" s="143">
        <f>'Capacidade de Adaptação'!M180</f>
        <v>0.31243096043339125</v>
      </c>
      <c r="G178" s="132">
        <f t="shared" si="6"/>
        <v>0.87479822636488391</v>
      </c>
      <c r="H178" s="131">
        <f t="shared" si="7"/>
        <v>0.80373222319038973</v>
      </c>
      <c r="I178" s="47" t="s">
        <v>990</v>
      </c>
      <c r="J178" s="47" t="str">
        <f t="shared" si="8"/>
        <v>VULNERABILIDADE EXTREMA</v>
      </c>
    </row>
    <row r="179" spans="1:10">
      <c r="A179" s="145">
        <v>177</v>
      </c>
      <c r="B179" s="28">
        <v>3116100</v>
      </c>
      <c r="C179" s="17" t="s">
        <v>275</v>
      </c>
      <c r="D179" s="143">
        <f>Sensibilidade!Q181</f>
        <v>0.38692301560994524</v>
      </c>
      <c r="E179" s="143">
        <f>Exposição!O181</f>
        <v>0.54145755950318575</v>
      </c>
      <c r="F179" s="143">
        <f>'Capacidade de Adaptação'!M181</f>
        <v>0.38702391105706402</v>
      </c>
      <c r="G179" s="132">
        <f t="shared" si="6"/>
        <v>0.54131640387687652</v>
      </c>
      <c r="H179" s="131">
        <f t="shared" si="7"/>
        <v>0.49734147101015835</v>
      </c>
      <c r="I179" s="47" t="s">
        <v>502</v>
      </c>
      <c r="J179" s="47" t="str">
        <f t="shared" si="8"/>
        <v>VULNERABILIDADE ALTA</v>
      </c>
    </row>
    <row r="180" spans="1:10">
      <c r="A180" s="145">
        <v>178</v>
      </c>
      <c r="B180" s="28">
        <v>3116159</v>
      </c>
      <c r="C180" s="17" t="s">
        <v>276</v>
      </c>
      <c r="D180" s="143">
        <f>Sensibilidade!Q182</f>
        <v>0.5959059860590834</v>
      </c>
      <c r="E180" s="143">
        <f>Exposição!O182</f>
        <v>0.53599140003371792</v>
      </c>
      <c r="F180" s="143">
        <f>'Capacidade de Adaptação'!M182</f>
        <v>0.34536777235009236</v>
      </c>
      <c r="G180" s="132">
        <f t="shared" si="6"/>
        <v>0.92481264705993327</v>
      </c>
      <c r="H180" s="131">
        <f t="shared" si="7"/>
        <v>0.84968362126746411</v>
      </c>
      <c r="I180" s="47" t="s">
        <v>53</v>
      </c>
      <c r="J180" s="47" t="str">
        <f t="shared" si="8"/>
        <v>VULNERABILIDADE EXTREMA</v>
      </c>
    </row>
    <row r="181" spans="1:10">
      <c r="A181" s="145">
        <v>179</v>
      </c>
      <c r="B181" s="28">
        <v>3116209</v>
      </c>
      <c r="C181" s="17" t="s">
        <v>277</v>
      </c>
      <c r="D181" s="143">
        <f>Sensibilidade!Q183</f>
        <v>0.35784813247001362</v>
      </c>
      <c r="E181" s="143">
        <f>Exposição!O183</f>
        <v>0.23121800662451072</v>
      </c>
      <c r="F181" s="143">
        <f>'Capacidade de Adaptação'!M183</f>
        <v>0.46754574907610924</v>
      </c>
      <c r="G181" s="132">
        <f t="shared" si="6"/>
        <v>0.176968632540281</v>
      </c>
      <c r="H181" s="131">
        <f t="shared" si="7"/>
        <v>0.16259222776160032</v>
      </c>
      <c r="I181" s="47" t="s">
        <v>990</v>
      </c>
      <c r="J181" s="47" t="str">
        <f t="shared" si="8"/>
        <v>VULNERABILIDADE RELATIVAMENTE BAIXA</v>
      </c>
    </row>
    <row r="182" spans="1:10">
      <c r="A182" s="145">
        <v>180</v>
      </c>
      <c r="B182" s="28">
        <v>3116308</v>
      </c>
      <c r="C182" s="17" t="s">
        <v>278</v>
      </c>
      <c r="D182" s="143">
        <f>Sensibilidade!Q184</f>
        <v>0.4291919221320708</v>
      </c>
      <c r="E182" s="143">
        <f>Exposição!O184</f>
        <v>0.57183079483043653</v>
      </c>
      <c r="F182" s="143">
        <f>'Capacidade de Adaptação'!M184</f>
        <v>0.24102839710305746</v>
      </c>
      <c r="G182" s="132">
        <f t="shared" si="6"/>
        <v>1.018241671592943</v>
      </c>
      <c r="H182" s="131">
        <f t="shared" si="7"/>
        <v>0.93552275003486063</v>
      </c>
      <c r="I182" s="47" t="s">
        <v>990</v>
      </c>
      <c r="J182" s="47" t="str">
        <f t="shared" si="8"/>
        <v>VULNERABILIDADE EXTREMA</v>
      </c>
    </row>
    <row r="183" spans="1:10">
      <c r="A183" s="145">
        <v>181</v>
      </c>
      <c r="B183" s="28">
        <v>3116407</v>
      </c>
      <c r="C183" s="17" t="s">
        <v>279</v>
      </c>
      <c r="D183" s="143">
        <f>Sensibilidade!Q185</f>
        <v>0.45377875102843407</v>
      </c>
      <c r="E183" s="143">
        <f>Exposição!O185</f>
        <v>0.3282520325203252</v>
      </c>
      <c r="F183" s="143">
        <f>'Capacidade de Adaptação'!M185</f>
        <v>0.35654920997057166</v>
      </c>
      <c r="G183" s="132">
        <f t="shared" si="6"/>
        <v>0.41776504665909153</v>
      </c>
      <c r="H183" s="131">
        <f t="shared" si="7"/>
        <v>0.3838270581752371</v>
      </c>
      <c r="I183" s="47" t="s">
        <v>51</v>
      </c>
      <c r="J183" s="47" t="str">
        <f t="shared" si="8"/>
        <v>VULNERABILIDADE MODERADA</v>
      </c>
    </row>
    <row r="184" spans="1:10">
      <c r="A184" s="145">
        <v>182</v>
      </c>
      <c r="B184" s="28">
        <v>3116506</v>
      </c>
      <c r="C184" s="17" t="s">
        <v>280</v>
      </c>
      <c r="D184" s="143">
        <f>Sensibilidade!Q186</f>
        <v>0.50125256732067713</v>
      </c>
      <c r="E184" s="143">
        <f>Exposição!O186</f>
        <v>0.70897790370995251</v>
      </c>
      <c r="F184" s="143">
        <f>'Capacidade de Adaptação'!M186</f>
        <v>0.34804315844365263</v>
      </c>
      <c r="G184" s="132">
        <f t="shared" si="6"/>
        <v>1.0210716280055256</v>
      </c>
      <c r="H184" s="131">
        <f t="shared" si="7"/>
        <v>0.93812280921475688</v>
      </c>
      <c r="I184" s="47" t="s">
        <v>53</v>
      </c>
      <c r="J184" s="47" t="str">
        <f t="shared" si="8"/>
        <v>VULNERABILIDADE EXTREMA</v>
      </c>
    </row>
    <row r="185" spans="1:10">
      <c r="A185" s="145">
        <v>183</v>
      </c>
      <c r="B185" s="28">
        <v>3116605</v>
      </c>
      <c r="C185" s="17" t="s">
        <v>281</v>
      </c>
      <c r="D185" s="143">
        <f>Sensibilidade!Q187</f>
        <v>0.36688955310824584</v>
      </c>
      <c r="E185" s="143">
        <f>Exposição!O187</f>
        <v>0.51541980108000629</v>
      </c>
      <c r="F185" s="143">
        <f>'Capacidade de Adaptação'!M187</f>
        <v>0.4137087184020436</v>
      </c>
      <c r="G185" s="132">
        <f t="shared" si="6"/>
        <v>0.45709005411293829</v>
      </c>
      <c r="H185" s="131">
        <f t="shared" si="7"/>
        <v>0.41995741911480711</v>
      </c>
      <c r="I185" s="47" t="s">
        <v>989</v>
      </c>
      <c r="J185" s="47" t="str">
        <f t="shared" si="8"/>
        <v>VULNERABILIDADE ALTA</v>
      </c>
    </row>
    <row r="186" spans="1:10">
      <c r="A186" s="145">
        <v>184</v>
      </c>
      <c r="B186" s="28">
        <v>3116704</v>
      </c>
      <c r="C186" s="17" t="s">
        <v>282</v>
      </c>
      <c r="D186" s="143">
        <f>Sensibilidade!Q188</f>
        <v>0.48605873857281262</v>
      </c>
      <c r="E186" s="143">
        <f>Exposição!O188</f>
        <v>0.48611841159156177</v>
      </c>
      <c r="F186" s="143">
        <f>'Capacidade de Adaptação'!M188</f>
        <v>0.32927117056521638</v>
      </c>
      <c r="G186" s="132">
        <f t="shared" si="6"/>
        <v>0.71759122285021049</v>
      </c>
      <c r="H186" s="131">
        <f t="shared" si="7"/>
        <v>0.65929624855314173</v>
      </c>
      <c r="I186" s="47" t="s">
        <v>990</v>
      </c>
      <c r="J186" s="47" t="str">
        <f t="shared" si="8"/>
        <v>VULNERABILIDADE MUITO ALTA</v>
      </c>
    </row>
    <row r="187" spans="1:10">
      <c r="A187" s="145">
        <v>185</v>
      </c>
      <c r="B187" s="28">
        <v>3116803</v>
      </c>
      <c r="C187" s="17" t="s">
        <v>283</v>
      </c>
      <c r="D187" s="143">
        <f>Sensibilidade!Q189</f>
        <v>0.39284399460187291</v>
      </c>
      <c r="E187" s="143">
        <f>Exposição!O189</f>
        <v>0.4518773766928102</v>
      </c>
      <c r="F187" s="143">
        <f>'Capacidade de Adaptação'!M189</f>
        <v>0.31271703702233195</v>
      </c>
      <c r="G187" s="132">
        <f t="shared" si="6"/>
        <v>0.56766115278056251</v>
      </c>
      <c r="H187" s="131">
        <f t="shared" si="7"/>
        <v>0.52154605095511153</v>
      </c>
      <c r="I187" s="47" t="s">
        <v>502</v>
      </c>
      <c r="J187" s="47" t="str">
        <f t="shared" si="8"/>
        <v>VULNERABILIDADE ALTA</v>
      </c>
    </row>
    <row r="188" spans="1:10">
      <c r="A188" s="145">
        <v>186</v>
      </c>
      <c r="B188" s="28">
        <v>3116902</v>
      </c>
      <c r="C188" s="17" t="s">
        <v>284</v>
      </c>
      <c r="D188" s="143">
        <f>Sensibilidade!Q190</f>
        <v>0.49895708789567522</v>
      </c>
      <c r="E188" s="143">
        <f>Exposição!O190</f>
        <v>0.41406955736224033</v>
      </c>
      <c r="F188" s="143">
        <f>'Capacidade de Adaptação'!M190</f>
        <v>0.46442074509217252</v>
      </c>
      <c r="G188" s="132">
        <f t="shared" si="6"/>
        <v>0.44486156725559423</v>
      </c>
      <c r="H188" s="131">
        <f t="shared" si="7"/>
        <v>0.40872233811910319</v>
      </c>
      <c r="I188" s="47" t="s">
        <v>15</v>
      </c>
      <c r="J188" s="47" t="str">
        <f t="shared" si="8"/>
        <v>VULNERABILIDADE ALTA</v>
      </c>
    </row>
    <row r="189" spans="1:10">
      <c r="A189" s="145">
        <v>187</v>
      </c>
      <c r="B189" s="28">
        <v>3117009</v>
      </c>
      <c r="C189" s="17" t="s">
        <v>285</v>
      </c>
      <c r="D189" s="143">
        <f>Sensibilidade!Q191</f>
        <v>0.43536386113313896</v>
      </c>
      <c r="E189" s="143">
        <f>Exposição!O191</f>
        <v>0.47922849008410279</v>
      </c>
      <c r="F189" s="143">
        <f>'Capacidade de Adaptação'!M191</f>
        <v>0.28187701122777964</v>
      </c>
      <c r="G189" s="132">
        <f t="shared" si="6"/>
        <v>0.74017659297310356</v>
      </c>
      <c r="H189" s="131">
        <f t="shared" si="7"/>
        <v>0.6800468504558016</v>
      </c>
      <c r="I189" s="47" t="s">
        <v>502</v>
      </c>
      <c r="J189" s="47" t="str">
        <f t="shared" si="8"/>
        <v>VULNERABILIDADE MUITO ALTA</v>
      </c>
    </row>
    <row r="190" spans="1:10">
      <c r="A190" s="145">
        <v>188</v>
      </c>
      <c r="B190" s="28">
        <v>3117108</v>
      </c>
      <c r="C190" s="17" t="s">
        <v>286</v>
      </c>
      <c r="D190" s="143">
        <f>Sensibilidade!Q192</f>
        <v>0.47207366294618086</v>
      </c>
      <c r="E190" s="143">
        <f>Exposição!O192</f>
        <v>0.28664687798282212</v>
      </c>
      <c r="F190" s="143">
        <f>'Capacidade de Adaptação'!M192</f>
        <v>0.24621493420502658</v>
      </c>
      <c r="G190" s="132">
        <f t="shared" si="6"/>
        <v>0.54959477619970964</v>
      </c>
      <c r="H190" s="131">
        <f t="shared" si="7"/>
        <v>0.50494733301456207</v>
      </c>
      <c r="I190" s="47" t="s">
        <v>51</v>
      </c>
      <c r="J190" s="47" t="str">
        <f t="shared" si="8"/>
        <v>VULNERABILIDADE ALTA</v>
      </c>
    </row>
    <row r="191" spans="1:10">
      <c r="A191" s="145">
        <v>189</v>
      </c>
      <c r="B191" s="28">
        <v>3117207</v>
      </c>
      <c r="C191" s="17" t="s">
        <v>289</v>
      </c>
      <c r="D191" s="143">
        <f>Sensibilidade!Q193</f>
        <v>0.39284995727872923</v>
      </c>
      <c r="E191" s="143">
        <f>Exposição!O193</f>
        <v>0.16617735621800664</v>
      </c>
      <c r="F191" s="143">
        <f>'Capacidade de Adaptação'!M193</f>
        <v>0.40794942213358115</v>
      </c>
      <c r="G191" s="132">
        <f t="shared" si="6"/>
        <v>0.16002662033324203</v>
      </c>
      <c r="H191" s="131">
        <f t="shared" si="7"/>
        <v>0.14702653418096145</v>
      </c>
      <c r="I191" s="47" t="s">
        <v>51</v>
      </c>
      <c r="J191" s="47" t="str">
        <f t="shared" si="8"/>
        <v>VULNERABILIDADE RELATIVAMENTE BAIXA</v>
      </c>
    </row>
    <row r="192" spans="1:10">
      <c r="A192" s="145">
        <v>190</v>
      </c>
      <c r="B192" s="28">
        <v>3117306</v>
      </c>
      <c r="C192" s="17" t="s">
        <v>288</v>
      </c>
      <c r="D192" s="143">
        <f>Sensibilidade!Q194</f>
        <v>0.42572694434653796</v>
      </c>
      <c r="E192" s="143">
        <f>Exposição!O194</f>
        <v>0.41406955736224033</v>
      </c>
      <c r="F192" s="143">
        <f>'Capacidade de Adaptação'!M194</f>
        <v>0.63176463306443287</v>
      </c>
      <c r="G192" s="132">
        <f t="shared" si="6"/>
        <v>0.27902886324561232</v>
      </c>
      <c r="H192" s="131">
        <f t="shared" si="7"/>
        <v>0.25636138921152896</v>
      </c>
      <c r="I192" s="47" t="s">
        <v>15</v>
      </c>
      <c r="J192" s="47" t="str">
        <f t="shared" si="8"/>
        <v>VULNERABILIDADE MODERADA</v>
      </c>
    </row>
    <row r="193" spans="1:10">
      <c r="A193" s="145">
        <v>191</v>
      </c>
      <c r="B193" s="28">
        <v>3117405</v>
      </c>
      <c r="C193" s="17" t="s">
        <v>290</v>
      </c>
      <c r="D193" s="143">
        <f>Sensibilidade!Q195</f>
        <v>0.47963640237840099</v>
      </c>
      <c r="E193" s="143">
        <f>Exposição!O195</f>
        <v>0.53321459932634052</v>
      </c>
      <c r="F193" s="143">
        <f>'Capacidade de Adaptação'!M195</f>
        <v>0.318712353223848</v>
      </c>
      <c r="G193" s="132">
        <f t="shared" si="6"/>
        <v>0.80244499320332519</v>
      </c>
      <c r="H193" s="131">
        <f t="shared" si="7"/>
        <v>0.73725675125716661</v>
      </c>
      <c r="I193" s="47" t="s">
        <v>991</v>
      </c>
      <c r="J193" s="47" t="str">
        <f t="shared" si="8"/>
        <v>VULNERABILIDADE MUITO ALTA</v>
      </c>
    </row>
    <row r="194" spans="1:10">
      <c r="A194" s="145">
        <v>192</v>
      </c>
      <c r="B194" s="28">
        <v>3117504</v>
      </c>
      <c r="C194" s="17" t="s">
        <v>291</v>
      </c>
      <c r="D194" s="143">
        <f>Sensibilidade!Q196</f>
        <v>0.23757607766871827</v>
      </c>
      <c r="E194" s="143">
        <f>Exposição!O196</f>
        <v>0.46036585365853661</v>
      </c>
      <c r="F194" s="143">
        <f>'Capacidade de Adaptação'!M196</f>
        <v>0.75963345864661647</v>
      </c>
      <c r="G194" s="132">
        <f t="shared" si="6"/>
        <v>0.14397985312504039</v>
      </c>
      <c r="H194" s="131">
        <f t="shared" si="7"/>
        <v>0.13228335856107054</v>
      </c>
      <c r="I194" s="47" t="s">
        <v>502</v>
      </c>
      <c r="J194" s="47" t="str">
        <f t="shared" si="8"/>
        <v>VULNERABILIDADE RELATIVAMENTE BAIXA</v>
      </c>
    </row>
    <row r="195" spans="1:10">
      <c r="A195" s="145">
        <v>193</v>
      </c>
      <c r="B195" s="28">
        <v>3117603</v>
      </c>
      <c r="C195" s="17" t="s">
        <v>292</v>
      </c>
      <c r="D195" s="143">
        <f>Sensibilidade!Q197</f>
        <v>0.41813376087573045</v>
      </c>
      <c r="E195" s="143">
        <f>Exposição!O197</f>
        <v>0.68280383506929565</v>
      </c>
      <c r="F195" s="143">
        <f>'Capacidade de Adaptação'!M197</f>
        <v>0.52178298755970598</v>
      </c>
      <c r="G195" s="132">
        <f t="shared" si="6"/>
        <v>0.54716873164675062</v>
      </c>
      <c r="H195" s="131">
        <f t="shared" si="7"/>
        <v>0.50271837309747214</v>
      </c>
      <c r="I195" s="47" t="s">
        <v>989</v>
      </c>
      <c r="J195" s="47" t="str">
        <f t="shared" si="8"/>
        <v>VULNERABILIDADE ALTA</v>
      </c>
    </row>
    <row r="196" spans="1:10">
      <c r="A196" s="145">
        <v>194</v>
      </c>
      <c r="B196" s="28">
        <v>3117702</v>
      </c>
      <c r="C196" s="17" t="s">
        <v>293</v>
      </c>
      <c r="D196" s="143">
        <f>Sensibilidade!Q198</f>
        <v>0.4446308617548122</v>
      </c>
      <c r="E196" s="143">
        <f>Exposição!O198</f>
        <v>0.30892866700617999</v>
      </c>
      <c r="F196" s="143">
        <f>'Capacidade de Adaptação'!M198</f>
        <v>0.3636171088806065</v>
      </c>
      <c r="G196" s="132">
        <f t="shared" ref="G196:G259" si="9">((D196*E196)/F196)</f>
        <v>0.37775785593418004</v>
      </c>
      <c r="H196" s="131">
        <f t="shared" ref="H196:H259" si="10">IF((1-(G196-$E$858)/($H$858-$E$858))&gt;1,1,IF((1-(G196-$E$858)/($H$858-$E$858))&lt;0,0,1-(G196-$E$858)/($H$858-$E$858)))</f>
        <v>0.34706993250232454</v>
      </c>
      <c r="I196" s="47" t="s">
        <v>51</v>
      </c>
      <c r="J196" s="47" t="str">
        <f t="shared" ref="J196:J259" si="11">IF(AND(H196&gt;0,H196&lt;0.2),"VULNERABILIDADE RELATIVAMENTE BAIXA",IF(AND(H196&gt;0.20001,H196&lt;0.4),"VULNERABILIDADE MODERADA",IF(AND(H196&gt;0.40001,H196&lt;0.6),"VULNERABILIDADE ALTA",IF(AND(H196&gt;0.60001,H196&lt;0.8),"VULNERABILIDADE MUITO ALTA","VULNERABILIDADE EXTREMA"))))</f>
        <v>VULNERABILIDADE MODERADA</v>
      </c>
    </row>
    <row r="197" spans="1:10">
      <c r="A197" s="145">
        <v>195</v>
      </c>
      <c r="B197" s="28">
        <v>3117801</v>
      </c>
      <c r="C197" s="17" t="s">
        <v>294</v>
      </c>
      <c r="D197" s="143">
        <f>Sensibilidade!Q199</f>
        <v>0.38842634073347809</v>
      </c>
      <c r="E197" s="143">
        <f>Exposição!O199</f>
        <v>0.10130926750642867</v>
      </c>
      <c r="F197" s="143">
        <f>'Capacidade de Adaptação'!M199</f>
        <v>0.28994066195102558</v>
      </c>
      <c r="G197" s="132">
        <f t="shared" si="9"/>
        <v>0.13572152244916247</v>
      </c>
      <c r="H197" s="131">
        <f t="shared" si="10"/>
        <v>0.12469591007989789</v>
      </c>
      <c r="I197" s="47" t="s">
        <v>51</v>
      </c>
      <c r="J197" s="47" t="str">
        <f t="shared" si="11"/>
        <v>VULNERABILIDADE RELATIVAMENTE BAIXA</v>
      </c>
    </row>
    <row r="198" spans="1:10">
      <c r="A198" s="145">
        <v>196</v>
      </c>
      <c r="B198" s="28">
        <v>3117836</v>
      </c>
      <c r="C198" s="17" t="s">
        <v>295</v>
      </c>
      <c r="D198" s="143">
        <f>Sensibilidade!Q200</f>
        <v>0.50618339686452829</v>
      </c>
      <c r="E198" s="143">
        <f>Exposição!O200</f>
        <v>0.63685636856368566</v>
      </c>
      <c r="F198" s="143">
        <f>'Capacidade de Adaptação'!M200</f>
        <v>0.33118647617907526</v>
      </c>
      <c r="G198" s="132">
        <f t="shared" si="9"/>
        <v>0.97336740217637507</v>
      </c>
      <c r="H198" s="131">
        <f t="shared" si="10"/>
        <v>0.89429393265134338</v>
      </c>
      <c r="I198" s="47" t="s">
        <v>53</v>
      </c>
      <c r="J198" s="47" t="str">
        <f t="shared" si="11"/>
        <v>VULNERABILIDADE EXTREMA</v>
      </c>
    </row>
    <row r="199" spans="1:10">
      <c r="A199" s="145">
        <v>197</v>
      </c>
      <c r="B199" s="28">
        <v>3117876</v>
      </c>
      <c r="C199" s="17" t="s">
        <v>296</v>
      </c>
      <c r="D199" s="143">
        <f>Sensibilidade!Q201</f>
        <v>0.50589173376354524</v>
      </c>
      <c r="E199" s="143">
        <f>Exposição!O201</f>
        <v>0.54166666666666663</v>
      </c>
      <c r="F199" s="143">
        <f>'Capacidade de Adaptação'!M201</f>
        <v>0.43641448589753029</v>
      </c>
      <c r="G199" s="132">
        <f t="shared" si="9"/>
        <v>0.62790007659429758</v>
      </c>
      <c r="H199" s="131">
        <f t="shared" si="10"/>
        <v>0.57689134396124442</v>
      </c>
      <c r="I199" s="47" t="s">
        <v>992</v>
      </c>
      <c r="J199" s="47" t="str">
        <f t="shared" si="11"/>
        <v>VULNERABILIDADE ALTA</v>
      </c>
    </row>
    <row r="200" spans="1:10">
      <c r="A200" s="145">
        <v>198</v>
      </c>
      <c r="B200" s="28">
        <v>3117900</v>
      </c>
      <c r="C200" s="17" t="s">
        <v>297</v>
      </c>
      <c r="D200" s="143">
        <f>Sensibilidade!Q202</f>
        <v>0.41523723658547196</v>
      </c>
      <c r="E200" s="143">
        <f>Exposição!O202</f>
        <v>9.9691358024691368E-2</v>
      </c>
      <c r="F200" s="143">
        <f>'Capacidade de Adaptação'!M202</f>
        <v>0.30121849736274114</v>
      </c>
      <c r="G200" s="132">
        <f t="shared" si="9"/>
        <v>0.13742703180600266</v>
      </c>
      <c r="H200" s="131">
        <f t="shared" si="10"/>
        <v>0.12626286893478866</v>
      </c>
      <c r="I200" s="47" t="s">
        <v>51</v>
      </c>
      <c r="J200" s="47" t="str">
        <f t="shared" si="11"/>
        <v>VULNERABILIDADE RELATIVAMENTE BAIXA</v>
      </c>
    </row>
    <row r="201" spans="1:10">
      <c r="A201" s="145">
        <v>199</v>
      </c>
      <c r="B201" s="28">
        <v>3118007</v>
      </c>
      <c r="C201" s="17" t="s">
        <v>298</v>
      </c>
      <c r="D201" s="143">
        <f>Sensibilidade!Q203</f>
        <v>0.47623612736387028</v>
      </c>
      <c r="E201" s="143">
        <f>Exposição!O203</f>
        <v>0.62805064279221468</v>
      </c>
      <c r="F201" s="143">
        <f>'Capacidade de Adaptação'!M203</f>
        <v>0.55110529628102067</v>
      </c>
      <c r="G201" s="132">
        <f t="shared" si="9"/>
        <v>0.54272823710849605</v>
      </c>
      <c r="H201" s="131">
        <f t="shared" si="10"/>
        <v>0.4986386111138128</v>
      </c>
      <c r="I201" s="47" t="s">
        <v>992</v>
      </c>
      <c r="J201" s="47" t="str">
        <f t="shared" si="11"/>
        <v>VULNERABILIDADE ALTA</v>
      </c>
    </row>
    <row r="202" spans="1:10">
      <c r="A202" s="145">
        <v>200</v>
      </c>
      <c r="B202" s="28">
        <v>3118106</v>
      </c>
      <c r="C202" s="17" t="s">
        <v>299</v>
      </c>
      <c r="D202" s="143">
        <f>Sensibilidade!Q204</f>
        <v>0.27992220839565324</v>
      </c>
      <c r="E202" s="143">
        <f>Exposição!O204</f>
        <v>0.46036585365853661</v>
      </c>
      <c r="F202" s="143">
        <f>'Capacidade de Adaptação'!M204</f>
        <v>0.40391302619676145</v>
      </c>
      <c r="G202" s="132">
        <f t="shared" si="9"/>
        <v>0.31904548273536448</v>
      </c>
      <c r="H202" s="131">
        <f t="shared" si="10"/>
        <v>0.29312717768450092</v>
      </c>
      <c r="I202" s="47" t="s">
        <v>502</v>
      </c>
      <c r="J202" s="47" t="str">
        <f t="shared" si="11"/>
        <v>VULNERABILIDADE MODERADA</v>
      </c>
    </row>
    <row r="203" spans="1:10">
      <c r="A203" s="145">
        <v>201</v>
      </c>
      <c r="B203" s="28">
        <v>3118205</v>
      </c>
      <c r="C203" s="17" t="s">
        <v>300</v>
      </c>
      <c r="D203" s="143">
        <f>Sensibilidade!Q205</f>
        <v>0.42657663127154893</v>
      </c>
      <c r="E203" s="143">
        <f>Exposição!O205</f>
        <v>0.41406955736224033</v>
      </c>
      <c r="F203" s="143">
        <f>'Capacidade de Adaptação'!M205</f>
        <v>0.48972036571511163</v>
      </c>
      <c r="G203" s="132">
        <f t="shared" si="9"/>
        <v>0.36068011309629594</v>
      </c>
      <c r="H203" s="131">
        <f t="shared" si="10"/>
        <v>0.33137953464314884</v>
      </c>
      <c r="I203" s="47" t="s">
        <v>15</v>
      </c>
      <c r="J203" s="47" t="str">
        <f t="shared" si="11"/>
        <v>VULNERABILIDADE MODERADA</v>
      </c>
    </row>
    <row r="204" spans="1:10">
      <c r="A204" s="145">
        <v>202</v>
      </c>
      <c r="B204" s="28">
        <v>3118304</v>
      </c>
      <c r="C204" s="17" t="s">
        <v>301</v>
      </c>
      <c r="D204" s="143">
        <f>Sensibilidade!Q206</f>
        <v>0.45503339256904757</v>
      </c>
      <c r="E204" s="143">
        <f>Exposição!O206</f>
        <v>0.47473459524363154</v>
      </c>
      <c r="F204" s="143">
        <f>'Capacidade de Adaptação'!M206</f>
        <v>0.45810783723296039</v>
      </c>
      <c r="G204" s="132">
        <f t="shared" si="9"/>
        <v>0.47154856539542489</v>
      </c>
      <c r="H204" s="131">
        <f t="shared" si="10"/>
        <v>0.43324136399131297</v>
      </c>
      <c r="I204" s="47" t="s">
        <v>992</v>
      </c>
      <c r="J204" s="47" t="str">
        <f t="shared" si="11"/>
        <v>VULNERABILIDADE ALTA</v>
      </c>
    </row>
    <row r="205" spans="1:10">
      <c r="A205" s="145">
        <v>203</v>
      </c>
      <c r="B205" s="28">
        <v>3118403</v>
      </c>
      <c r="C205" s="17" t="s">
        <v>302</v>
      </c>
      <c r="D205" s="143">
        <f>Sensibilidade!Q207</f>
        <v>0.41128258770774417</v>
      </c>
      <c r="E205" s="143">
        <f>Exposição!O207</f>
        <v>0.44889104437612809</v>
      </c>
      <c r="F205" s="143">
        <f>'Capacidade de Adaptação'!M207</f>
        <v>0.5223524821199711</v>
      </c>
      <c r="G205" s="132">
        <f t="shared" si="9"/>
        <v>0.35344154885712409</v>
      </c>
      <c r="H205" s="131">
        <f t="shared" si="10"/>
        <v>0.32472900980974628</v>
      </c>
      <c r="I205" s="47" t="s">
        <v>991</v>
      </c>
      <c r="J205" s="47" t="str">
        <f t="shared" si="11"/>
        <v>VULNERABILIDADE MODERADA</v>
      </c>
    </row>
    <row r="206" spans="1:10">
      <c r="A206" s="145">
        <v>204</v>
      </c>
      <c r="B206" s="28">
        <v>3118502</v>
      </c>
      <c r="C206" s="17" t="s">
        <v>303</v>
      </c>
      <c r="D206" s="143">
        <f>Sensibilidade!Q208</f>
        <v>0.48589268281178205</v>
      </c>
      <c r="E206" s="143">
        <f>Exposição!O208</f>
        <v>8.4876543209876545E-2</v>
      </c>
      <c r="F206" s="143">
        <f>'Capacidade de Adaptação'!M208</f>
        <v>0.46761180010492714</v>
      </c>
      <c r="G206" s="132">
        <f t="shared" si="9"/>
        <v>8.8194718950169865E-2</v>
      </c>
      <c r="H206" s="131">
        <f t="shared" si="10"/>
        <v>8.1030042584820161E-2</v>
      </c>
      <c r="I206" s="47" t="s">
        <v>51</v>
      </c>
      <c r="J206" s="47" t="str">
        <f t="shared" si="11"/>
        <v>VULNERABILIDADE RELATIVAMENTE BAIXA</v>
      </c>
    </row>
    <row r="207" spans="1:10">
      <c r="A207" s="145">
        <v>205</v>
      </c>
      <c r="B207" s="28">
        <v>3118601</v>
      </c>
      <c r="C207" s="17" t="s">
        <v>304</v>
      </c>
      <c r="D207" s="143">
        <f>Sensibilidade!Q209</f>
        <v>0.44514904846466813</v>
      </c>
      <c r="E207" s="143">
        <f>Exposição!O209</f>
        <v>0.62630319082395591</v>
      </c>
      <c r="F207" s="143">
        <f>'Capacidade de Adaptação'!M209</f>
        <v>0.53505337659242358</v>
      </c>
      <c r="G207" s="132">
        <f t="shared" si="9"/>
        <v>0.52106627421219653</v>
      </c>
      <c r="H207" s="131">
        <f t="shared" si="10"/>
        <v>0.478736401584128</v>
      </c>
      <c r="I207" s="47" t="s">
        <v>992</v>
      </c>
      <c r="J207" s="47" t="str">
        <f t="shared" si="11"/>
        <v>VULNERABILIDADE ALTA</v>
      </c>
    </row>
    <row r="208" spans="1:10">
      <c r="A208" s="145">
        <v>206</v>
      </c>
      <c r="B208" s="28">
        <v>3118700</v>
      </c>
      <c r="C208" s="17" t="s">
        <v>305</v>
      </c>
      <c r="D208" s="143">
        <f>Sensibilidade!Q210</f>
        <v>0.49489365932235208</v>
      </c>
      <c r="E208" s="143">
        <f>Exposição!O210</f>
        <v>0.3282520325203252</v>
      </c>
      <c r="F208" s="143">
        <f>'Capacidade de Adaptação'!M210</f>
        <v>0.45687362383598784</v>
      </c>
      <c r="G208" s="132">
        <f t="shared" si="9"/>
        <v>0.35556845718084396</v>
      </c>
      <c r="H208" s="131">
        <f t="shared" si="10"/>
        <v>0.32668313443417429</v>
      </c>
      <c r="I208" s="47" t="s">
        <v>51</v>
      </c>
      <c r="J208" s="47" t="str">
        <f t="shared" si="11"/>
        <v>VULNERABILIDADE MODERADA</v>
      </c>
    </row>
    <row r="209" spans="1:10">
      <c r="A209" s="145">
        <v>207</v>
      </c>
      <c r="B209" s="28">
        <v>3118809</v>
      </c>
      <c r="C209" s="17" t="s">
        <v>306</v>
      </c>
      <c r="D209" s="143">
        <f>Sensibilidade!Q211</f>
        <v>0.44256533412856019</v>
      </c>
      <c r="E209" s="143">
        <f>Exposição!O211</f>
        <v>0.63593489646658385</v>
      </c>
      <c r="F209" s="143">
        <f>'Capacidade de Adaptação'!M211</f>
        <v>0.2173997459523121</v>
      </c>
      <c r="G209" s="132">
        <f t="shared" si="9"/>
        <v>1.2945863331435592</v>
      </c>
      <c r="H209" s="131">
        <f t="shared" si="10"/>
        <v>1</v>
      </c>
      <c r="I209" s="47" t="s">
        <v>53</v>
      </c>
      <c r="J209" s="47" t="str">
        <f t="shared" si="11"/>
        <v>VULNERABILIDADE EXTREMA</v>
      </c>
    </row>
    <row r="210" spans="1:10">
      <c r="A210" s="145">
        <v>208</v>
      </c>
      <c r="B210" s="28">
        <v>3118908</v>
      </c>
      <c r="C210" s="17" t="s">
        <v>307</v>
      </c>
      <c r="D210" s="143">
        <f>Sensibilidade!Q212</f>
        <v>0.47763129223243167</v>
      </c>
      <c r="E210" s="143">
        <f>Exposição!O212</f>
        <v>0.60482082317655017</v>
      </c>
      <c r="F210" s="143">
        <f>'Capacidade de Adaptação'!M212</f>
        <v>0.30068886226103048</v>
      </c>
      <c r="G210" s="132">
        <f t="shared" si="9"/>
        <v>0.96073179821379096</v>
      </c>
      <c r="H210" s="131">
        <f t="shared" si="10"/>
        <v>0.88268480753182688</v>
      </c>
      <c r="I210" s="47" t="s">
        <v>992</v>
      </c>
      <c r="J210" s="47" t="str">
        <f t="shared" si="11"/>
        <v>VULNERABILIDADE EXTREMA</v>
      </c>
    </row>
    <row r="211" spans="1:10">
      <c r="A211" s="145">
        <v>209</v>
      </c>
      <c r="B211" s="28">
        <v>3119005</v>
      </c>
      <c r="C211" s="17" t="s">
        <v>308</v>
      </c>
      <c r="D211" s="143">
        <f>Sensibilidade!Q213</f>
        <v>0.5102235541982334</v>
      </c>
      <c r="E211" s="143">
        <f>Exposição!O213</f>
        <v>0.20630081300813008</v>
      </c>
      <c r="F211" s="143">
        <f>'Capacidade de Adaptação'!M213</f>
        <v>0.42289760686506539</v>
      </c>
      <c r="G211" s="132">
        <f t="shared" si="9"/>
        <v>0.24890075597088587</v>
      </c>
      <c r="H211" s="131">
        <f t="shared" si="10"/>
        <v>0.22868079966454669</v>
      </c>
      <c r="I211" s="47" t="s">
        <v>51</v>
      </c>
      <c r="J211" s="47" t="str">
        <f t="shared" si="11"/>
        <v>VULNERABILIDADE MODERADA</v>
      </c>
    </row>
    <row r="212" spans="1:10">
      <c r="A212" s="145">
        <v>210</v>
      </c>
      <c r="B212" s="28">
        <v>3119104</v>
      </c>
      <c r="C212" s="17" t="s">
        <v>309</v>
      </c>
      <c r="D212" s="143">
        <f>Sensibilidade!Q214</f>
        <v>0.37791594102762988</v>
      </c>
      <c r="E212" s="143">
        <f>Exposição!O214</f>
        <v>0.49125257819682622</v>
      </c>
      <c r="F212" s="143">
        <f>'Capacidade de Adaptação'!M214</f>
        <v>0.29773697747087602</v>
      </c>
      <c r="G212" s="132">
        <f t="shared" si="9"/>
        <v>0.6235442501919769</v>
      </c>
      <c r="H212" s="131">
        <f t="shared" si="10"/>
        <v>0.57288937192625733</v>
      </c>
      <c r="I212" s="47" t="s">
        <v>992</v>
      </c>
      <c r="J212" s="47" t="str">
        <f t="shared" si="11"/>
        <v>VULNERABILIDADE ALTA</v>
      </c>
    </row>
    <row r="213" spans="1:10">
      <c r="A213" s="145">
        <v>211</v>
      </c>
      <c r="B213" s="28">
        <v>3119203</v>
      </c>
      <c r="C213" s="17" t="s">
        <v>310</v>
      </c>
      <c r="D213" s="143">
        <f>Sensibilidade!Q215</f>
        <v>0.33485770427637179</v>
      </c>
      <c r="E213" s="143">
        <f>Exposição!O215</f>
        <v>0.38803512669605073</v>
      </c>
      <c r="F213" s="143">
        <f>'Capacidade de Adaptação'!M215</f>
        <v>0.41993820750061828</v>
      </c>
      <c r="G213" s="132">
        <f t="shared" si="9"/>
        <v>0.30941826531428274</v>
      </c>
      <c r="H213" s="131">
        <f t="shared" si="10"/>
        <v>0.28428204674140756</v>
      </c>
      <c r="I213" s="47" t="s">
        <v>991</v>
      </c>
      <c r="J213" s="47" t="str">
        <f t="shared" si="11"/>
        <v>VULNERABILIDADE MODERADA</v>
      </c>
    </row>
    <row r="214" spans="1:10">
      <c r="A214" s="145">
        <v>212</v>
      </c>
      <c r="B214" s="28">
        <v>3119302</v>
      </c>
      <c r="C214" s="17" t="s">
        <v>311</v>
      </c>
      <c r="D214" s="143">
        <f>Sensibilidade!Q216</f>
        <v>0.57185908511620276</v>
      </c>
      <c r="E214" s="143">
        <f>Exposição!O216</f>
        <v>0.72467289048371175</v>
      </c>
      <c r="F214" s="143">
        <f>'Capacidade de Adaptação'!M216</f>
        <v>0.38698744629940734</v>
      </c>
      <c r="G214" s="132">
        <f t="shared" si="9"/>
        <v>1.0708636161802136</v>
      </c>
      <c r="H214" s="131">
        <f t="shared" si="10"/>
        <v>0.98386984452712523</v>
      </c>
      <c r="I214" s="47" t="s">
        <v>50</v>
      </c>
      <c r="J214" s="47" t="str">
        <f t="shared" si="11"/>
        <v>VULNERABILIDADE EXTREMA</v>
      </c>
    </row>
    <row r="215" spans="1:10">
      <c r="A215" s="145">
        <v>213</v>
      </c>
      <c r="B215" s="28">
        <v>3119401</v>
      </c>
      <c r="C215" s="17" t="s">
        <v>312</v>
      </c>
      <c r="D215" s="143">
        <f>Sensibilidade!Q217</f>
        <v>0.37859810006722072</v>
      </c>
      <c r="E215" s="143">
        <f>Exposição!O217</f>
        <v>0.52286276949742383</v>
      </c>
      <c r="F215" s="143">
        <f>'Capacidade de Adaptação'!M217</f>
        <v>0.31957439268527282</v>
      </c>
      <c r="G215" s="132">
        <f t="shared" si="9"/>
        <v>0.61943276951655557</v>
      </c>
      <c r="H215" s="131">
        <f t="shared" si="10"/>
        <v>0.56911189569886222</v>
      </c>
      <c r="I215" s="47" t="s">
        <v>991</v>
      </c>
      <c r="J215" s="47" t="str">
        <f t="shared" si="11"/>
        <v>VULNERABILIDADE ALTA</v>
      </c>
    </row>
    <row r="216" spans="1:10">
      <c r="A216" s="145">
        <v>214</v>
      </c>
      <c r="B216" s="28">
        <v>3119500</v>
      </c>
      <c r="C216" s="17" t="s">
        <v>313</v>
      </c>
      <c r="D216" s="143">
        <f>Sensibilidade!Q218</f>
        <v>0.38046433624406245</v>
      </c>
      <c r="E216" s="143">
        <f>Exposição!O218</f>
        <v>0.53172591662626534</v>
      </c>
      <c r="F216" s="143">
        <f>'Capacidade de Adaptação'!M218</f>
        <v>0.3557108894908444</v>
      </c>
      <c r="G216" s="132">
        <f t="shared" si="9"/>
        <v>0.56872801454728805</v>
      </c>
      <c r="H216" s="131">
        <f t="shared" si="10"/>
        <v>0.52252624404851811</v>
      </c>
      <c r="I216" s="47" t="s">
        <v>502</v>
      </c>
      <c r="J216" s="47" t="str">
        <f t="shared" si="11"/>
        <v>VULNERABILIDADE ALTA</v>
      </c>
    </row>
    <row r="217" spans="1:10">
      <c r="A217" s="145">
        <v>215</v>
      </c>
      <c r="B217" s="28">
        <v>3119609</v>
      </c>
      <c r="C217" s="17" t="s">
        <v>314</v>
      </c>
      <c r="D217" s="143">
        <f>Sensibilidade!Q219</f>
        <v>0.42676649741881328</v>
      </c>
      <c r="E217" s="143">
        <f>Exposição!O219</f>
        <v>0.28812857573020173</v>
      </c>
      <c r="F217" s="143">
        <f>'Capacidade de Adaptação'!M219</f>
        <v>0.44425724643680392</v>
      </c>
      <c r="G217" s="132">
        <f t="shared" si="9"/>
        <v>0.27678473239747409</v>
      </c>
      <c r="H217" s="131">
        <f t="shared" si="10"/>
        <v>0.25429956487153316</v>
      </c>
      <c r="I217" s="47" t="s">
        <v>990</v>
      </c>
      <c r="J217" s="47" t="str">
        <f t="shared" si="11"/>
        <v>VULNERABILIDADE MODERADA</v>
      </c>
    </row>
    <row r="218" spans="1:10">
      <c r="A218" s="145">
        <v>216</v>
      </c>
      <c r="B218" s="28">
        <v>3119708</v>
      </c>
      <c r="C218" s="17" t="s">
        <v>315</v>
      </c>
      <c r="D218" s="143">
        <f>Sensibilidade!Q220</f>
        <v>0.45295067774186876</v>
      </c>
      <c r="E218" s="143">
        <f>Exposição!O220</f>
        <v>0.37703252032520324</v>
      </c>
      <c r="F218" s="143">
        <f>'Capacidade de Adaptação'!M220</f>
        <v>0.35394771275437076</v>
      </c>
      <c r="G218" s="132">
        <f t="shared" si="9"/>
        <v>0.48249255316007644</v>
      </c>
      <c r="H218" s="131">
        <f t="shared" si="10"/>
        <v>0.44329629477598398</v>
      </c>
      <c r="I218" s="47" t="s">
        <v>51</v>
      </c>
      <c r="J218" s="47" t="str">
        <f t="shared" si="11"/>
        <v>VULNERABILIDADE ALTA</v>
      </c>
    </row>
    <row r="219" spans="1:10">
      <c r="A219" s="145">
        <v>217</v>
      </c>
      <c r="B219" s="28">
        <v>3119807</v>
      </c>
      <c r="C219" s="17" t="s">
        <v>316</v>
      </c>
      <c r="D219" s="143">
        <f>Sensibilidade!Q221</f>
        <v>0.47834877075163157</v>
      </c>
      <c r="E219" s="143">
        <f>Exposição!O221</f>
        <v>0.51018518518518519</v>
      </c>
      <c r="F219" s="143">
        <f>'Capacidade de Adaptação'!M221</f>
        <v>0.42741586955538435</v>
      </c>
      <c r="G219" s="132">
        <f t="shared" si="9"/>
        <v>0.57098127040274393</v>
      </c>
      <c r="H219" s="131">
        <f t="shared" si="10"/>
        <v>0.52459645210740702</v>
      </c>
      <c r="I219" s="47" t="s">
        <v>989</v>
      </c>
      <c r="J219" s="47" t="str">
        <f t="shared" si="11"/>
        <v>VULNERABILIDADE ALTA</v>
      </c>
    </row>
    <row r="220" spans="1:10">
      <c r="A220" s="145">
        <v>218</v>
      </c>
      <c r="B220" s="28">
        <v>3119906</v>
      </c>
      <c r="C220" s="17" t="s">
        <v>317</v>
      </c>
      <c r="D220" s="143">
        <f>Sensibilidade!Q222</f>
        <v>0.47139913513518095</v>
      </c>
      <c r="E220" s="143">
        <f>Exposição!O222</f>
        <v>8.4876543209876545E-2</v>
      </c>
      <c r="F220" s="143">
        <f>'Capacidade de Adaptação'!M222</f>
        <v>0.1538925454781872</v>
      </c>
      <c r="G220" s="132">
        <f t="shared" si="9"/>
        <v>0.25999133965894894</v>
      </c>
      <c r="H220" s="131">
        <f t="shared" si="10"/>
        <v>0.23887041735630454</v>
      </c>
      <c r="I220" s="47" t="s">
        <v>51</v>
      </c>
      <c r="J220" s="47" t="str">
        <f t="shared" si="11"/>
        <v>VULNERABILIDADE MODERADA</v>
      </c>
    </row>
    <row r="221" spans="1:10">
      <c r="A221" s="145">
        <v>219</v>
      </c>
      <c r="B221" s="28">
        <v>3119955</v>
      </c>
      <c r="C221" s="17" t="s">
        <v>318</v>
      </c>
      <c r="D221" s="143">
        <f>Sensibilidade!Q223</f>
        <v>0.42945914544696734</v>
      </c>
      <c r="E221" s="143">
        <f>Exposição!O223</f>
        <v>0.45833333333333331</v>
      </c>
      <c r="F221" s="143">
        <f>'Capacidade de Adaptação'!M223</f>
        <v>0.57318108373702792</v>
      </c>
      <c r="G221" s="132">
        <f t="shared" si="9"/>
        <v>0.34340882357782115</v>
      </c>
      <c r="H221" s="131">
        <f t="shared" si="10"/>
        <v>0.31551131325942305</v>
      </c>
      <c r="I221" s="47" t="s">
        <v>989</v>
      </c>
      <c r="J221" s="47" t="str">
        <f t="shared" si="11"/>
        <v>VULNERABILIDADE MODERADA</v>
      </c>
    </row>
    <row r="222" spans="1:10">
      <c r="A222" s="145">
        <v>220</v>
      </c>
      <c r="B222" s="28">
        <v>3120003</v>
      </c>
      <c r="C222" s="17" t="s">
        <v>319</v>
      </c>
      <c r="D222" s="143">
        <f>Sensibilidade!Q224</f>
        <v>0.40543164306705964</v>
      </c>
      <c r="E222" s="143">
        <f>Exposição!O224</f>
        <v>0.6436991869918699</v>
      </c>
      <c r="F222" s="143">
        <f>'Capacidade de Adaptação'!M224</f>
        <v>0.39559133155364351</v>
      </c>
      <c r="G222" s="132">
        <f t="shared" si="9"/>
        <v>0.65971116707256527</v>
      </c>
      <c r="H222" s="131">
        <f t="shared" si="10"/>
        <v>0.60611819616744023</v>
      </c>
      <c r="I222" s="47" t="s">
        <v>991</v>
      </c>
      <c r="J222" s="47" t="str">
        <f t="shared" si="11"/>
        <v>VULNERABILIDADE MUITO ALTA</v>
      </c>
    </row>
    <row r="223" spans="1:10">
      <c r="A223" s="145">
        <v>221</v>
      </c>
      <c r="B223" s="28">
        <v>3120102</v>
      </c>
      <c r="C223" s="17" t="s">
        <v>320</v>
      </c>
      <c r="D223" s="143">
        <f>Sensibilidade!Q225</f>
        <v>0.2705253120482945</v>
      </c>
      <c r="E223" s="143">
        <f>Exposição!O225</f>
        <v>0.4693396147657396</v>
      </c>
      <c r="F223" s="143">
        <f>'Capacidade de Adaptação'!M225</f>
        <v>0.33500579506181527</v>
      </c>
      <c r="G223" s="132">
        <f t="shared" si="9"/>
        <v>0.37900313252103546</v>
      </c>
      <c r="H223" s="131">
        <f t="shared" si="10"/>
        <v>0.34821404652710852</v>
      </c>
      <c r="I223" s="47" t="s">
        <v>502</v>
      </c>
      <c r="J223" s="47" t="str">
        <f t="shared" si="11"/>
        <v>VULNERABILIDADE MODERADA</v>
      </c>
    </row>
    <row r="224" spans="1:10">
      <c r="A224" s="145">
        <v>222</v>
      </c>
      <c r="B224" s="28">
        <v>3120151</v>
      </c>
      <c r="C224" s="17" t="s">
        <v>321</v>
      </c>
      <c r="D224" s="143">
        <f>Sensibilidade!Q226</f>
        <v>0.48887246904528953</v>
      </c>
      <c r="E224" s="143">
        <f>Exposição!O226</f>
        <v>0.43042129261054579</v>
      </c>
      <c r="F224" s="143">
        <f>'Capacidade de Adaptação'!M226</f>
        <v>0.32249749324324567</v>
      </c>
      <c r="G224" s="132">
        <f t="shared" si="9"/>
        <v>0.65247366090213654</v>
      </c>
      <c r="H224" s="131">
        <f t="shared" si="10"/>
        <v>0.59946864344842665</v>
      </c>
      <c r="I224" s="47" t="s">
        <v>991</v>
      </c>
      <c r="J224" s="47" t="str">
        <f t="shared" si="11"/>
        <v>VULNERABILIDADE ALTA</v>
      </c>
    </row>
    <row r="225" spans="1:10">
      <c r="A225" s="145">
        <v>223</v>
      </c>
      <c r="B225" s="28">
        <v>3120201</v>
      </c>
      <c r="C225" s="17" t="s">
        <v>322</v>
      </c>
      <c r="D225" s="143">
        <f>Sensibilidade!Q227</f>
        <v>0.44208870397081529</v>
      </c>
      <c r="E225" s="143">
        <f>Exposição!O227</f>
        <v>0.37703252032520324</v>
      </c>
      <c r="F225" s="143">
        <f>'Capacidade de Adaptação'!M227</f>
        <v>0.26857902512917936</v>
      </c>
      <c r="G225" s="132">
        <f t="shared" si="9"/>
        <v>0.62060623753195043</v>
      </c>
      <c r="H225" s="131">
        <f t="shared" si="10"/>
        <v>0.57019003466671914</v>
      </c>
      <c r="I225" s="47" t="s">
        <v>51</v>
      </c>
      <c r="J225" s="47" t="str">
        <f t="shared" si="11"/>
        <v>VULNERABILIDADE ALTA</v>
      </c>
    </row>
    <row r="226" spans="1:10">
      <c r="A226" s="145">
        <v>224</v>
      </c>
      <c r="B226" s="28">
        <v>3120300</v>
      </c>
      <c r="C226" s="17" t="s">
        <v>323</v>
      </c>
      <c r="D226" s="143">
        <f>Sensibilidade!Q228</f>
        <v>0.29662107483374556</v>
      </c>
      <c r="E226" s="143">
        <f>Exposição!O228</f>
        <v>0.69086871424269791</v>
      </c>
      <c r="F226" s="143">
        <f>'Capacidade de Adaptação'!M228</f>
        <v>0.27473453993280067</v>
      </c>
      <c r="G226" s="132">
        <f t="shared" si="9"/>
        <v>0.74590628698452432</v>
      </c>
      <c r="H226" s="131">
        <f t="shared" si="10"/>
        <v>0.68531108118605344</v>
      </c>
      <c r="I226" s="47" t="s">
        <v>53</v>
      </c>
      <c r="J226" s="47" t="str">
        <f t="shared" si="11"/>
        <v>VULNERABILIDADE MUITO ALTA</v>
      </c>
    </row>
    <row r="227" spans="1:10">
      <c r="A227" s="145">
        <v>225</v>
      </c>
      <c r="B227" s="28">
        <v>3120409</v>
      </c>
      <c r="C227" s="17" t="s">
        <v>324</v>
      </c>
      <c r="D227" s="143">
        <f>Sensibilidade!Q229</f>
        <v>0.48514481209125021</v>
      </c>
      <c r="E227" s="143">
        <f>Exposição!O229</f>
        <v>0.45833333333333331</v>
      </c>
      <c r="F227" s="143">
        <f>'Capacidade de Adaptação'!M229</f>
        <v>0.44365088916394002</v>
      </c>
      <c r="G227" s="132">
        <f t="shared" si="9"/>
        <v>0.50120048061706812</v>
      </c>
      <c r="H227" s="131">
        <f t="shared" si="10"/>
        <v>0.46048444590972981</v>
      </c>
      <c r="I227" s="47" t="s">
        <v>992</v>
      </c>
      <c r="J227" s="47" t="str">
        <f t="shared" si="11"/>
        <v>VULNERABILIDADE ALTA</v>
      </c>
    </row>
    <row r="228" spans="1:10">
      <c r="A228" s="145">
        <v>226</v>
      </c>
      <c r="B228" s="28">
        <v>3120508</v>
      </c>
      <c r="C228" s="17" t="s">
        <v>325</v>
      </c>
      <c r="D228" s="143">
        <f>Sensibilidade!Q230</f>
        <v>0.4089034949357529</v>
      </c>
      <c r="E228" s="143">
        <f>Exposição!O230</f>
        <v>0.20876436825378308</v>
      </c>
      <c r="F228" s="143">
        <f>'Capacidade de Adaptação'!M230</f>
        <v>0.48842117001005247</v>
      </c>
      <c r="G228" s="132">
        <f t="shared" si="9"/>
        <v>0.17477637137487204</v>
      </c>
      <c r="H228" s="131">
        <f t="shared" si="10"/>
        <v>0.1605780593657522</v>
      </c>
      <c r="I228" s="47" t="s">
        <v>51</v>
      </c>
      <c r="J228" s="47" t="str">
        <f t="shared" si="11"/>
        <v>VULNERABILIDADE RELATIVAMENTE BAIXA</v>
      </c>
    </row>
    <row r="229" spans="1:10">
      <c r="A229" s="145">
        <v>227</v>
      </c>
      <c r="B229" s="28">
        <v>3120607</v>
      </c>
      <c r="C229" s="17" t="s">
        <v>326</v>
      </c>
      <c r="D229" s="143">
        <f>Sensibilidade!Q231</f>
        <v>0.52698676479144446</v>
      </c>
      <c r="E229" s="143">
        <f>Exposição!O231</f>
        <v>0.62099953847028644</v>
      </c>
      <c r="F229" s="143">
        <f>'Capacidade de Adaptação'!M231</f>
        <v>0.34468677705588258</v>
      </c>
      <c r="G229" s="132">
        <f t="shared" si="9"/>
        <v>0.94943745887408781</v>
      </c>
      <c r="H229" s="131">
        <f t="shared" si="10"/>
        <v>0.87230798669088028</v>
      </c>
      <c r="I229" s="47" t="s">
        <v>992</v>
      </c>
      <c r="J229" s="47" t="str">
        <f t="shared" si="11"/>
        <v>VULNERABILIDADE EXTREMA</v>
      </c>
    </row>
    <row r="230" spans="1:10">
      <c r="A230" s="145">
        <v>228</v>
      </c>
      <c r="B230" s="28">
        <v>3120706</v>
      </c>
      <c r="C230" s="17" t="s">
        <v>327</v>
      </c>
      <c r="D230" s="143">
        <f>Sensibilidade!Q232</f>
        <v>0.65007402156522331</v>
      </c>
      <c r="E230" s="143">
        <f>Exposição!O232</f>
        <v>0.49537037037037041</v>
      </c>
      <c r="F230" s="143">
        <f>'Capacidade de Adaptação'!M232</f>
        <v>0.36472369918521858</v>
      </c>
      <c r="G230" s="132">
        <f t="shared" si="9"/>
        <v>0.88293524536606771</v>
      </c>
      <c r="H230" s="131">
        <f t="shared" si="10"/>
        <v>0.81120821499611151</v>
      </c>
      <c r="I230" s="47" t="s">
        <v>50</v>
      </c>
      <c r="J230" s="47" t="str">
        <f t="shared" si="11"/>
        <v>VULNERABILIDADE EXTREMA</v>
      </c>
    </row>
    <row r="231" spans="1:10">
      <c r="A231" s="145">
        <v>229</v>
      </c>
      <c r="B231" s="28">
        <v>3120805</v>
      </c>
      <c r="C231" s="17" t="s">
        <v>328</v>
      </c>
      <c r="D231" s="143">
        <f>Sensibilidade!Q233</f>
        <v>0.35413070283734344</v>
      </c>
      <c r="E231" s="143">
        <f>Exposição!O233</f>
        <v>0.27134146341463411</v>
      </c>
      <c r="F231" s="143">
        <f>'Capacidade de Adaptação'!M233</f>
        <v>0.30918383637098051</v>
      </c>
      <c r="G231" s="132">
        <f t="shared" si="9"/>
        <v>0.31078708471888461</v>
      </c>
      <c r="H231" s="131">
        <f t="shared" si="10"/>
        <v>0.28553966733327629</v>
      </c>
      <c r="I231" s="47" t="s">
        <v>51</v>
      </c>
      <c r="J231" s="47" t="str">
        <f t="shared" si="11"/>
        <v>VULNERABILIDADE MODERADA</v>
      </c>
    </row>
    <row r="232" spans="1:10">
      <c r="A232" s="145">
        <v>230</v>
      </c>
      <c r="B232" s="28">
        <v>3120839</v>
      </c>
      <c r="C232" s="17" t="s">
        <v>329</v>
      </c>
      <c r="D232" s="143">
        <f>Sensibilidade!Q234</f>
        <v>0.42141057440262947</v>
      </c>
      <c r="E232" s="143">
        <f>Exposição!O234</f>
        <v>0.41418479001482389</v>
      </c>
      <c r="F232" s="143">
        <f>'Capacidade de Adaptação'!M234</f>
        <v>0.39268306662885255</v>
      </c>
      <c r="G232" s="132">
        <f t="shared" si="9"/>
        <v>0.4444852989649003</v>
      </c>
      <c r="H232" s="131">
        <f t="shared" si="10"/>
        <v>0.40837663674399616</v>
      </c>
      <c r="I232" s="47" t="s">
        <v>991</v>
      </c>
      <c r="J232" s="47" t="str">
        <f t="shared" si="11"/>
        <v>VULNERABILIDADE ALTA</v>
      </c>
    </row>
    <row r="233" spans="1:10">
      <c r="A233" s="145">
        <v>231</v>
      </c>
      <c r="B233" s="28">
        <v>3120870</v>
      </c>
      <c r="C233" s="17" t="s">
        <v>330</v>
      </c>
      <c r="D233" s="143">
        <f>Sensibilidade!Q235</f>
        <v>0.40107106547600652</v>
      </c>
      <c r="E233" s="143">
        <f>Exposição!O235</f>
        <v>0.49359599980050389</v>
      </c>
      <c r="F233" s="143">
        <f>'Capacidade de Adaptação'!M235</f>
        <v>0.27432783222883733</v>
      </c>
      <c r="G233" s="132">
        <f t="shared" si="9"/>
        <v>0.72164414360094409</v>
      </c>
      <c r="H233" s="131">
        <f t="shared" si="10"/>
        <v>0.66301992208976701</v>
      </c>
      <c r="I233" s="47" t="s">
        <v>502</v>
      </c>
      <c r="J233" s="47" t="str">
        <f t="shared" si="11"/>
        <v>VULNERABILIDADE MUITO ALTA</v>
      </c>
    </row>
    <row r="234" spans="1:10">
      <c r="A234" s="145">
        <v>232</v>
      </c>
      <c r="B234" s="28">
        <v>3120904</v>
      </c>
      <c r="C234" s="17" t="s">
        <v>331</v>
      </c>
      <c r="D234" s="143">
        <f>Sensibilidade!Q236</f>
        <v>0.41297826454572845</v>
      </c>
      <c r="E234" s="143">
        <f>Exposição!O236</f>
        <v>0.41158536585365857</v>
      </c>
      <c r="F234" s="143">
        <f>'Capacidade de Adaptação'!M236</f>
        <v>0.3319675623402879</v>
      </c>
      <c r="G234" s="132">
        <f t="shared" si="9"/>
        <v>0.51202535845483177</v>
      </c>
      <c r="H234" s="131">
        <f t="shared" si="10"/>
        <v>0.47042994290332019</v>
      </c>
      <c r="I234" s="47" t="s">
        <v>992</v>
      </c>
      <c r="J234" s="47" t="str">
        <f t="shared" si="11"/>
        <v>VULNERABILIDADE ALTA</v>
      </c>
    </row>
    <row r="235" spans="1:10">
      <c r="A235" s="145">
        <v>233</v>
      </c>
      <c r="B235" s="28">
        <v>3121001</v>
      </c>
      <c r="C235" s="17" t="s">
        <v>332</v>
      </c>
      <c r="D235" s="143">
        <f>Sensibilidade!Q237</f>
        <v>0.32419385355781699</v>
      </c>
      <c r="E235" s="143">
        <f>Exposição!O237</f>
        <v>0.41158536585365857</v>
      </c>
      <c r="F235" s="143">
        <f>'Capacidade de Adaptação'!M237</f>
        <v>0.24730751029291681</v>
      </c>
      <c r="G235" s="132">
        <f t="shared" si="9"/>
        <v>0.53954465703876042</v>
      </c>
      <c r="H235" s="131">
        <f t="shared" si="10"/>
        <v>0.49571365560974667</v>
      </c>
      <c r="I235" s="47" t="s">
        <v>502</v>
      </c>
      <c r="J235" s="47" t="str">
        <f t="shared" si="11"/>
        <v>VULNERABILIDADE ALTA</v>
      </c>
    </row>
    <row r="236" spans="1:10">
      <c r="A236" s="145">
        <v>234</v>
      </c>
      <c r="B236" s="28">
        <v>3121100</v>
      </c>
      <c r="C236" s="17" t="s">
        <v>333</v>
      </c>
      <c r="D236" s="143">
        <f>Sensibilidade!Q238</f>
        <v>0.39317487116882049</v>
      </c>
      <c r="E236" s="143">
        <f>Exposição!O238</f>
        <v>0.29784307011243177</v>
      </c>
      <c r="F236" s="143">
        <f>'Capacidade de Adaptação'!M238</f>
        <v>0.32266520184791575</v>
      </c>
      <c r="G236" s="132">
        <f t="shared" si="9"/>
        <v>0.3629285403239022</v>
      </c>
      <c r="H236" s="131">
        <f t="shared" si="10"/>
        <v>0.33344530633753722</v>
      </c>
      <c r="I236" s="47" t="s">
        <v>51</v>
      </c>
      <c r="J236" s="47" t="str">
        <f t="shared" si="11"/>
        <v>VULNERABILIDADE MODERADA</v>
      </c>
    </row>
    <row r="237" spans="1:10">
      <c r="A237" s="145">
        <v>235</v>
      </c>
      <c r="B237" s="28">
        <v>3121209</v>
      </c>
      <c r="C237" s="17" t="s">
        <v>334</v>
      </c>
      <c r="D237" s="143">
        <f>Sensibilidade!Q239</f>
        <v>0.42815704730605458</v>
      </c>
      <c r="E237" s="143">
        <f>Exposição!O239</f>
        <v>0.37703252032520324</v>
      </c>
      <c r="F237" s="143">
        <f>'Capacidade de Adaptação'!M239</f>
        <v>0.55101720383094555</v>
      </c>
      <c r="G237" s="132">
        <f t="shared" si="9"/>
        <v>0.29296568150406821</v>
      </c>
      <c r="H237" s="131">
        <f t="shared" si="10"/>
        <v>0.26916602185192129</v>
      </c>
      <c r="I237" s="47" t="s">
        <v>51</v>
      </c>
      <c r="J237" s="47" t="str">
        <f t="shared" si="11"/>
        <v>VULNERABILIDADE MODERADA</v>
      </c>
    </row>
    <row r="238" spans="1:10">
      <c r="A238" s="145">
        <v>236</v>
      </c>
      <c r="B238" s="28">
        <v>3121258</v>
      </c>
      <c r="C238" s="17" t="s">
        <v>335</v>
      </c>
      <c r="D238" s="143">
        <f>Sensibilidade!Q240</f>
        <v>0.48359210863245411</v>
      </c>
      <c r="E238" s="143">
        <f>Exposição!O240</f>
        <v>0.43130829419723393</v>
      </c>
      <c r="F238" s="143">
        <f>'Capacidade de Adaptação'!M240</f>
        <v>0.4281717701777491</v>
      </c>
      <c r="G238" s="132">
        <f t="shared" si="9"/>
        <v>0.48713460809179338</v>
      </c>
      <c r="H238" s="131">
        <f t="shared" si="10"/>
        <v>0.44756124298689237</v>
      </c>
      <c r="I238" s="47" t="s">
        <v>15</v>
      </c>
      <c r="J238" s="47" t="str">
        <f t="shared" si="11"/>
        <v>VULNERABILIDADE ALTA</v>
      </c>
    </row>
    <row r="239" spans="1:10">
      <c r="A239" s="145">
        <v>237</v>
      </c>
      <c r="B239" s="28">
        <v>3121308</v>
      </c>
      <c r="C239" s="17" t="s">
        <v>336</v>
      </c>
      <c r="D239" s="143">
        <f>Sensibilidade!Q241</f>
        <v>0.35478719562272598</v>
      </c>
      <c r="E239" s="143">
        <f>Exposição!O241</f>
        <v>0.3282520325203252</v>
      </c>
      <c r="F239" s="143">
        <f>'Capacidade de Adaptação'!M241</f>
        <v>0.38007217394993942</v>
      </c>
      <c r="G239" s="132">
        <f t="shared" si="9"/>
        <v>0.30641448139974936</v>
      </c>
      <c r="H239" s="131">
        <f t="shared" si="10"/>
        <v>0.28152228128824297</v>
      </c>
      <c r="I239" s="47" t="s">
        <v>990</v>
      </c>
      <c r="J239" s="47" t="str">
        <f t="shared" si="11"/>
        <v>VULNERABILIDADE MODERADA</v>
      </c>
    </row>
    <row r="240" spans="1:10">
      <c r="A240" s="145">
        <v>238</v>
      </c>
      <c r="B240" s="28">
        <v>3121407</v>
      </c>
      <c r="C240" s="17" t="s">
        <v>337</v>
      </c>
      <c r="D240" s="143">
        <f>Sensibilidade!Q242</f>
        <v>0.46322645870243534</v>
      </c>
      <c r="E240" s="143">
        <f>Exposição!O242</f>
        <v>0.47954264148647807</v>
      </c>
      <c r="F240" s="143">
        <f>'Capacidade de Adaptação'!M242</f>
        <v>0.4423583659430082</v>
      </c>
      <c r="G240" s="132">
        <f t="shared" si="9"/>
        <v>0.50216488873008469</v>
      </c>
      <c r="H240" s="131">
        <f t="shared" si="10"/>
        <v>0.46137050837919624</v>
      </c>
      <c r="I240" s="47" t="s">
        <v>989</v>
      </c>
      <c r="J240" s="47" t="str">
        <f t="shared" si="11"/>
        <v>VULNERABILIDADE ALTA</v>
      </c>
    </row>
    <row r="241" spans="1:10">
      <c r="A241" s="145">
        <v>239</v>
      </c>
      <c r="B241" s="28">
        <v>3121506</v>
      </c>
      <c r="C241" s="17" t="s">
        <v>338</v>
      </c>
      <c r="D241" s="143">
        <f>Sensibilidade!Q243</f>
        <v>0.42336394000526784</v>
      </c>
      <c r="E241" s="143">
        <f>Exposição!O243</f>
        <v>0.37703252032520324</v>
      </c>
      <c r="F241" s="143">
        <f>'Capacidade de Adaptação'!M243</f>
        <v>0.21454633342824714</v>
      </c>
      <c r="G241" s="132">
        <f t="shared" si="9"/>
        <v>0.74399767530111738</v>
      </c>
      <c r="H241" s="131">
        <f t="shared" si="10"/>
        <v>0.68355751943286358</v>
      </c>
      <c r="I241" s="47" t="s">
        <v>990</v>
      </c>
      <c r="J241" s="47" t="str">
        <f t="shared" si="11"/>
        <v>VULNERABILIDADE MUITO ALTA</v>
      </c>
    </row>
    <row r="242" spans="1:10">
      <c r="A242" s="145">
        <v>240</v>
      </c>
      <c r="B242" s="28">
        <v>3121605</v>
      </c>
      <c r="C242" s="17" t="s">
        <v>339</v>
      </c>
      <c r="D242" s="143">
        <f>Sensibilidade!Q244</f>
        <v>0.19495438441655522</v>
      </c>
      <c r="E242" s="143">
        <f>Exposição!O244</f>
        <v>0.66834761881966409</v>
      </c>
      <c r="F242" s="143">
        <f>'Capacidade de Adaptação'!M244</f>
        <v>0.33771524185827773</v>
      </c>
      <c r="G242" s="132">
        <f t="shared" si="9"/>
        <v>0.38582001181319914</v>
      </c>
      <c r="H242" s="131">
        <f t="shared" si="10"/>
        <v>0.35447714284301934</v>
      </c>
      <c r="I242" s="47" t="s">
        <v>502</v>
      </c>
      <c r="J242" s="47" t="str">
        <f t="shared" si="11"/>
        <v>VULNERABILIDADE MODERADA</v>
      </c>
    </row>
    <row r="243" spans="1:10">
      <c r="A243" s="145">
        <v>241</v>
      </c>
      <c r="B243" s="28">
        <v>3121704</v>
      </c>
      <c r="C243" s="17" t="s">
        <v>340</v>
      </c>
      <c r="D243" s="143">
        <f>Sensibilidade!Q245</f>
        <v>0.45544876808598395</v>
      </c>
      <c r="E243" s="143">
        <f>Exposição!O245</f>
        <v>0.64609149278622002</v>
      </c>
      <c r="F243" s="143">
        <f>'Capacidade de Adaptação'!M245</f>
        <v>0.33171547840292437</v>
      </c>
      <c r="G243" s="132">
        <f t="shared" si="9"/>
        <v>0.88709027349904979</v>
      </c>
      <c r="H243" s="131">
        <f t="shared" si="10"/>
        <v>0.81502570101527883</v>
      </c>
      <c r="I243" s="47" t="s">
        <v>992</v>
      </c>
      <c r="J243" s="47" t="str">
        <f t="shared" si="11"/>
        <v>VULNERABILIDADE EXTREMA</v>
      </c>
    </row>
    <row r="244" spans="1:10">
      <c r="A244" s="145">
        <v>242</v>
      </c>
      <c r="B244" s="28">
        <v>3121803</v>
      </c>
      <c r="C244" s="17" t="s">
        <v>341</v>
      </c>
      <c r="D244" s="143">
        <f>Sensibilidade!Q246</f>
        <v>0.36074679791842418</v>
      </c>
      <c r="E244" s="143">
        <f>Exposição!O246</f>
        <v>0.5686247404027609</v>
      </c>
      <c r="F244" s="143">
        <f>'Capacidade de Adaptação'!M246</f>
        <v>0.50459467387399337</v>
      </c>
      <c r="G244" s="132">
        <f t="shared" si="9"/>
        <v>0.40652342352847709</v>
      </c>
      <c r="H244" s="131">
        <f t="shared" si="10"/>
        <v>0.37349867103551682</v>
      </c>
      <c r="I244" s="47" t="s">
        <v>991</v>
      </c>
      <c r="J244" s="47" t="str">
        <f t="shared" si="11"/>
        <v>VULNERABILIDADE MODERADA</v>
      </c>
    </row>
    <row r="245" spans="1:10">
      <c r="A245" s="145">
        <v>243</v>
      </c>
      <c r="B245" s="28">
        <v>3121902</v>
      </c>
      <c r="C245" s="17" t="s">
        <v>342</v>
      </c>
      <c r="D245" s="143">
        <f>Sensibilidade!Q247</f>
        <v>0.40483965407973121</v>
      </c>
      <c r="E245" s="143">
        <f>Exposição!O247</f>
        <v>0.45211569172855076</v>
      </c>
      <c r="F245" s="143">
        <f>'Capacidade de Adaptação'!M247</f>
        <v>0.46083456498826009</v>
      </c>
      <c r="G245" s="132">
        <f t="shared" si="9"/>
        <v>0.39718019035327295</v>
      </c>
      <c r="H245" s="131">
        <f t="shared" si="10"/>
        <v>0.36491445430373659</v>
      </c>
      <c r="I245" s="47" t="s">
        <v>990</v>
      </c>
      <c r="J245" s="47" t="str">
        <f t="shared" si="11"/>
        <v>VULNERABILIDADE MODERADA</v>
      </c>
    </row>
    <row r="246" spans="1:10">
      <c r="A246" s="145">
        <v>244</v>
      </c>
      <c r="B246" s="28">
        <v>3122009</v>
      </c>
      <c r="C246" s="17" t="s">
        <v>343</v>
      </c>
      <c r="D246" s="143">
        <f>Sensibilidade!Q248</f>
        <v>0.47148921047247505</v>
      </c>
      <c r="E246" s="143">
        <f>Exposição!O248</f>
        <v>0.48475668689587348</v>
      </c>
      <c r="F246" s="143">
        <f>'Capacidade de Adaptação'!M248</f>
        <v>0.32035475437600497</v>
      </c>
      <c r="G246" s="132">
        <f t="shared" si="9"/>
        <v>0.71345139865639984</v>
      </c>
      <c r="H246" s="131">
        <f t="shared" si="10"/>
        <v>0.65549273135039776</v>
      </c>
      <c r="I246" s="47" t="s">
        <v>990</v>
      </c>
      <c r="J246" s="47" t="str">
        <f t="shared" si="11"/>
        <v>VULNERABILIDADE MUITO ALTA</v>
      </c>
    </row>
    <row r="247" spans="1:10">
      <c r="A247" s="145">
        <v>245</v>
      </c>
      <c r="B247" s="28">
        <v>3122108</v>
      </c>
      <c r="C247" s="17" t="s">
        <v>344</v>
      </c>
      <c r="D247" s="143">
        <f>Sensibilidade!Q249</f>
        <v>0.4387216121994697</v>
      </c>
      <c r="E247" s="143">
        <f>Exposição!O249</f>
        <v>0.47776869780856429</v>
      </c>
      <c r="F247" s="143">
        <f>'Capacidade de Adaptação'!M249</f>
        <v>0.41957632573250803</v>
      </c>
      <c r="G247" s="132">
        <f t="shared" si="9"/>
        <v>0.49956930481021788</v>
      </c>
      <c r="H247" s="131">
        <f t="shared" si="10"/>
        <v>0.45898578196855799</v>
      </c>
      <c r="I247" s="47" t="s">
        <v>991</v>
      </c>
      <c r="J247" s="47" t="str">
        <f t="shared" si="11"/>
        <v>VULNERABILIDADE ALTA</v>
      </c>
    </row>
    <row r="248" spans="1:10">
      <c r="A248" s="145">
        <v>246</v>
      </c>
      <c r="B248" s="28">
        <v>3122207</v>
      </c>
      <c r="C248" s="17" t="s">
        <v>345</v>
      </c>
      <c r="D248" s="143">
        <f>Sensibilidade!Q250</f>
        <v>0.44155315703754699</v>
      </c>
      <c r="E248" s="143">
        <f>Exposição!O250</f>
        <v>0.39173458451613224</v>
      </c>
      <c r="F248" s="143">
        <f>'Capacidade de Adaptação'!M250</f>
        <v>0.24629739956746627</v>
      </c>
      <c r="G248" s="132">
        <f t="shared" si="9"/>
        <v>0.70228773351912399</v>
      </c>
      <c r="H248" s="131">
        <f t="shared" si="10"/>
        <v>0.64523596912875913</v>
      </c>
      <c r="I248" s="47" t="s">
        <v>991</v>
      </c>
      <c r="J248" s="47" t="str">
        <f t="shared" si="11"/>
        <v>VULNERABILIDADE MUITO ALTA</v>
      </c>
    </row>
    <row r="249" spans="1:10">
      <c r="A249" s="145">
        <v>247</v>
      </c>
      <c r="B249" s="28">
        <v>3122306</v>
      </c>
      <c r="C249" s="17" t="s">
        <v>346</v>
      </c>
      <c r="D249" s="143">
        <f>Sensibilidade!Q251</f>
        <v>0.43329103063761049</v>
      </c>
      <c r="E249" s="143">
        <f>Exposição!O251</f>
        <v>0.54920348103677719</v>
      </c>
      <c r="F249" s="143">
        <f>'Capacidade de Adaptação'!M251</f>
        <v>0.43231836323651363</v>
      </c>
      <c r="G249" s="132">
        <f t="shared" si="9"/>
        <v>0.55043912672754591</v>
      </c>
      <c r="H249" s="131">
        <f t="shared" si="10"/>
        <v>0.50572309101959356</v>
      </c>
      <c r="I249" s="47" t="s">
        <v>989</v>
      </c>
      <c r="J249" s="47" t="str">
        <f t="shared" si="11"/>
        <v>VULNERABILIDADE ALTA</v>
      </c>
    </row>
    <row r="250" spans="1:10">
      <c r="A250" s="145">
        <v>248</v>
      </c>
      <c r="B250" s="28">
        <v>3122355</v>
      </c>
      <c r="C250" s="17" t="s">
        <v>347</v>
      </c>
      <c r="D250" s="143">
        <f>Sensibilidade!Q252</f>
        <v>0.40297672809998736</v>
      </c>
      <c r="E250" s="143">
        <f>Exposição!O252</f>
        <v>0.35545744575010291</v>
      </c>
      <c r="F250" s="143">
        <f>'Capacidade de Adaptação'!M252</f>
        <v>0.28074368529988952</v>
      </c>
      <c r="G250" s="132">
        <f t="shared" si="9"/>
        <v>0.51022012592783894</v>
      </c>
      <c r="H250" s="131">
        <f t="shared" si="10"/>
        <v>0.46877136209169157</v>
      </c>
      <c r="I250" s="47" t="s">
        <v>502</v>
      </c>
      <c r="J250" s="47" t="str">
        <f t="shared" si="11"/>
        <v>VULNERABILIDADE ALTA</v>
      </c>
    </row>
    <row r="251" spans="1:10">
      <c r="A251" s="145">
        <v>249</v>
      </c>
      <c r="B251" s="28">
        <v>3122405</v>
      </c>
      <c r="C251" s="17" t="s">
        <v>348</v>
      </c>
      <c r="D251" s="143">
        <f>Sensibilidade!Q253</f>
        <v>0.48406599379773257</v>
      </c>
      <c r="E251" s="143">
        <f>Exposição!O253</f>
        <v>0.20630081300813008</v>
      </c>
      <c r="F251" s="143">
        <f>'Capacidade de Adaptação'!M253</f>
        <v>0.17430450306365786</v>
      </c>
      <c r="G251" s="132">
        <f t="shared" si="9"/>
        <v>0.57292385632509779</v>
      </c>
      <c r="H251" s="131">
        <f t="shared" si="10"/>
        <v>0.52638122813353094</v>
      </c>
      <c r="I251" s="47" t="s">
        <v>51</v>
      </c>
      <c r="J251" s="47" t="str">
        <f t="shared" si="11"/>
        <v>VULNERABILIDADE ALTA</v>
      </c>
    </row>
    <row r="252" spans="1:10">
      <c r="A252" s="145">
        <v>250</v>
      </c>
      <c r="B252" s="28">
        <v>3122454</v>
      </c>
      <c r="C252" s="17" t="s">
        <v>349</v>
      </c>
      <c r="D252" s="143">
        <f>Sensibilidade!Q254</f>
        <v>0.32837313651275196</v>
      </c>
      <c r="E252" s="143">
        <f>Exposição!O254</f>
        <v>0.44096615985983983</v>
      </c>
      <c r="F252" s="143">
        <f>'Capacidade de Adaptação'!M254</f>
        <v>0.27583732098015068</v>
      </c>
      <c r="G252" s="132">
        <f t="shared" si="9"/>
        <v>0.52495231789022179</v>
      </c>
      <c r="H252" s="131">
        <f t="shared" si="10"/>
        <v>0.48230675464455064</v>
      </c>
      <c r="I252" s="47" t="s">
        <v>502</v>
      </c>
      <c r="J252" s="47" t="str">
        <f t="shared" si="11"/>
        <v>VULNERABILIDADE ALTA</v>
      </c>
    </row>
    <row r="253" spans="1:10">
      <c r="A253" s="145">
        <v>251</v>
      </c>
      <c r="B253" s="28">
        <v>3122470</v>
      </c>
      <c r="C253" s="17" t="s">
        <v>350</v>
      </c>
      <c r="D253" s="143">
        <f>Sensibilidade!Q255</f>
        <v>0.60225047253013653</v>
      </c>
      <c r="E253" s="143">
        <f>Exposição!O255</f>
        <v>0.60333534002205813</v>
      </c>
      <c r="F253" s="143">
        <f>'Capacidade de Adaptação'!M255</f>
        <v>0.19715890507451261</v>
      </c>
      <c r="G253" s="132">
        <f t="shared" si="9"/>
        <v>1.8429753070757324</v>
      </c>
      <c r="H253" s="131">
        <f t="shared" si="10"/>
        <v>1</v>
      </c>
      <c r="I253" s="47" t="s">
        <v>993</v>
      </c>
      <c r="J253" s="47" t="str">
        <f t="shared" si="11"/>
        <v>VULNERABILIDADE EXTREMA</v>
      </c>
    </row>
    <row r="254" spans="1:10">
      <c r="A254" s="145">
        <v>252</v>
      </c>
      <c r="B254" s="28">
        <v>3122504</v>
      </c>
      <c r="C254" s="17" t="s">
        <v>351</v>
      </c>
      <c r="D254" s="143">
        <f>Sensibilidade!Q256</f>
        <v>0.53468840095714187</v>
      </c>
      <c r="E254" s="143">
        <f>Exposição!O256</f>
        <v>0.58582607539484954</v>
      </c>
      <c r="F254" s="143">
        <f>'Capacidade de Adaptação'!M256</f>
        <v>0.22994958301771673</v>
      </c>
      <c r="G254" s="132">
        <f t="shared" si="9"/>
        <v>1.3621873255048984</v>
      </c>
      <c r="H254" s="131">
        <f t="shared" si="10"/>
        <v>1</v>
      </c>
      <c r="I254" s="47" t="s">
        <v>991</v>
      </c>
      <c r="J254" s="47" t="str">
        <f t="shared" si="11"/>
        <v>VULNERABILIDADE EXTREMA</v>
      </c>
    </row>
    <row r="255" spans="1:10">
      <c r="A255" s="145">
        <v>253</v>
      </c>
      <c r="B255" s="28">
        <v>3122603</v>
      </c>
      <c r="C255" s="17" t="s">
        <v>352</v>
      </c>
      <c r="D255" s="143">
        <f>Sensibilidade!Q257</f>
        <v>0.29991999862527952</v>
      </c>
      <c r="E255" s="143">
        <f>Exposição!O257</f>
        <v>0.45978689716437621</v>
      </c>
      <c r="F255" s="143">
        <f>'Capacidade de Adaptação'!M257</f>
        <v>0.35295501172284988</v>
      </c>
      <c r="G255" s="132">
        <f t="shared" si="9"/>
        <v>0.39069932706818628</v>
      </c>
      <c r="H255" s="131">
        <f t="shared" si="10"/>
        <v>0.35896007705498456</v>
      </c>
      <c r="I255" s="47" t="s">
        <v>991</v>
      </c>
      <c r="J255" s="47" t="str">
        <f t="shared" si="11"/>
        <v>VULNERABILIDADE MODERADA</v>
      </c>
    </row>
    <row r="256" spans="1:10">
      <c r="A256" s="145">
        <v>254</v>
      </c>
      <c r="B256" s="28">
        <v>3122702</v>
      </c>
      <c r="C256" s="17" t="s">
        <v>353</v>
      </c>
      <c r="D256" s="143">
        <f>Sensibilidade!Q258</f>
        <v>0.40122735548418098</v>
      </c>
      <c r="E256" s="143">
        <f>Exposição!O258</f>
        <v>0.71018518518518514</v>
      </c>
      <c r="F256" s="143">
        <f>'Capacidade de Adaptação'!M258</f>
        <v>0.29004181069167417</v>
      </c>
      <c r="G256" s="132">
        <f t="shared" si="9"/>
        <v>0.98242981960557285</v>
      </c>
      <c r="H256" s="131">
        <f t="shared" si="10"/>
        <v>0.90262014627218623</v>
      </c>
      <c r="I256" s="47" t="s">
        <v>990</v>
      </c>
      <c r="J256" s="47" t="str">
        <f t="shared" si="11"/>
        <v>VULNERABILIDADE EXTREMA</v>
      </c>
    </row>
    <row r="257" spans="1:10">
      <c r="A257" s="145">
        <v>255</v>
      </c>
      <c r="B257" s="28">
        <v>3122801</v>
      </c>
      <c r="C257" s="17" t="s">
        <v>354</v>
      </c>
      <c r="D257" s="143">
        <f>Sensibilidade!Q259</f>
        <v>0.36633201877398164</v>
      </c>
      <c r="E257" s="143">
        <f>Exposição!O259</f>
        <v>0.19410061601018644</v>
      </c>
      <c r="F257" s="143">
        <f>'Capacidade de Adaptação'!M259</f>
        <v>0.24146560972746195</v>
      </c>
      <c r="G257" s="132">
        <f t="shared" si="9"/>
        <v>0.29447369581341337</v>
      </c>
      <c r="H257" s="131">
        <f t="shared" si="10"/>
        <v>0.27055152956892869</v>
      </c>
      <c r="I257" s="47" t="s">
        <v>51</v>
      </c>
      <c r="J257" s="47" t="str">
        <f t="shared" si="11"/>
        <v>VULNERABILIDADE MODERADA</v>
      </c>
    </row>
    <row r="258" spans="1:10">
      <c r="A258" s="145">
        <v>256</v>
      </c>
      <c r="B258" s="28">
        <v>3122900</v>
      </c>
      <c r="C258" s="17" t="s">
        <v>978</v>
      </c>
      <c r="D258" s="143">
        <f>Sensibilidade!Q260</f>
        <v>0.45827439011102805</v>
      </c>
      <c r="E258" s="143">
        <f>Exposição!O260</f>
        <v>0.49752947702405814</v>
      </c>
      <c r="F258" s="143">
        <f>'Capacidade de Adaptação'!M260</f>
        <v>0.5388592162555621</v>
      </c>
      <c r="G258" s="132">
        <f t="shared" si="9"/>
        <v>0.42312539299193164</v>
      </c>
      <c r="H258" s="131">
        <f t="shared" si="10"/>
        <v>0.38875194593257356</v>
      </c>
      <c r="I258" s="47" t="s">
        <v>990</v>
      </c>
      <c r="J258" s="47" t="str">
        <f t="shared" si="11"/>
        <v>VULNERABILIDADE MODERADA</v>
      </c>
    </row>
    <row r="259" spans="1:10">
      <c r="A259" s="145">
        <v>257</v>
      </c>
      <c r="B259" s="28">
        <v>3123007</v>
      </c>
      <c r="C259" s="17" t="s">
        <v>355</v>
      </c>
      <c r="D259" s="143">
        <f>Sensibilidade!Q261</f>
        <v>0.36088253347792421</v>
      </c>
      <c r="E259" s="143">
        <f>Exposição!O261</f>
        <v>0.37703252032520324</v>
      </c>
      <c r="F259" s="143">
        <f>'Capacidade de Adaptação'!M261</f>
        <v>0.52084011629881843</v>
      </c>
      <c r="G259" s="132">
        <f t="shared" si="9"/>
        <v>0.26124034397623641</v>
      </c>
      <c r="H259" s="131">
        <f t="shared" si="10"/>
        <v>0.24001795628179967</v>
      </c>
      <c r="I259" s="47" t="s">
        <v>990</v>
      </c>
      <c r="J259" s="47" t="str">
        <f t="shared" si="11"/>
        <v>VULNERABILIDADE MODERADA</v>
      </c>
    </row>
    <row r="260" spans="1:10">
      <c r="A260" s="145">
        <v>258</v>
      </c>
      <c r="B260" s="28">
        <v>3123106</v>
      </c>
      <c r="C260" s="17" t="s">
        <v>356</v>
      </c>
      <c r="D260" s="143">
        <f>Sensibilidade!Q262</f>
        <v>0.3521467658764314</v>
      </c>
      <c r="E260" s="143">
        <f>Exposição!O262</f>
        <v>0.66592140921409215</v>
      </c>
      <c r="F260" s="143">
        <f>'Capacidade de Adaptação'!M262</f>
        <v>0.58793797324062802</v>
      </c>
      <c r="G260" s="132">
        <f t="shared" ref="G260:G323" si="12">((D260*E260)/F260)</f>
        <v>0.39885511951214364</v>
      </c>
      <c r="H260" s="131">
        <f t="shared" ref="H260:H323" si="13">IF((1-(G260-$E$858)/($H$858-$E$858))&gt;1,1,IF((1-(G260-$E$858)/($H$858-$E$858))&lt;0,0,1-(G260-$E$858)/($H$858-$E$858)))</f>
        <v>0.36645331720488761</v>
      </c>
      <c r="I260" s="47" t="s">
        <v>991</v>
      </c>
      <c r="J260" s="47" t="str">
        <f t="shared" ref="J260:J323" si="14">IF(AND(H260&gt;0,H260&lt;0.2),"VULNERABILIDADE RELATIVAMENTE BAIXA",IF(AND(H260&gt;0.20001,H260&lt;0.4),"VULNERABILIDADE MODERADA",IF(AND(H260&gt;0.40001,H260&lt;0.6),"VULNERABILIDADE ALTA",IF(AND(H260&gt;0.60001,H260&lt;0.8),"VULNERABILIDADE MUITO ALTA","VULNERABILIDADE EXTREMA"))))</f>
        <v>VULNERABILIDADE MODERADA</v>
      </c>
    </row>
    <row r="261" spans="1:10">
      <c r="A261" s="145">
        <v>259</v>
      </c>
      <c r="B261" s="28">
        <v>3123205</v>
      </c>
      <c r="C261" s="17" t="s">
        <v>357</v>
      </c>
      <c r="D261" s="143">
        <f>Sensibilidade!Q263</f>
        <v>0.41680306041586768</v>
      </c>
      <c r="E261" s="143">
        <f>Exposição!O263</f>
        <v>0.57469455684283932</v>
      </c>
      <c r="F261" s="143">
        <f>'Capacidade de Adaptação'!M263</f>
        <v>0.34920467323360677</v>
      </c>
      <c r="G261" s="132">
        <f t="shared" si="12"/>
        <v>0.68594285373780028</v>
      </c>
      <c r="H261" s="131">
        <f t="shared" si="13"/>
        <v>0.63021889871354841</v>
      </c>
      <c r="I261" s="47" t="s">
        <v>989</v>
      </c>
      <c r="J261" s="47" t="str">
        <f t="shared" si="14"/>
        <v>VULNERABILIDADE MUITO ALTA</v>
      </c>
    </row>
    <row r="262" spans="1:10">
      <c r="A262" s="145">
        <v>260</v>
      </c>
      <c r="B262" s="28">
        <v>3123304</v>
      </c>
      <c r="C262" s="17" t="s">
        <v>358</v>
      </c>
      <c r="D262" s="143">
        <f>Sensibilidade!Q264</f>
        <v>0.43485237985262759</v>
      </c>
      <c r="E262" s="143">
        <f>Exposição!O264</f>
        <v>0.49892653055363079</v>
      </c>
      <c r="F262" s="143">
        <f>'Capacidade de Adaptação'!M264</f>
        <v>0.19716943774240328</v>
      </c>
      <c r="G262" s="132">
        <f t="shared" si="12"/>
        <v>1.1003702788173126</v>
      </c>
      <c r="H262" s="131">
        <f t="shared" si="13"/>
        <v>1</v>
      </c>
      <c r="I262" s="47" t="s">
        <v>990</v>
      </c>
      <c r="J262" s="47" t="str">
        <f t="shared" si="14"/>
        <v>VULNERABILIDADE EXTREMA</v>
      </c>
    </row>
    <row r="263" spans="1:10">
      <c r="A263" s="145">
        <v>261</v>
      </c>
      <c r="B263" s="28">
        <v>3123403</v>
      </c>
      <c r="C263" s="17" t="s">
        <v>359</v>
      </c>
      <c r="D263" s="143">
        <f>Sensibilidade!Q265</f>
        <v>0.40557438299357534</v>
      </c>
      <c r="E263" s="143">
        <f>Exposição!O265</f>
        <v>0.45833333333333331</v>
      </c>
      <c r="F263" s="143">
        <f>'Capacidade de Adaptação'!M265</f>
        <v>0.74599999931319982</v>
      </c>
      <c r="G263" s="132">
        <f t="shared" si="12"/>
        <v>0.24917997190776434</v>
      </c>
      <c r="H263" s="131">
        <f t="shared" si="13"/>
        <v>0.22893733293008611</v>
      </c>
      <c r="I263" s="47" t="s">
        <v>989</v>
      </c>
      <c r="J263" s="47" t="str">
        <f t="shared" si="14"/>
        <v>VULNERABILIDADE MODERADA</v>
      </c>
    </row>
    <row r="264" spans="1:10">
      <c r="A264" s="145">
        <v>262</v>
      </c>
      <c r="B264" s="28">
        <v>3123502</v>
      </c>
      <c r="C264" s="17" t="s">
        <v>360</v>
      </c>
      <c r="D264" s="143">
        <f>Sensibilidade!Q266</f>
        <v>0.62849621238976872</v>
      </c>
      <c r="E264" s="143">
        <f>Exposição!O266</f>
        <v>0.54166666666666663</v>
      </c>
      <c r="F264" s="143">
        <f>'Capacidade de Adaptação'!M266</f>
        <v>0.39034473933730662</v>
      </c>
      <c r="G264" s="132">
        <f t="shared" si="12"/>
        <v>0.87214048011958123</v>
      </c>
      <c r="H264" s="131">
        <f t="shared" si="13"/>
        <v>0.80129038433654398</v>
      </c>
      <c r="I264" s="47" t="s">
        <v>15</v>
      </c>
      <c r="J264" s="47" t="str">
        <f t="shared" si="14"/>
        <v>VULNERABILIDADE EXTREMA</v>
      </c>
    </row>
    <row r="265" spans="1:10">
      <c r="A265" s="145">
        <v>263</v>
      </c>
      <c r="B265" s="28">
        <v>3123528</v>
      </c>
      <c r="C265" s="17" t="s">
        <v>361</v>
      </c>
      <c r="D265" s="143">
        <f>Sensibilidade!Q267</f>
        <v>0.4967861210241229</v>
      </c>
      <c r="E265" s="143">
        <f>Exposição!O267</f>
        <v>0.45954337216643237</v>
      </c>
      <c r="F265" s="143">
        <f>'Capacidade de Adaptação'!M267</f>
        <v>0.25438668404708364</v>
      </c>
      <c r="G265" s="132">
        <f t="shared" si="12"/>
        <v>0.89743207336533559</v>
      </c>
      <c r="H265" s="131">
        <f t="shared" si="13"/>
        <v>0.82452736385341652</v>
      </c>
      <c r="I265" s="47" t="s">
        <v>990</v>
      </c>
      <c r="J265" s="47" t="str">
        <f t="shared" si="14"/>
        <v>VULNERABILIDADE EXTREMA</v>
      </c>
    </row>
    <row r="266" spans="1:10">
      <c r="A266" s="145">
        <v>264</v>
      </c>
      <c r="B266" s="28">
        <v>3123601</v>
      </c>
      <c r="C266" s="17" t="s">
        <v>362</v>
      </c>
      <c r="D266" s="143">
        <f>Sensibilidade!Q268</f>
        <v>0.45205975373466245</v>
      </c>
      <c r="E266" s="143">
        <f>Exposição!O268</f>
        <v>0.27134146341463411</v>
      </c>
      <c r="F266" s="143">
        <f>'Capacidade de Adaptação'!M268</f>
        <v>0.58758625153117083</v>
      </c>
      <c r="G266" s="132">
        <f t="shared" si="12"/>
        <v>0.20875668007816772</v>
      </c>
      <c r="H266" s="131">
        <f t="shared" si="13"/>
        <v>0.19179790896728077</v>
      </c>
      <c r="I266" s="47" t="s">
        <v>51</v>
      </c>
      <c r="J266" s="47" t="str">
        <f t="shared" si="14"/>
        <v>VULNERABILIDADE RELATIVAMENTE BAIXA</v>
      </c>
    </row>
    <row r="267" spans="1:10">
      <c r="A267" s="145">
        <v>265</v>
      </c>
      <c r="B267" s="28">
        <v>3123700</v>
      </c>
      <c r="C267" s="17" t="s">
        <v>363</v>
      </c>
      <c r="D267" s="143">
        <f>Sensibilidade!Q269</f>
        <v>0.51379592889774595</v>
      </c>
      <c r="E267" s="143">
        <f>Exposição!O269</f>
        <v>0.60107582102513957</v>
      </c>
      <c r="F267" s="143">
        <f>'Capacidade de Adaptação'!M269</f>
        <v>0.28077291277086003</v>
      </c>
      <c r="G267" s="132">
        <f t="shared" si="12"/>
        <v>1.0999291447092854</v>
      </c>
      <c r="H267" s="131">
        <f t="shared" si="13"/>
        <v>1</v>
      </c>
      <c r="I267" s="47" t="s">
        <v>991</v>
      </c>
      <c r="J267" s="47" t="str">
        <f t="shared" si="14"/>
        <v>VULNERABILIDADE EXTREMA</v>
      </c>
    </row>
    <row r="268" spans="1:10">
      <c r="A268" s="145">
        <v>266</v>
      </c>
      <c r="B268" s="28">
        <v>3123809</v>
      </c>
      <c r="C268" s="17" t="s">
        <v>364</v>
      </c>
      <c r="D268" s="143">
        <f>Sensibilidade!Q270</f>
        <v>0.45637419687492448</v>
      </c>
      <c r="E268" s="143">
        <f>Exposição!O270</f>
        <v>0.62383038092875787</v>
      </c>
      <c r="F268" s="143">
        <f>'Capacidade de Adaptação'!M270</f>
        <v>0.27038086608368761</v>
      </c>
      <c r="G268" s="132">
        <f t="shared" si="12"/>
        <v>1.0529594538484111</v>
      </c>
      <c r="H268" s="131">
        <f t="shared" si="13"/>
        <v>0.96742016303303058</v>
      </c>
      <c r="I268" s="47" t="s">
        <v>53</v>
      </c>
      <c r="J268" s="47" t="str">
        <f t="shared" si="14"/>
        <v>VULNERABILIDADE EXTREMA</v>
      </c>
    </row>
    <row r="269" spans="1:10">
      <c r="A269" s="145">
        <v>267</v>
      </c>
      <c r="B269" s="28">
        <v>3123858</v>
      </c>
      <c r="C269" s="17" t="s">
        <v>365</v>
      </c>
      <c r="D269" s="143">
        <f>Sensibilidade!Q271</f>
        <v>0.50217546265421975</v>
      </c>
      <c r="E269" s="143">
        <f>Exposição!O271</f>
        <v>0.61714092140921417</v>
      </c>
      <c r="F269" s="143">
        <f>'Capacidade de Adaptação'!M271</f>
        <v>0.18783015395702105</v>
      </c>
      <c r="G269" s="132">
        <f t="shared" si="12"/>
        <v>1.6499641894689461</v>
      </c>
      <c r="H269" s="131">
        <f t="shared" si="13"/>
        <v>1</v>
      </c>
      <c r="I269" s="47" t="s">
        <v>991</v>
      </c>
      <c r="J269" s="47" t="str">
        <f t="shared" si="14"/>
        <v>VULNERABILIDADE EXTREMA</v>
      </c>
    </row>
    <row r="270" spans="1:10">
      <c r="A270" s="145">
        <v>268</v>
      </c>
      <c r="B270" s="28">
        <v>3123908</v>
      </c>
      <c r="C270" s="17" t="s">
        <v>366</v>
      </c>
      <c r="D270" s="143">
        <f>Sensibilidade!Q272</f>
        <v>0.48323431241575837</v>
      </c>
      <c r="E270" s="143">
        <f>Exposição!O272</f>
        <v>0.63493318199689586</v>
      </c>
      <c r="F270" s="143">
        <f>'Capacidade de Adaptação'!M272</f>
        <v>0.27446822914273711</v>
      </c>
      <c r="G270" s="132">
        <f t="shared" si="12"/>
        <v>1.1178761949626494</v>
      </c>
      <c r="H270" s="131">
        <f t="shared" si="13"/>
        <v>1</v>
      </c>
      <c r="I270" s="47" t="s">
        <v>992</v>
      </c>
      <c r="J270" s="47" t="str">
        <f t="shared" si="14"/>
        <v>VULNERABILIDADE EXTREMA</v>
      </c>
    </row>
    <row r="271" spans="1:10">
      <c r="A271" s="145">
        <v>269</v>
      </c>
      <c r="B271" s="28">
        <v>3124005</v>
      </c>
      <c r="C271" s="17" t="s">
        <v>367</v>
      </c>
      <c r="D271" s="143">
        <f>Sensibilidade!Q273</f>
        <v>0.50331152616731234</v>
      </c>
      <c r="E271" s="143">
        <f>Exposição!O273</f>
        <v>0.3515308450014536</v>
      </c>
      <c r="F271" s="143">
        <f>'Capacidade de Adaptação'!M273</f>
        <v>0.33957249441120779</v>
      </c>
      <c r="G271" s="132">
        <f t="shared" si="12"/>
        <v>0.52103609392553585</v>
      </c>
      <c r="H271" s="131">
        <f t="shared" si="13"/>
        <v>0.47870867305409293</v>
      </c>
      <c r="I271" s="47" t="s">
        <v>990</v>
      </c>
      <c r="J271" s="47" t="str">
        <f t="shared" si="14"/>
        <v>VULNERABILIDADE ALTA</v>
      </c>
    </row>
    <row r="272" spans="1:10">
      <c r="A272" s="145">
        <v>270</v>
      </c>
      <c r="B272" s="28">
        <v>3124104</v>
      </c>
      <c r="C272" s="17" t="s">
        <v>368</v>
      </c>
      <c r="D272" s="143">
        <f>Sensibilidade!Q274</f>
        <v>0.56762177113650947</v>
      </c>
      <c r="E272" s="143">
        <f>Exposição!O274</f>
        <v>0.60744032190510822</v>
      </c>
      <c r="F272" s="143">
        <f>'Capacidade de Adaptação'!M274</f>
        <v>0.26264236256751322</v>
      </c>
      <c r="G272" s="132">
        <f t="shared" si="12"/>
        <v>1.3127979355991277</v>
      </c>
      <c r="H272" s="131">
        <f t="shared" si="13"/>
        <v>1</v>
      </c>
      <c r="I272" s="47" t="s">
        <v>992</v>
      </c>
      <c r="J272" s="47" t="str">
        <f t="shared" si="14"/>
        <v>VULNERABILIDADE EXTREMA</v>
      </c>
    </row>
    <row r="273" spans="1:10">
      <c r="A273" s="145">
        <v>271</v>
      </c>
      <c r="B273" s="28">
        <v>3124203</v>
      </c>
      <c r="C273" s="17" t="s">
        <v>369</v>
      </c>
      <c r="D273" s="143">
        <f>Sensibilidade!Q275</f>
        <v>0.46336857763756517</v>
      </c>
      <c r="E273" s="143">
        <f>Exposição!O275</f>
        <v>0.55282294489611561</v>
      </c>
      <c r="F273" s="143">
        <f>'Capacidade de Adaptação'!M275</f>
        <v>0.41594444179750906</v>
      </c>
      <c r="G273" s="132">
        <f t="shared" si="12"/>
        <v>0.61585335905661132</v>
      </c>
      <c r="H273" s="131">
        <f t="shared" si="13"/>
        <v>0.56582326588689225</v>
      </c>
      <c r="I273" s="47" t="s">
        <v>990</v>
      </c>
      <c r="J273" s="47" t="str">
        <f t="shared" si="14"/>
        <v>VULNERABILIDADE ALTA</v>
      </c>
    </row>
    <row r="274" spans="1:10">
      <c r="A274" s="145">
        <v>272</v>
      </c>
      <c r="B274" s="28">
        <v>3124302</v>
      </c>
      <c r="C274" s="17" t="s">
        <v>370</v>
      </c>
      <c r="D274" s="143">
        <f>Sensibilidade!Q276</f>
        <v>0.52660124201475267</v>
      </c>
      <c r="E274" s="143">
        <f>Exposição!O276</f>
        <v>0.47669843412970631</v>
      </c>
      <c r="F274" s="143">
        <f>'Capacidade de Adaptação'!M276</f>
        <v>0.29093166443669788</v>
      </c>
      <c r="G274" s="132">
        <f t="shared" si="12"/>
        <v>0.86284862792517114</v>
      </c>
      <c r="H274" s="131">
        <f t="shared" si="13"/>
        <v>0.79275337454766648</v>
      </c>
      <c r="I274" s="47" t="s">
        <v>53</v>
      </c>
      <c r="J274" s="47" t="str">
        <f t="shared" si="14"/>
        <v>VULNERABILIDADE MUITO ALTA</v>
      </c>
    </row>
    <row r="275" spans="1:10">
      <c r="A275" s="145">
        <v>273</v>
      </c>
      <c r="B275" s="28">
        <v>3124401</v>
      </c>
      <c r="C275" s="17" t="s">
        <v>371</v>
      </c>
      <c r="D275" s="143">
        <f>Sensibilidade!Q277</f>
        <v>0.4923599799444654</v>
      </c>
      <c r="E275" s="143">
        <f>Exposição!O277</f>
        <v>0.19364465036740205</v>
      </c>
      <c r="F275" s="143">
        <f>'Capacidade de Adaptação'!M277</f>
        <v>0.41605851297907803</v>
      </c>
      <c r="G275" s="132">
        <f t="shared" si="12"/>
        <v>0.22915737377555237</v>
      </c>
      <c r="H275" s="131">
        <f t="shared" si="13"/>
        <v>0.21054131105230733</v>
      </c>
      <c r="I275" s="47" t="s">
        <v>51</v>
      </c>
      <c r="J275" s="47" t="str">
        <f t="shared" si="14"/>
        <v>VULNERABILIDADE MODERADA</v>
      </c>
    </row>
    <row r="276" spans="1:10">
      <c r="A276" s="145">
        <v>274</v>
      </c>
      <c r="B276" s="28">
        <v>3124500</v>
      </c>
      <c r="C276" s="17" t="s">
        <v>372</v>
      </c>
      <c r="D276" s="143">
        <f>Sensibilidade!Q278</f>
        <v>0.48988495635050683</v>
      </c>
      <c r="E276" s="143">
        <f>Exposição!O278</f>
        <v>8.4876543209876545E-2</v>
      </c>
      <c r="F276" s="143">
        <f>'Capacidade de Adaptação'!M278</f>
        <v>0.40863537653215343</v>
      </c>
      <c r="G276" s="132">
        <f t="shared" si="12"/>
        <v>0.10175267256206483</v>
      </c>
      <c r="H276" s="131">
        <f t="shared" si="13"/>
        <v>9.3486588414458338E-2</v>
      </c>
      <c r="I276" s="47" t="s">
        <v>51</v>
      </c>
      <c r="J276" s="47" t="str">
        <f t="shared" si="14"/>
        <v>VULNERABILIDADE RELATIVAMENTE BAIXA</v>
      </c>
    </row>
    <row r="277" spans="1:10">
      <c r="A277" s="145">
        <v>275</v>
      </c>
      <c r="B277" s="28">
        <v>3124609</v>
      </c>
      <c r="C277" s="17" t="s">
        <v>373</v>
      </c>
      <c r="D277" s="143">
        <f>Sensibilidade!Q279</f>
        <v>0.43091374562169477</v>
      </c>
      <c r="E277" s="143">
        <f>Exposição!O279</f>
        <v>0.41673529710714502</v>
      </c>
      <c r="F277" s="143">
        <f>'Capacidade de Adaptação'!M279</f>
        <v>0.26322320516686099</v>
      </c>
      <c r="G277" s="132">
        <f t="shared" si="12"/>
        <v>0.68222316377985459</v>
      </c>
      <c r="H277" s="131">
        <f t="shared" si="13"/>
        <v>0.62680138529230867</v>
      </c>
      <c r="I277" s="47" t="s">
        <v>990</v>
      </c>
      <c r="J277" s="47" t="str">
        <f t="shared" si="14"/>
        <v>VULNERABILIDADE MUITO ALTA</v>
      </c>
    </row>
    <row r="278" spans="1:10">
      <c r="A278" s="145">
        <v>276</v>
      </c>
      <c r="B278" s="28">
        <v>3124708</v>
      </c>
      <c r="C278" s="17" t="s">
        <v>374</v>
      </c>
      <c r="D278" s="143">
        <f>Sensibilidade!Q280</f>
        <v>0.59439380933852992</v>
      </c>
      <c r="E278" s="143">
        <f>Exposição!O280</f>
        <v>0.51018518518518519</v>
      </c>
      <c r="F278" s="143">
        <f>'Capacidade de Adaptação'!M280</f>
        <v>0.4701141067732772</v>
      </c>
      <c r="G278" s="132">
        <f t="shared" si="12"/>
        <v>0.64505810678970954</v>
      </c>
      <c r="H278" s="131">
        <f t="shared" si="13"/>
        <v>0.59265550687208024</v>
      </c>
      <c r="I278" s="47" t="s">
        <v>989</v>
      </c>
      <c r="J278" s="47" t="str">
        <f t="shared" si="14"/>
        <v>VULNERABILIDADE ALTA</v>
      </c>
    </row>
    <row r="279" spans="1:10">
      <c r="A279" s="145">
        <v>277</v>
      </c>
      <c r="B279" s="28">
        <v>3124807</v>
      </c>
      <c r="C279" s="17" t="s">
        <v>375</v>
      </c>
      <c r="D279" s="143">
        <f>Sensibilidade!Q281</f>
        <v>0.64969453148372391</v>
      </c>
      <c r="E279" s="143">
        <f>Exposição!O281</f>
        <v>0.54166666666666663</v>
      </c>
      <c r="F279" s="143">
        <f>'Capacidade de Adaptação'!M281</f>
        <v>0.53209852749981212</v>
      </c>
      <c r="G279" s="132">
        <f t="shared" si="12"/>
        <v>0.66137726949540321</v>
      </c>
      <c r="H279" s="131">
        <f t="shared" si="13"/>
        <v>0.60764894939031189</v>
      </c>
      <c r="I279" s="47" t="s">
        <v>15</v>
      </c>
      <c r="J279" s="47" t="str">
        <f t="shared" si="14"/>
        <v>VULNERABILIDADE MUITO ALTA</v>
      </c>
    </row>
    <row r="280" spans="1:10">
      <c r="A280" s="145">
        <v>278</v>
      </c>
      <c r="B280" s="28">
        <v>3124906</v>
      </c>
      <c r="C280" s="17" t="s">
        <v>376</v>
      </c>
      <c r="D280" s="143">
        <f>Sensibilidade!Q282</f>
        <v>0.40668410202524702</v>
      </c>
      <c r="E280" s="143">
        <f>Exposição!O282</f>
        <v>0.33010843020991348</v>
      </c>
      <c r="F280" s="143">
        <f>'Capacidade de Adaptação'!M282</f>
        <v>0.34179826566205768</v>
      </c>
      <c r="G280" s="132">
        <f t="shared" si="12"/>
        <v>0.39277510741853183</v>
      </c>
      <c r="H280" s="131">
        <f t="shared" si="13"/>
        <v>0.36086722719036024</v>
      </c>
      <c r="I280" s="47" t="s">
        <v>990</v>
      </c>
      <c r="J280" s="47" t="str">
        <f t="shared" si="14"/>
        <v>VULNERABILIDADE MODERADA</v>
      </c>
    </row>
    <row r="281" spans="1:10">
      <c r="A281" s="145">
        <v>279</v>
      </c>
      <c r="B281" s="28">
        <v>3125002</v>
      </c>
      <c r="C281" s="17" t="s">
        <v>377</v>
      </c>
      <c r="D281" s="143">
        <f>Sensibilidade!Q283</f>
        <v>0.39573268270378215</v>
      </c>
      <c r="E281" s="143">
        <f>Exposição!O283</f>
        <v>0.52516561276723872</v>
      </c>
      <c r="F281" s="143">
        <f>'Capacidade de Adaptação'!M283</f>
        <v>0.4891896108853081</v>
      </c>
      <c r="G281" s="132">
        <f t="shared" si="12"/>
        <v>0.42483567144454387</v>
      </c>
      <c r="H281" s="131">
        <f t="shared" si="13"/>
        <v>0.39032328645609582</v>
      </c>
      <c r="I281" s="47" t="s">
        <v>990</v>
      </c>
      <c r="J281" s="47" t="str">
        <f t="shared" si="14"/>
        <v>VULNERABILIDADE MODERADA</v>
      </c>
    </row>
    <row r="282" spans="1:10">
      <c r="A282" s="145">
        <v>280</v>
      </c>
      <c r="B282" s="28">
        <v>3125101</v>
      </c>
      <c r="C282" s="17" t="s">
        <v>378</v>
      </c>
      <c r="D282" s="143">
        <f>Sensibilidade!Q284</f>
        <v>0.41856554148972819</v>
      </c>
      <c r="E282" s="143">
        <f>Exposição!O284</f>
        <v>8.4876543209876545E-2</v>
      </c>
      <c r="F282" s="143">
        <f>'Capacidade de Adaptação'!M284</f>
        <v>0.59457615608140113</v>
      </c>
      <c r="G282" s="132">
        <f t="shared" si="12"/>
        <v>5.9750792064312962E-2</v>
      </c>
      <c r="H282" s="131">
        <f t="shared" si="13"/>
        <v>5.4896815626608308E-2</v>
      </c>
      <c r="I282" s="47" t="s">
        <v>51</v>
      </c>
      <c r="J282" s="47" t="str">
        <f t="shared" si="14"/>
        <v>VULNERABILIDADE RELATIVAMENTE BAIXA</v>
      </c>
    </row>
    <row r="283" spans="1:10">
      <c r="A283" s="145">
        <v>281</v>
      </c>
      <c r="B283" s="28">
        <v>3125200</v>
      </c>
      <c r="C283" s="17" t="s">
        <v>379</v>
      </c>
      <c r="D283" s="143">
        <f>Sensibilidade!Q285</f>
        <v>0.53357734655709843</v>
      </c>
      <c r="E283" s="143">
        <f>Exposição!O285</f>
        <v>0.27134146341463411</v>
      </c>
      <c r="F283" s="143">
        <f>'Capacidade de Adaptação'!M285</f>
        <v>0.23879335336918917</v>
      </c>
      <c r="G283" s="132">
        <f t="shared" si="12"/>
        <v>0.60630522590743618</v>
      </c>
      <c r="H283" s="131">
        <f t="shared" si="13"/>
        <v>0.55705079464493146</v>
      </c>
      <c r="I283" s="47" t="s">
        <v>51</v>
      </c>
      <c r="J283" s="47" t="str">
        <f t="shared" si="14"/>
        <v>VULNERABILIDADE ALTA</v>
      </c>
    </row>
    <row r="284" spans="1:10">
      <c r="A284" s="145">
        <v>282</v>
      </c>
      <c r="B284" s="28">
        <v>3125309</v>
      </c>
      <c r="C284" s="17" t="s">
        <v>380</v>
      </c>
      <c r="D284" s="143">
        <f>Sensibilidade!Q286</f>
        <v>0.48747392751092916</v>
      </c>
      <c r="E284" s="143">
        <f>Exposição!O286</f>
        <v>0.42057875744971124</v>
      </c>
      <c r="F284" s="143">
        <f>'Capacidade de Adaptação'!M286</f>
        <v>0.40076653433975201</v>
      </c>
      <c r="G284" s="132">
        <f t="shared" si="12"/>
        <v>0.51157260188763509</v>
      </c>
      <c r="H284" s="131">
        <f t="shared" si="13"/>
        <v>0.47001396693154762</v>
      </c>
      <c r="I284" s="47" t="s">
        <v>990</v>
      </c>
      <c r="J284" s="47" t="str">
        <f t="shared" si="14"/>
        <v>VULNERABILIDADE ALTA</v>
      </c>
    </row>
    <row r="285" spans="1:10">
      <c r="A285" s="145">
        <v>283</v>
      </c>
      <c r="B285" s="28">
        <v>3125408</v>
      </c>
      <c r="C285" s="17" t="s">
        <v>381</v>
      </c>
      <c r="D285" s="143">
        <f>Sensibilidade!Q287</f>
        <v>0.40439662040401131</v>
      </c>
      <c r="E285" s="143">
        <f>Exposição!O287</f>
        <v>0.65450978771425261</v>
      </c>
      <c r="F285" s="143">
        <f>'Capacidade de Adaptação'!M287</f>
        <v>0.28423672961388424</v>
      </c>
      <c r="G285" s="132">
        <f t="shared" si="12"/>
        <v>0.93120106797084956</v>
      </c>
      <c r="H285" s="131">
        <f t="shared" si="13"/>
        <v>0.85555306588527369</v>
      </c>
      <c r="I285" s="47" t="s">
        <v>502</v>
      </c>
      <c r="J285" s="47" t="str">
        <f t="shared" si="14"/>
        <v>VULNERABILIDADE EXTREMA</v>
      </c>
    </row>
    <row r="286" spans="1:10">
      <c r="A286" s="145">
        <v>284</v>
      </c>
      <c r="B286" s="28">
        <v>3125507</v>
      </c>
      <c r="C286" s="17" t="s">
        <v>811</v>
      </c>
      <c r="D286" s="143">
        <f>Sensibilidade!Q288</f>
        <v>0.26932004076145472</v>
      </c>
      <c r="E286" s="143">
        <f>Exposição!O288</f>
        <v>0.53200448875937012</v>
      </c>
      <c r="F286" s="143">
        <f>'Capacidade de Adaptação'!M288</f>
        <v>0.27398291564175897</v>
      </c>
      <c r="G286" s="132">
        <f t="shared" si="12"/>
        <v>0.5229503827358809</v>
      </c>
      <c r="H286" s="131">
        <f t="shared" si="13"/>
        <v>0.48046745074133235</v>
      </c>
      <c r="I286" s="47" t="s">
        <v>502</v>
      </c>
      <c r="J286" s="47" t="str">
        <f t="shared" si="14"/>
        <v>VULNERABILIDADE ALTA</v>
      </c>
    </row>
    <row r="287" spans="1:10">
      <c r="A287" s="145">
        <v>285</v>
      </c>
      <c r="B287" s="28">
        <v>3125606</v>
      </c>
      <c r="C287" s="17" t="s">
        <v>382</v>
      </c>
      <c r="D287" s="143">
        <f>Sensibilidade!Q289</f>
        <v>0.44685493787452185</v>
      </c>
      <c r="E287" s="143">
        <f>Exposição!O289</f>
        <v>0.57937895899152414</v>
      </c>
      <c r="F287" s="143">
        <f>'Capacidade de Adaptação'!M289</f>
        <v>0.26498402460714127</v>
      </c>
      <c r="G287" s="132">
        <f t="shared" si="12"/>
        <v>0.97703380084817926</v>
      </c>
      <c r="H287" s="131">
        <f t="shared" si="13"/>
        <v>0.89766248401185145</v>
      </c>
      <c r="I287" s="47" t="s">
        <v>502</v>
      </c>
      <c r="J287" s="47" t="str">
        <f t="shared" si="14"/>
        <v>VULNERABILIDADE EXTREMA</v>
      </c>
    </row>
    <row r="288" spans="1:10">
      <c r="A288" s="145">
        <v>286</v>
      </c>
      <c r="B288" s="28">
        <v>3125705</v>
      </c>
      <c r="C288" s="17" t="s">
        <v>383</v>
      </c>
      <c r="D288" s="143">
        <f>Sensibilidade!Q290</f>
        <v>0.53296806669229435</v>
      </c>
      <c r="E288" s="143">
        <f>Exposição!O290</f>
        <v>0.20970458888199217</v>
      </c>
      <c r="F288" s="143">
        <f>'Capacidade de Adaptação'!M290</f>
        <v>0.3954233391423761</v>
      </c>
      <c r="G288" s="132">
        <f t="shared" si="12"/>
        <v>0.28264859012961641</v>
      </c>
      <c r="H288" s="131">
        <f t="shared" si="13"/>
        <v>0.25968706026131128</v>
      </c>
      <c r="I288" s="47" t="s">
        <v>992</v>
      </c>
      <c r="J288" s="47" t="str">
        <f t="shared" si="14"/>
        <v>VULNERABILIDADE MODERADA</v>
      </c>
    </row>
    <row r="289" spans="1:10">
      <c r="A289" s="145">
        <v>287</v>
      </c>
      <c r="B289" s="28">
        <v>3125804</v>
      </c>
      <c r="C289" s="17" t="s">
        <v>384</v>
      </c>
      <c r="D289" s="143">
        <f>Sensibilidade!Q291</f>
        <v>0.43758999805838661</v>
      </c>
      <c r="E289" s="143">
        <f>Exposição!O291</f>
        <v>0.36528906955736223</v>
      </c>
      <c r="F289" s="143">
        <f>'Capacidade de Adaptação'!M291</f>
        <v>0.57701958984092916</v>
      </c>
      <c r="G289" s="132">
        <f t="shared" si="12"/>
        <v>0.27702151894430838</v>
      </c>
      <c r="H289" s="131">
        <f t="shared" si="13"/>
        <v>0.25451711558434098</v>
      </c>
      <c r="I289" s="47" t="s">
        <v>991</v>
      </c>
      <c r="J289" s="47" t="str">
        <f t="shared" si="14"/>
        <v>VULNERABILIDADE MODERADA</v>
      </c>
    </row>
    <row r="290" spans="1:10">
      <c r="A290" s="145">
        <v>288</v>
      </c>
      <c r="B290" s="28">
        <v>3125903</v>
      </c>
      <c r="C290" s="17" t="s">
        <v>385</v>
      </c>
      <c r="D290" s="143">
        <f>Sensibilidade!Q292</f>
        <v>0.39717846348049374</v>
      </c>
      <c r="E290" s="143">
        <f>Exposição!O292</f>
        <v>0.60744613744816645</v>
      </c>
      <c r="F290" s="143">
        <f>'Capacidade de Adaptação'!M292</f>
        <v>0.34568730963372857</v>
      </c>
      <c r="G290" s="132">
        <f t="shared" si="12"/>
        <v>0.69792704792795046</v>
      </c>
      <c r="H290" s="131">
        <f t="shared" si="13"/>
        <v>0.64122953265095317</v>
      </c>
      <c r="I290" s="47" t="s">
        <v>991</v>
      </c>
      <c r="J290" s="47" t="str">
        <f t="shared" si="14"/>
        <v>VULNERABILIDADE MUITO ALTA</v>
      </c>
    </row>
    <row r="291" spans="1:10">
      <c r="A291" s="145">
        <v>289</v>
      </c>
      <c r="B291" s="28">
        <v>3125952</v>
      </c>
      <c r="C291" s="17" t="s">
        <v>386</v>
      </c>
      <c r="D291" s="143">
        <f>Sensibilidade!Q293</f>
        <v>0.41959239351618755</v>
      </c>
      <c r="E291" s="143">
        <f>Exposição!O293</f>
        <v>0.50054808451363064</v>
      </c>
      <c r="F291" s="143">
        <f>'Capacidade de Adaptação'!M293</f>
        <v>0.31750483713398925</v>
      </c>
      <c r="G291" s="132">
        <f t="shared" si="12"/>
        <v>0.66148966657281105</v>
      </c>
      <c r="H291" s="131">
        <f t="shared" si="13"/>
        <v>0.60775221566381643</v>
      </c>
      <c r="I291" s="47" t="s">
        <v>990</v>
      </c>
      <c r="J291" s="47" t="str">
        <f t="shared" si="14"/>
        <v>VULNERABILIDADE MUITO ALTA</v>
      </c>
    </row>
    <row r="292" spans="1:10">
      <c r="A292" s="145">
        <v>290</v>
      </c>
      <c r="B292" s="28">
        <v>3126000</v>
      </c>
      <c r="C292" s="17" t="s">
        <v>387</v>
      </c>
      <c r="D292" s="143">
        <f>Sensibilidade!Q294</f>
        <v>0.42187742032195868</v>
      </c>
      <c r="E292" s="143">
        <f>Exposição!O294</f>
        <v>0.64730675526064363</v>
      </c>
      <c r="F292" s="143">
        <f>'Capacidade de Adaptação'!M294</f>
        <v>0.22000097389011619</v>
      </c>
      <c r="G292" s="132">
        <f t="shared" si="12"/>
        <v>1.2412858872285495</v>
      </c>
      <c r="H292" s="131">
        <f t="shared" si="13"/>
        <v>1</v>
      </c>
      <c r="I292" s="47" t="s">
        <v>992</v>
      </c>
      <c r="J292" s="47" t="str">
        <f t="shared" si="14"/>
        <v>VULNERABILIDADE EXTREMA</v>
      </c>
    </row>
    <row r="293" spans="1:10">
      <c r="A293" s="145">
        <v>291</v>
      </c>
      <c r="B293" s="28">
        <v>3126109</v>
      </c>
      <c r="C293" s="17" t="s">
        <v>388</v>
      </c>
      <c r="D293" s="143">
        <f>Sensibilidade!Q295</f>
        <v>0.3896071262547704</v>
      </c>
      <c r="E293" s="143">
        <f>Exposição!O295</f>
        <v>0.51259422491320394</v>
      </c>
      <c r="F293" s="143">
        <f>'Capacidade de Adaptação'!M295</f>
        <v>0.42463567329111246</v>
      </c>
      <c r="G293" s="132">
        <f t="shared" si="12"/>
        <v>0.470309904383167</v>
      </c>
      <c r="H293" s="131">
        <f t="shared" si="13"/>
        <v>0.43210332811154428</v>
      </c>
      <c r="I293" s="47" t="s">
        <v>989</v>
      </c>
      <c r="J293" s="47" t="str">
        <f t="shared" si="14"/>
        <v>VULNERABILIDADE ALTA</v>
      </c>
    </row>
    <row r="294" spans="1:10">
      <c r="A294" s="145">
        <v>292</v>
      </c>
      <c r="B294" s="28">
        <v>3126208</v>
      </c>
      <c r="C294" s="17" t="s">
        <v>389</v>
      </c>
      <c r="D294" s="143">
        <f>Sensibilidade!Q296</f>
        <v>0.62270995191684153</v>
      </c>
      <c r="E294" s="143">
        <f>Exposição!O296</f>
        <v>0.5148458686738393</v>
      </c>
      <c r="F294" s="143">
        <f>'Capacidade de Adaptação'!M296</f>
        <v>0.31767143389449037</v>
      </c>
      <c r="G294" s="132">
        <f t="shared" si="12"/>
        <v>1.0092177385800234</v>
      </c>
      <c r="H294" s="131">
        <f t="shared" si="13"/>
        <v>0.92723189447090593</v>
      </c>
      <c r="I294" s="47" t="s">
        <v>993</v>
      </c>
      <c r="J294" s="47" t="str">
        <f t="shared" si="14"/>
        <v>VULNERABILIDADE EXTREMA</v>
      </c>
    </row>
    <row r="295" spans="1:10">
      <c r="A295" s="145">
        <v>293</v>
      </c>
      <c r="B295" s="28">
        <v>3126307</v>
      </c>
      <c r="C295" s="17" t="s">
        <v>390</v>
      </c>
      <c r="D295" s="143">
        <f>Sensibilidade!Q297</f>
        <v>0.4209617912247377</v>
      </c>
      <c r="E295" s="143">
        <f>Exposição!O297</f>
        <v>0.27134146341463411</v>
      </c>
      <c r="F295" s="143">
        <f>'Capacidade de Adaptação'!M297</f>
        <v>0.44617907999023709</v>
      </c>
      <c r="G295" s="132">
        <f t="shared" si="12"/>
        <v>0.25600570173542286</v>
      </c>
      <c r="H295" s="131">
        <f t="shared" si="13"/>
        <v>0.23520856079034103</v>
      </c>
      <c r="I295" s="47" t="s">
        <v>51</v>
      </c>
      <c r="J295" s="47" t="str">
        <f t="shared" si="14"/>
        <v>VULNERABILIDADE MODERADA</v>
      </c>
    </row>
    <row r="296" spans="1:10">
      <c r="A296" s="145">
        <v>294</v>
      </c>
      <c r="B296" s="28">
        <v>3126406</v>
      </c>
      <c r="C296" s="17" t="s">
        <v>391</v>
      </c>
      <c r="D296" s="143">
        <f>Sensibilidade!Q298</f>
        <v>0.48521510100661186</v>
      </c>
      <c r="E296" s="143">
        <f>Exposição!O298</f>
        <v>0.54166666666666663</v>
      </c>
      <c r="F296" s="143">
        <f>'Capacidade de Adaptação'!M298</f>
        <v>0.35353994861648652</v>
      </c>
      <c r="G296" s="132">
        <f t="shared" si="12"/>
        <v>0.74340918871289663</v>
      </c>
      <c r="H296" s="131">
        <f t="shared" si="13"/>
        <v>0.68301683974283511</v>
      </c>
      <c r="I296" s="47" t="s">
        <v>992</v>
      </c>
      <c r="J296" s="47" t="str">
        <f t="shared" si="14"/>
        <v>VULNERABILIDADE MUITO ALTA</v>
      </c>
    </row>
    <row r="297" spans="1:10">
      <c r="A297" s="145">
        <v>295</v>
      </c>
      <c r="B297" s="28">
        <v>3126505</v>
      </c>
      <c r="C297" s="17" t="s">
        <v>392</v>
      </c>
      <c r="D297" s="143">
        <f>Sensibilidade!Q299</f>
        <v>0.44732325531871758</v>
      </c>
      <c r="E297" s="143">
        <f>Exposição!O299</f>
        <v>0.57954402543957473</v>
      </c>
      <c r="F297" s="143">
        <f>'Capacidade de Adaptação'!M299</f>
        <v>0.38816161503217478</v>
      </c>
      <c r="G297" s="132">
        <f t="shared" si="12"/>
        <v>0.66787520975935633</v>
      </c>
      <c r="H297" s="131">
        <f t="shared" si="13"/>
        <v>0.61361901633501437</v>
      </c>
      <c r="I297" s="47" t="s">
        <v>502</v>
      </c>
      <c r="J297" s="47" t="str">
        <f t="shared" si="14"/>
        <v>VULNERABILIDADE MUITO ALTA</v>
      </c>
    </row>
    <row r="298" spans="1:10">
      <c r="A298" s="145">
        <v>296</v>
      </c>
      <c r="B298" s="28">
        <v>3126604</v>
      </c>
      <c r="C298" s="17" t="s">
        <v>393</v>
      </c>
      <c r="D298" s="143">
        <f>Sensibilidade!Q300</f>
        <v>0.45647098406962688</v>
      </c>
      <c r="E298" s="143">
        <f>Exposição!O300</f>
        <v>0.70528845654305072</v>
      </c>
      <c r="F298" s="143">
        <f>'Capacidade de Adaptação'!M300</f>
        <v>0.38395018128127334</v>
      </c>
      <c r="G298" s="132">
        <f t="shared" si="12"/>
        <v>0.83850387760412559</v>
      </c>
      <c r="H298" s="131">
        <f t="shared" si="13"/>
        <v>0.7703863192555499</v>
      </c>
      <c r="I298" s="47" t="s">
        <v>53</v>
      </c>
      <c r="J298" s="47" t="str">
        <f t="shared" si="14"/>
        <v>VULNERABILIDADE MUITO ALTA</v>
      </c>
    </row>
    <row r="299" spans="1:10">
      <c r="A299" s="145">
        <v>297</v>
      </c>
      <c r="B299" s="28">
        <v>3126703</v>
      </c>
      <c r="C299" s="17" t="s">
        <v>394</v>
      </c>
      <c r="D299" s="143">
        <f>Sensibilidade!Q301</f>
        <v>0.47854473514906659</v>
      </c>
      <c r="E299" s="143">
        <f>Exposição!O301</f>
        <v>0.38769012026442873</v>
      </c>
      <c r="F299" s="143">
        <f>'Capacidade de Adaptação'!M301</f>
        <v>0.39491002807967979</v>
      </c>
      <c r="G299" s="132">
        <f t="shared" si="12"/>
        <v>0.46979578316612813</v>
      </c>
      <c r="H299" s="131">
        <f t="shared" si="13"/>
        <v>0.43163097257136784</v>
      </c>
      <c r="I299" s="47" t="s">
        <v>53</v>
      </c>
      <c r="J299" s="47" t="str">
        <f t="shared" si="14"/>
        <v>VULNERABILIDADE ALTA</v>
      </c>
    </row>
    <row r="300" spans="1:10">
      <c r="A300" s="145">
        <v>298</v>
      </c>
      <c r="B300" s="28">
        <v>3126752</v>
      </c>
      <c r="C300" s="17" t="s">
        <v>395</v>
      </c>
      <c r="D300" s="143">
        <f>Sensibilidade!Q302</f>
        <v>0.35547362671107857</v>
      </c>
      <c r="E300" s="143">
        <f>Exposição!O302</f>
        <v>0.69102380271353436</v>
      </c>
      <c r="F300" s="143">
        <f>'Capacidade de Adaptação'!M302</f>
        <v>0.41630306600538702</v>
      </c>
      <c r="G300" s="132">
        <f t="shared" si="12"/>
        <v>0.59005267400812822</v>
      </c>
      <c r="H300" s="131">
        <f t="shared" si="13"/>
        <v>0.54211855166951017</v>
      </c>
      <c r="I300" s="47" t="s">
        <v>991</v>
      </c>
      <c r="J300" s="47" t="str">
        <f t="shared" si="14"/>
        <v>VULNERABILIDADE ALTA</v>
      </c>
    </row>
    <row r="301" spans="1:10">
      <c r="A301" s="145">
        <v>299</v>
      </c>
      <c r="B301" s="28">
        <v>3126802</v>
      </c>
      <c r="C301" s="17" t="s">
        <v>396</v>
      </c>
      <c r="D301" s="143">
        <f>Sensibilidade!Q303</f>
        <v>0.44229228991494174</v>
      </c>
      <c r="E301" s="143">
        <f>Exposição!O303</f>
        <v>0.28079615096879595</v>
      </c>
      <c r="F301" s="143">
        <f>'Capacidade de Adaptação'!M303</f>
        <v>0.33747851475677071</v>
      </c>
      <c r="G301" s="132">
        <f t="shared" si="12"/>
        <v>0.36800556829758535</v>
      </c>
      <c r="H301" s="131">
        <f t="shared" si="13"/>
        <v>0.33810989167562644</v>
      </c>
      <c r="I301" s="47" t="s">
        <v>991</v>
      </c>
      <c r="J301" s="47" t="str">
        <f t="shared" si="14"/>
        <v>VULNERABILIDADE MODERADA</v>
      </c>
    </row>
    <row r="302" spans="1:10">
      <c r="A302" s="145">
        <v>300</v>
      </c>
      <c r="B302" s="28">
        <v>3126901</v>
      </c>
      <c r="C302" s="17" t="s">
        <v>397</v>
      </c>
      <c r="D302" s="143">
        <f>Sensibilidade!Q304</f>
        <v>0.39401494106956275</v>
      </c>
      <c r="E302" s="143">
        <f>Exposição!O304</f>
        <v>0.4430188072789813</v>
      </c>
      <c r="F302" s="143">
        <f>'Capacidade de Adaptação'!M304</f>
        <v>0.43309998188562027</v>
      </c>
      <c r="G302" s="132">
        <f t="shared" si="12"/>
        <v>0.40303864360085623</v>
      </c>
      <c r="H302" s="131">
        <f t="shared" si="13"/>
        <v>0.37029698425318924</v>
      </c>
      <c r="I302" s="47" t="s">
        <v>991</v>
      </c>
      <c r="J302" s="47" t="str">
        <f t="shared" si="14"/>
        <v>VULNERABILIDADE MODERADA</v>
      </c>
    </row>
    <row r="303" spans="1:10">
      <c r="A303" s="145">
        <v>301</v>
      </c>
      <c r="B303" s="28">
        <v>3126950</v>
      </c>
      <c r="C303" s="17" t="s">
        <v>398</v>
      </c>
      <c r="D303" s="143">
        <f>Sensibilidade!Q305</f>
        <v>0.41534228844372395</v>
      </c>
      <c r="E303" s="143">
        <f>Exposição!O305</f>
        <v>0.41158536585365857</v>
      </c>
      <c r="F303" s="143">
        <f>'Capacidade de Adaptação'!M305</f>
        <v>0.23752156261745028</v>
      </c>
      <c r="G303" s="132">
        <f t="shared" si="12"/>
        <v>0.7197191103821351</v>
      </c>
      <c r="H303" s="131">
        <f t="shared" si="13"/>
        <v>0.66125127283781548</v>
      </c>
      <c r="I303" s="47" t="s">
        <v>991</v>
      </c>
      <c r="J303" s="47" t="str">
        <f t="shared" si="14"/>
        <v>VULNERABILIDADE MUITO ALTA</v>
      </c>
    </row>
    <row r="304" spans="1:10">
      <c r="A304" s="145">
        <v>302</v>
      </c>
      <c r="B304" s="28">
        <v>3127008</v>
      </c>
      <c r="C304" s="17" t="s">
        <v>399</v>
      </c>
      <c r="D304" s="143">
        <f>Sensibilidade!Q306</f>
        <v>0.44313102146982669</v>
      </c>
      <c r="E304" s="143">
        <f>Exposição!O306</f>
        <v>0.3282520325203252</v>
      </c>
      <c r="F304" s="143">
        <f>'Capacidade de Adaptação'!M306</f>
        <v>0.42823105405302836</v>
      </c>
      <c r="G304" s="132">
        <f t="shared" si="12"/>
        <v>0.33967330742031182</v>
      </c>
      <c r="H304" s="131">
        <f t="shared" si="13"/>
        <v>0.31207925931194924</v>
      </c>
      <c r="I304" s="47" t="s">
        <v>15</v>
      </c>
      <c r="J304" s="47" t="str">
        <f t="shared" si="14"/>
        <v>VULNERABILIDADE MODERADA</v>
      </c>
    </row>
    <row r="305" spans="1:10">
      <c r="A305" s="145">
        <v>303</v>
      </c>
      <c r="B305" s="28">
        <v>3127057</v>
      </c>
      <c r="C305" s="17" t="s">
        <v>400</v>
      </c>
      <c r="D305" s="143">
        <f>Sensibilidade!Q307</f>
        <v>0.40076438543966769</v>
      </c>
      <c r="E305" s="143">
        <f>Exposição!O307</f>
        <v>0.29210328214393255</v>
      </c>
      <c r="F305" s="143">
        <f>'Capacidade de Adaptação'!M307</f>
        <v>0.29487201201196583</v>
      </c>
      <c r="G305" s="132">
        <f t="shared" si="12"/>
        <v>0.39700136867710772</v>
      </c>
      <c r="H305" s="131">
        <f t="shared" si="13"/>
        <v>0.36475015956809664</v>
      </c>
      <c r="I305" s="47" t="s">
        <v>991</v>
      </c>
      <c r="J305" s="47" t="str">
        <f t="shared" si="14"/>
        <v>VULNERABILIDADE MODERADA</v>
      </c>
    </row>
    <row r="306" spans="1:10">
      <c r="A306" s="145">
        <v>304</v>
      </c>
      <c r="B306" s="28">
        <v>3127073</v>
      </c>
      <c r="C306" s="17" t="s">
        <v>401</v>
      </c>
      <c r="D306" s="143">
        <f>Sensibilidade!Q308</f>
        <v>0.42181315205531633</v>
      </c>
      <c r="E306" s="143">
        <f>Exposição!O308</f>
        <v>0.52032068169758094</v>
      </c>
      <c r="F306" s="143">
        <f>'Capacidade de Adaptação'!M308</f>
        <v>0.25226648023299764</v>
      </c>
      <c r="G306" s="132">
        <f t="shared" si="12"/>
        <v>0.87002485079949521</v>
      </c>
      <c r="H306" s="131">
        <f t="shared" si="13"/>
        <v>0.7993466224430783</v>
      </c>
      <c r="I306" s="47" t="s">
        <v>53</v>
      </c>
      <c r="J306" s="47" t="str">
        <f t="shared" si="14"/>
        <v>VULNERABILIDADE MUITO ALTA</v>
      </c>
    </row>
    <row r="307" spans="1:10">
      <c r="A307" s="145">
        <v>305</v>
      </c>
      <c r="B307" s="28">
        <v>3127107</v>
      </c>
      <c r="C307" s="17" t="s">
        <v>402</v>
      </c>
      <c r="D307" s="143">
        <f>Sensibilidade!Q309</f>
        <v>0.40142335665051371</v>
      </c>
      <c r="E307" s="143">
        <f>Exposição!O309</f>
        <v>0.37703252032520324</v>
      </c>
      <c r="F307" s="143">
        <f>'Capacidade de Adaptação'!M309</f>
        <v>0.37114634384443468</v>
      </c>
      <c r="G307" s="132">
        <f t="shared" si="12"/>
        <v>0.4077897098692263</v>
      </c>
      <c r="H307" s="131">
        <f t="shared" si="13"/>
        <v>0.37466208804434531</v>
      </c>
      <c r="I307" s="47" t="s">
        <v>15</v>
      </c>
      <c r="J307" s="47" t="str">
        <f t="shared" si="14"/>
        <v>VULNERABILIDADE MODERADA</v>
      </c>
    </row>
    <row r="308" spans="1:10">
      <c r="A308" s="145">
        <v>306</v>
      </c>
      <c r="B308" s="28">
        <v>3127206</v>
      </c>
      <c r="C308" s="17" t="s">
        <v>403</v>
      </c>
      <c r="D308" s="143">
        <f>Sensibilidade!Q310</f>
        <v>0.44069917359338789</v>
      </c>
      <c r="E308" s="143">
        <f>Exposição!O310</f>
        <v>0.54166666666666663</v>
      </c>
      <c r="F308" s="143">
        <f>'Capacidade de Adaptação'!M310</f>
        <v>0.36204844535832093</v>
      </c>
      <c r="G308" s="132">
        <f t="shared" si="12"/>
        <v>0.65933732190682581</v>
      </c>
      <c r="H308" s="131">
        <f t="shared" si="13"/>
        <v>0.60577472106983143</v>
      </c>
      <c r="I308" s="47" t="s">
        <v>992</v>
      </c>
      <c r="J308" s="47" t="str">
        <f t="shared" si="14"/>
        <v>VULNERABILIDADE MUITO ALTA</v>
      </c>
    </row>
    <row r="309" spans="1:10">
      <c r="A309" s="145">
        <v>307</v>
      </c>
      <c r="B309" s="28">
        <v>3127305</v>
      </c>
      <c r="C309" s="17" t="s">
        <v>404</v>
      </c>
      <c r="D309" s="143">
        <f>Sensibilidade!Q311</f>
        <v>0.43470572763519755</v>
      </c>
      <c r="E309" s="143">
        <f>Exposição!O311</f>
        <v>0.50419285616354081</v>
      </c>
      <c r="F309" s="143">
        <f>'Capacidade de Adaptação'!M311</f>
        <v>0.41022555727380533</v>
      </c>
      <c r="G309" s="132">
        <f t="shared" si="12"/>
        <v>0.53428051597660853</v>
      </c>
      <c r="H309" s="131">
        <f t="shared" si="13"/>
        <v>0.49087715769336149</v>
      </c>
      <c r="I309" s="47" t="s">
        <v>991</v>
      </c>
      <c r="J309" s="47" t="str">
        <f t="shared" si="14"/>
        <v>VULNERABILIDADE ALTA</v>
      </c>
    </row>
    <row r="310" spans="1:10">
      <c r="A310" s="145">
        <v>308</v>
      </c>
      <c r="B310" s="28">
        <v>3127339</v>
      </c>
      <c r="C310" s="17" t="s">
        <v>405</v>
      </c>
      <c r="D310" s="143">
        <f>Sensibilidade!Q312</f>
        <v>0.54964587876834037</v>
      </c>
      <c r="E310" s="143">
        <f>Exposição!O312</f>
        <v>0.49429897915656268</v>
      </c>
      <c r="F310" s="143">
        <f>'Capacidade de Adaptação'!M312</f>
        <v>0.24782081613928558</v>
      </c>
      <c r="G310" s="132">
        <f t="shared" si="12"/>
        <v>1.0963138650148814</v>
      </c>
      <c r="H310" s="131">
        <f t="shared" si="13"/>
        <v>1</v>
      </c>
      <c r="I310" s="47" t="s">
        <v>53</v>
      </c>
      <c r="J310" s="47" t="str">
        <f t="shared" si="14"/>
        <v>VULNERABILIDADE EXTREMA</v>
      </c>
    </row>
    <row r="311" spans="1:10">
      <c r="A311" s="145">
        <v>309</v>
      </c>
      <c r="B311" s="28">
        <v>3127354</v>
      </c>
      <c r="C311" s="17" t="s">
        <v>406</v>
      </c>
      <c r="D311" s="143">
        <f>Sensibilidade!Q313</f>
        <v>0.58437912774246592</v>
      </c>
      <c r="E311" s="143">
        <f>Exposição!O313</f>
        <v>0.69340959111407086</v>
      </c>
      <c r="F311" s="143">
        <f>'Capacidade de Adaptação'!M313</f>
        <v>0.31028340549955685</v>
      </c>
      <c r="G311" s="132">
        <f t="shared" si="12"/>
        <v>1.3059483196373498</v>
      </c>
      <c r="H311" s="131">
        <f t="shared" si="13"/>
        <v>1</v>
      </c>
      <c r="I311" s="47" t="s">
        <v>53</v>
      </c>
      <c r="J311" s="47" t="str">
        <f t="shared" si="14"/>
        <v>VULNERABILIDADE EXTREMA</v>
      </c>
    </row>
    <row r="312" spans="1:10">
      <c r="A312" s="145">
        <v>310</v>
      </c>
      <c r="B312" s="28">
        <v>3127370</v>
      </c>
      <c r="C312" s="17" t="s">
        <v>407</v>
      </c>
      <c r="D312" s="143">
        <f>Sensibilidade!Q314</f>
        <v>0.43628872286085024</v>
      </c>
      <c r="E312" s="143">
        <f>Exposição!O314</f>
        <v>0.49400372136927589</v>
      </c>
      <c r="F312" s="143">
        <f>'Capacidade de Adaptação'!M314</f>
        <v>0.299938767931196</v>
      </c>
      <c r="G312" s="132">
        <f t="shared" si="12"/>
        <v>0.71857417489342179</v>
      </c>
      <c r="H312" s="131">
        <f t="shared" si="13"/>
        <v>0.66019934849912887</v>
      </c>
      <c r="I312" s="47" t="s">
        <v>991</v>
      </c>
      <c r="J312" s="47" t="str">
        <f t="shared" si="14"/>
        <v>VULNERABILIDADE MUITO ALTA</v>
      </c>
    </row>
    <row r="313" spans="1:10">
      <c r="A313" s="145">
        <v>311</v>
      </c>
      <c r="B313" s="28">
        <v>3127388</v>
      </c>
      <c r="C313" s="17" t="s">
        <v>408</v>
      </c>
      <c r="D313" s="143">
        <f>Sensibilidade!Q315</f>
        <v>0.38164939834878875</v>
      </c>
      <c r="E313" s="143">
        <f>Exposição!O315</f>
        <v>0.28812857573020173</v>
      </c>
      <c r="F313" s="143">
        <f>'Capacidade de Adaptação'!M315</f>
        <v>0.35129306084805328</v>
      </c>
      <c r="G313" s="132">
        <f t="shared" si="12"/>
        <v>0.31302667154614899</v>
      </c>
      <c r="H313" s="131">
        <f t="shared" si="13"/>
        <v>0.28759731679512412</v>
      </c>
      <c r="I313" s="47" t="s">
        <v>990</v>
      </c>
      <c r="J313" s="47" t="str">
        <f t="shared" si="14"/>
        <v>VULNERABILIDADE MODERADA</v>
      </c>
    </row>
    <row r="314" spans="1:10">
      <c r="A314" s="145">
        <v>312</v>
      </c>
      <c r="B314" s="28">
        <v>3127404</v>
      </c>
      <c r="C314" s="17" t="s">
        <v>409</v>
      </c>
      <c r="D314" s="143">
        <f>Sensibilidade!Q316</f>
        <v>0.39337828514317486</v>
      </c>
      <c r="E314" s="143">
        <f>Exposição!O316</f>
        <v>0.22262876257587005</v>
      </c>
      <c r="F314" s="143">
        <f>'Capacidade de Adaptação'!M316</f>
        <v>0.37405403225213141</v>
      </c>
      <c r="G314" s="132">
        <f t="shared" si="12"/>
        <v>0.2341301344042489</v>
      </c>
      <c r="H314" s="131">
        <f t="shared" si="13"/>
        <v>0.2151100994140579</v>
      </c>
      <c r="I314" s="47" t="s">
        <v>51</v>
      </c>
      <c r="J314" s="47" t="str">
        <f t="shared" si="14"/>
        <v>VULNERABILIDADE MODERADA</v>
      </c>
    </row>
    <row r="315" spans="1:10">
      <c r="A315" s="145">
        <v>313</v>
      </c>
      <c r="B315" s="28">
        <v>3127503</v>
      </c>
      <c r="C315" s="17" t="s">
        <v>410</v>
      </c>
      <c r="D315" s="143">
        <f>Sensibilidade!Q317</f>
        <v>0.39447459678570257</v>
      </c>
      <c r="E315" s="143">
        <f>Exposição!O317</f>
        <v>0.43001683881893987</v>
      </c>
      <c r="F315" s="143">
        <f>'Capacidade de Adaptação'!M317</f>
        <v>0.31445330072474487</v>
      </c>
      <c r="G315" s="132">
        <f t="shared" si="12"/>
        <v>0.53944645743327446</v>
      </c>
      <c r="H315" s="131">
        <f t="shared" si="13"/>
        <v>0.49562343344781834</v>
      </c>
      <c r="I315" s="47" t="s">
        <v>991</v>
      </c>
      <c r="J315" s="47" t="str">
        <f t="shared" si="14"/>
        <v>VULNERABILIDADE ALTA</v>
      </c>
    </row>
    <row r="316" spans="1:10">
      <c r="A316" s="145">
        <v>314</v>
      </c>
      <c r="B316" s="28">
        <v>3127602</v>
      </c>
      <c r="C316" s="17" t="s">
        <v>979</v>
      </c>
      <c r="D316" s="143">
        <f>Sensibilidade!Q318</f>
        <v>0.26973220676768872</v>
      </c>
      <c r="E316" s="143">
        <f>Exposição!O318</f>
        <v>0.48275986796333098</v>
      </c>
      <c r="F316" s="143">
        <f>'Capacidade de Adaptação'!M318</f>
        <v>0.27293190221449892</v>
      </c>
      <c r="G316" s="132">
        <f t="shared" si="12"/>
        <v>0.47710027104962538</v>
      </c>
      <c r="H316" s="131">
        <f t="shared" si="13"/>
        <v>0.43834206560852007</v>
      </c>
      <c r="I316" s="47" t="s">
        <v>502</v>
      </c>
      <c r="J316" s="47" t="str">
        <f t="shared" si="14"/>
        <v>VULNERABILIDADE ALTA</v>
      </c>
    </row>
    <row r="317" spans="1:10">
      <c r="A317" s="145">
        <v>315</v>
      </c>
      <c r="B317" s="28">
        <v>3127701</v>
      </c>
      <c r="C317" s="17" t="s">
        <v>411</v>
      </c>
      <c r="D317" s="143">
        <f>Sensibilidade!Q319</f>
        <v>0.42944284125534299</v>
      </c>
      <c r="E317" s="143">
        <f>Exposição!O319</f>
        <v>0.54751334587474609</v>
      </c>
      <c r="F317" s="143">
        <f>'Capacidade de Adaptação'!M319</f>
        <v>0.54312438860678902</v>
      </c>
      <c r="G317" s="132">
        <f t="shared" si="12"/>
        <v>0.43291314441026968</v>
      </c>
      <c r="H317" s="131">
        <f t="shared" si="13"/>
        <v>0.39774456956898041</v>
      </c>
      <c r="I317" s="47" t="s">
        <v>991</v>
      </c>
      <c r="J317" s="47" t="str">
        <f t="shared" si="14"/>
        <v>VULNERABILIDADE MODERADA</v>
      </c>
    </row>
    <row r="318" spans="1:10">
      <c r="A318" s="145">
        <v>316</v>
      </c>
      <c r="B318" s="28">
        <v>3127800</v>
      </c>
      <c r="C318" s="17" t="s">
        <v>412</v>
      </c>
      <c r="D318" s="143">
        <f>Sensibilidade!Q320</f>
        <v>0.37402791104161448</v>
      </c>
      <c r="E318" s="143">
        <f>Exposição!O320</f>
        <v>0.48929954890636346</v>
      </c>
      <c r="F318" s="143">
        <f>'Capacidade de Adaptação'!M320</f>
        <v>0.52044748610545644</v>
      </c>
      <c r="G318" s="132">
        <f t="shared" si="12"/>
        <v>0.35164294772665766</v>
      </c>
      <c r="H318" s="131">
        <f t="shared" si="13"/>
        <v>0.32307652167973544</v>
      </c>
      <c r="I318" s="47" t="s">
        <v>53</v>
      </c>
      <c r="J318" s="47" t="str">
        <f t="shared" si="14"/>
        <v>VULNERABILIDADE MODERADA</v>
      </c>
    </row>
    <row r="319" spans="1:10">
      <c r="A319" s="145">
        <v>317</v>
      </c>
      <c r="B319" s="28">
        <v>3127909</v>
      </c>
      <c r="C319" s="17" t="s">
        <v>413</v>
      </c>
      <c r="D319" s="143">
        <f>Sensibilidade!Q321</f>
        <v>0.67773887539918365</v>
      </c>
      <c r="E319" s="143">
        <f>Exposição!O321</f>
        <v>0.54166666666666663</v>
      </c>
      <c r="F319" s="143">
        <f>'Capacidade de Adaptação'!M321</f>
        <v>0.42961627423740589</v>
      </c>
      <c r="G319" s="132">
        <f t="shared" si="12"/>
        <v>0.85450337783299846</v>
      </c>
      <c r="H319" s="131">
        <f t="shared" si="13"/>
        <v>0.78508606772477396</v>
      </c>
      <c r="I319" s="47" t="s">
        <v>15</v>
      </c>
      <c r="J319" s="47" t="str">
        <f t="shared" si="14"/>
        <v>VULNERABILIDADE MUITO ALTA</v>
      </c>
    </row>
    <row r="320" spans="1:10">
      <c r="A320" s="145">
        <v>318</v>
      </c>
      <c r="B320" s="28">
        <v>3128006</v>
      </c>
      <c r="C320" s="17" t="s">
        <v>414</v>
      </c>
      <c r="D320" s="143">
        <f>Sensibilidade!Q322</f>
        <v>0.30047703641402651</v>
      </c>
      <c r="E320" s="143">
        <f>Exposição!O322</f>
        <v>0.40755883513990426</v>
      </c>
      <c r="F320" s="143">
        <f>'Capacidade de Adaptação'!M322</f>
        <v>0.39151475630604315</v>
      </c>
      <c r="G320" s="132">
        <f t="shared" si="12"/>
        <v>0.3127904350339834</v>
      </c>
      <c r="H320" s="131">
        <f t="shared" si="13"/>
        <v>0.28738027143380629</v>
      </c>
      <c r="I320" s="47" t="s">
        <v>991</v>
      </c>
      <c r="J320" s="47" t="str">
        <f t="shared" si="14"/>
        <v>VULNERABILIDADE MODERADA</v>
      </c>
    </row>
    <row r="321" spans="1:10">
      <c r="A321" s="145">
        <v>319</v>
      </c>
      <c r="B321" s="28">
        <v>3128105</v>
      </c>
      <c r="C321" s="17" t="s">
        <v>415</v>
      </c>
      <c r="D321" s="143">
        <f>Sensibilidade!Q323</f>
        <v>0.43988596246403838</v>
      </c>
      <c r="E321" s="143">
        <f>Exposição!O323</f>
        <v>0.37703252032520324</v>
      </c>
      <c r="F321" s="143">
        <f>'Capacidade de Adaptação'!M323</f>
        <v>0.45742050880523055</v>
      </c>
      <c r="G321" s="132">
        <f t="shared" si="12"/>
        <v>0.36257952997493065</v>
      </c>
      <c r="H321" s="131">
        <f t="shared" si="13"/>
        <v>0.33312464855012824</v>
      </c>
      <c r="I321" s="47" t="s">
        <v>51</v>
      </c>
      <c r="J321" s="47" t="str">
        <f t="shared" si="14"/>
        <v>VULNERABILIDADE MODERADA</v>
      </c>
    </row>
    <row r="322" spans="1:10">
      <c r="A322" s="145">
        <v>320</v>
      </c>
      <c r="B322" s="28">
        <v>3128204</v>
      </c>
      <c r="C322" s="17" t="s">
        <v>416</v>
      </c>
      <c r="D322" s="143">
        <f>Sensibilidade!Q324</f>
        <v>0.42544431845596492</v>
      </c>
      <c r="E322" s="143">
        <f>Exposição!O324</f>
        <v>0.53842905457476986</v>
      </c>
      <c r="F322" s="143">
        <f>'Capacidade de Adaptação'!M324</f>
        <v>0.45241715174736752</v>
      </c>
      <c r="G322" s="132">
        <f t="shared" si="12"/>
        <v>0.50632824435526147</v>
      </c>
      <c r="H322" s="131">
        <f t="shared" si="13"/>
        <v>0.46519564538988767</v>
      </c>
      <c r="I322" s="47" t="s">
        <v>990</v>
      </c>
      <c r="J322" s="47" t="str">
        <f t="shared" si="14"/>
        <v>VULNERABILIDADE ALTA</v>
      </c>
    </row>
    <row r="323" spans="1:10">
      <c r="A323" s="145">
        <v>321</v>
      </c>
      <c r="B323" s="28">
        <v>3128253</v>
      </c>
      <c r="C323" s="17" t="s">
        <v>417</v>
      </c>
      <c r="D323" s="143">
        <f>Sensibilidade!Q325</f>
        <v>0.62066159142312383</v>
      </c>
      <c r="E323" s="143">
        <f>Exposição!O325</f>
        <v>0.61934668947595661</v>
      </c>
      <c r="F323" s="143">
        <f>'Capacidade de Adaptação'!M325</f>
        <v>0.30235561557603635</v>
      </c>
      <c r="G323" s="132">
        <f t="shared" si="12"/>
        <v>1.2713661732408621</v>
      </c>
      <c r="H323" s="131">
        <f t="shared" si="13"/>
        <v>1</v>
      </c>
      <c r="I323" s="47" t="s">
        <v>53</v>
      </c>
      <c r="J323" s="47" t="str">
        <f t="shared" si="14"/>
        <v>VULNERABILIDADE EXTREMA</v>
      </c>
    </row>
    <row r="324" spans="1:10">
      <c r="A324" s="145">
        <v>322</v>
      </c>
      <c r="B324" s="28">
        <v>3128303</v>
      </c>
      <c r="C324" s="17" t="s">
        <v>418</v>
      </c>
      <c r="D324" s="143">
        <f>Sensibilidade!Q326</f>
        <v>0.42383041511316438</v>
      </c>
      <c r="E324" s="143">
        <f>Exposição!O326</f>
        <v>0.2509114594770967</v>
      </c>
      <c r="F324" s="143">
        <f>'Capacidade de Adaptação'!M326</f>
        <v>0.35930145392740093</v>
      </c>
      <c r="G324" s="132">
        <f t="shared" ref="G324:G387" si="15">((D324*E324)/F324)</f>
        <v>0.2959740542778746</v>
      </c>
      <c r="H324" s="131">
        <f t="shared" ref="H324:H387" si="16">IF((1-(G324-$E$858)/($H$858-$E$858))&gt;1,1,IF((1-(G324-$E$858)/($H$858-$E$858))&lt;0,0,1-(G324-$E$858)/($H$858-$E$858)))</f>
        <v>0.27193000337909501</v>
      </c>
      <c r="I324" s="47" t="s">
        <v>51</v>
      </c>
      <c r="J324" s="47" t="str">
        <f t="shared" ref="J324:J387" si="17">IF(AND(H324&gt;0,H324&lt;0.2),"VULNERABILIDADE RELATIVAMENTE BAIXA",IF(AND(H324&gt;0.20001,H324&lt;0.4),"VULNERABILIDADE MODERADA",IF(AND(H324&gt;0.40001,H324&lt;0.6),"VULNERABILIDADE ALTA",IF(AND(H324&gt;0.60001,H324&lt;0.8),"VULNERABILIDADE MUITO ALTA","VULNERABILIDADE EXTREMA"))))</f>
        <v>VULNERABILIDADE MODERADA</v>
      </c>
    </row>
    <row r="325" spans="1:10">
      <c r="A325" s="145">
        <v>323</v>
      </c>
      <c r="B325" s="28">
        <v>3128402</v>
      </c>
      <c r="C325" s="17" t="s">
        <v>419</v>
      </c>
      <c r="D325" s="143">
        <f>Sensibilidade!Q327</f>
        <v>0.41189207083840246</v>
      </c>
      <c r="E325" s="143">
        <f>Exposição!O327</f>
        <v>0.50464015061241241</v>
      </c>
      <c r="F325" s="143">
        <f>'Capacidade de Adaptação'!M327</f>
        <v>0.54093747288289462</v>
      </c>
      <c r="G325" s="132">
        <f t="shared" si="15"/>
        <v>0.38425379472453008</v>
      </c>
      <c r="H325" s="131">
        <f t="shared" si="16"/>
        <v>0.35303816056718007</v>
      </c>
      <c r="I325" s="47" t="s">
        <v>990</v>
      </c>
      <c r="J325" s="47" t="str">
        <f t="shared" si="17"/>
        <v>VULNERABILIDADE MODERADA</v>
      </c>
    </row>
    <row r="326" spans="1:10">
      <c r="A326" s="145">
        <v>324</v>
      </c>
      <c r="B326" s="28">
        <v>3128501</v>
      </c>
      <c r="C326" s="17" t="s">
        <v>420</v>
      </c>
      <c r="D326" s="143">
        <f>Sensibilidade!Q328</f>
        <v>0.41541869220359184</v>
      </c>
      <c r="E326" s="143">
        <f>Exposição!O328</f>
        <v>0.27134146341463411</v>
      </c>
      <c r="F326" s="143">
        <f>'Capacidade de Adaptação'!M328</f>
        <v>0.35580238124894886</v>
      </c>
      <c r="G326" s="132">
        <f t="shared" si="15"/>
        <v>0.31680596255888344</v>
      </c>
      <c r="H326" s="131">
        <f t="shared" si="16"/>
        <v>0.29106958945892536</v>
      </c>
      <c r="I326" s="47" t="s">
        <v>990</v>
      </c>
      <c r="J326" s="47" t="str">
        <f t="shared" si="17"/>
        <v>VULNERABILIDADE MODERADA</v>
      </c>
    </row>
    <row r="327" spans="1:10">
      <c r="A327" s="145">
        <v>325</v>
      </c>
      <c r="B327" s="28">
        <v>3128600</v>
      </c>
      <c r="C327" s="17" t="s">
        <v>421</v>
      </c>
      <c r="D327" s="143">
        <f>Sensibilidade!Q329</f>
        <v>0.59241884757475349</v>
      </c>
      <c r="E327" s="143">
        <f>Exposição!O329</f>
        <v>0.60956790123456794</v>
      </c>
      <c r="F327" s="143">
        <f>'Capacidade de Adaptação'!M329</f>
        <v>0.37856722985540658</v>
      </c>
      <c r="G327" s="132">
        <f t="shared" si="15"/>
        <v>0.95391118165688349</v>
      </c>
      <c r="H327" s="131">
        <f t="shared" si="16"/>
        <v>0.87641827755543222</v>
      </c>
      <c r="I327" s="47" t="s">
        <v>993</v>
      </c>
      <c r="J327" s="47" t="str">
        <f t="shared" si="17"/>
        <v>VULNERABILIDADE EXTREMA</v>
      </c>
    </row>
    <row r="328" spans="1:10">
      <c r="A328" s="145">
        <v>326</v>
      </c>
      <c r="B328" s="28">
        <v>3128709</v>
      </c>
      <c r="C328" s="17" t="s">
        <v>422</v>
      </c>
      <c r="D328" s="143">
        <f>Sensibilidade!Q330</f>
        <v>0.43316833049294706</v>
      </c>
      <c r="E328" s="143">
        <f>Exposição!O330</f>
        <v>0.22326514255920235</v>
      </c>
      <c r="F328" s="143">
        <f>'Capacidade de Adaptação'!M330</f>
        <v>0.5011890045290377</v>
      </c>
      <c r="G328" s="132">
        <f t="shared" si="15"/>
        <v>0.19296390819770326</v>
      </c>
      <c r="H328" s="131">
        <f t="shared" si="16"/>
        <v>0.17728809485097963</v>
      </c>
      <c r="I328" s="47" t="s">
        <v>51</v>
      </c>
      <c r="J328" s="47" t="str">
        <f t="shared" si="17"/>
        <v>VULNERABILIDADE RELATIVAMENTE BAIXA</v>
      </c>
    </row>
    <row r="329" spans="1:10">
      <c r="A329" s="145">
        <v>327</v>
      </c>
      <c r="B329" s="28">
        <v>3128808</v>
      </c>
      <c r="C329" s="17" t="s">
        <v>423</v>
      </c>
      <c r="D329" s="143">
        <f>Sensibilidade!Q331</f>
        <v>0.42393698433989185</v>
      </c>
      <c r="E329" s="143">
        <f>Exposição!O331</f>
        <v>0.57127501722064611</v>
      </c>
      <c r="F329" s="143">
        <f>'Capacidade de Adaptação'!M331</f>
        <v>0.37297023412565172</v>
      </c>
      <c r="G329" s="132">
        <f t="shared" si="15"/>
        <v>0.6493403115586156</v>
      </c>
      <c r="H329" s="131">
        <f t="shared" si="16"/>
        <v>0.5965898380759409</v>
      </c>
      <c r="I329" s="47" t="s">
        <v>990</v>
      </c>
      <c r="J329" s="47" t="str">
        <f t="shared" si="17"/>
        <v>VULNERABILIDADE ALTA</v>
      </c>
    </row>
    <row r="330" spans="1:10">
      <c r="A330" s="145">
        <v>328</v>
      </c>
      <c r="B330" s="28">
        <v>3128907</v>
      </c>
      <c r="C330" s="17" t="s">
        <v>424</v>
      </c>
      <c r="D330" s="143">
        <f>Sensibilidade!Q332</f>
        <v>0.60364204477469008</v>
      </c>
      <c r="E330" s="143">
        <f>Exposição!O332</f>
        <v>0.62369550606595603</v>
      </c>
      <c r="F330" s="143">
        <f>'Capacidade de Adaptação'!M332</f>
        <v>0.41533544808918349</v>
      </c>
      <c r="G330" s="132">
        <f t="shared" si="15"/>
        <v>0.90646929447157787</v>
      </c>
      <c r="H330" s="131">
        <f t="shared" si="16"/>
        <v>0.83283042802555807</v>
      </c>
      <c r="I330" s="47" t="s">
        <v>50</v>
      </c>
      <c r="J330" s="47" t="str">
        <f t="shared" si="17"/>
        <v>VULNERABILIDADE EXTREMA</v>
      </c>
    </row>
    <row r="331" spans="1:10">
      <c r="A331" s="145">
        <v>329</v>
      </c>
      <c r="B331" s="28">
        <v>3129004</v>
      </c>
      <c r="C331" s="17" t="s">
        <v>425</v>
      </c>
      <c r="D331" s="143">
        <f>Sensibilidade!Q333</f>
        <v>0.46318513677383805</v>
      </c>
      <c r="E331" s="143">
        <f>Exposição!O333</f>
        <v>0.50945257069178773</v>
      </c>
      <c r="F331" s="143">
        <f>'Capacidade de Adaptação'!M333</f>
        <v>0.34279949692237616</v>
      </c>
      <c r="G331" s="132">
        <f t="shared" si="15"/>
        <v>0.68836407507649455</v>
      </c>
      <c r="H331" s="131">
        <f t="shared" si="16"/>
        <v>0.63244342723993918</v>
      </c>
      <c r="I331" s="47" t="s">
        <v>990</v>
      </c>
      <c r="J331" s="47" t="str">
        <f t="shared" si="17"/>
        <v>VULNERABILIDADE MUITO ALTA</v>
      </c>
    </row>
    <row r="332" spans="1:10">
      <c r="A332" s="145">
        <v>330</v>
      </c>
      <c r="B332" s="28">
        <v>3129103</v>
      </c>
      <c r="C332" s="17" t="s">
        <v>426</v>
      </c>
      <c r="D332" s="143">
        <f>Sensibilidade!Q334</f>
        <v>0.63400239533062697</v>
      </c>
      <c r="E332" s="143">
        <f>Exposição!O334</f>
        <v>0.41158536585365857</v>
      </c>
      <c r="F332" s="143">
        <f>'Capacidade de Adaptação'!M334</f>
        <v>0.39290828158956531</v>
      </c>
      <c r="G332" s="132">
        <f t="shared" si="15"/>
        <v>0.66414000432507569</v>
      </c>
      <c r="H332" s="131">
        <f t="shared" si="16"/>
        <v>0.61018724786853951</v>
      </c>
      <c r="I332" s="47" t="s">
        <v>15</v>
      </c>
      <c r="J332" s="47" t="str">
        <f t="shared" si="17"/>
        <v>VULNERABILIDADE MUITO ALTA</v>
      </c>
    </row>
    <row r="333" spans="1:10">
      <c r="A333" s="145">
        <v>331</v>
      </c>
      <c r="B333" s="28">
        <v>3129202</v>
      </c>
      <c r="C333" s="17" t="s">
        <v>427</v>
      </c>
      <c r="D333" s="143">
        <f>Sensibilidade!Q335</f>
        <v>0.4427804379477942</v>
      </c>
      <c r="E333" s="143">
        <f>Exposição!O335</f>
        <v>0.20630081300813008</v>
      </c>
      <c r="F333" s="143">
        <f>'Capacidade de Adaptação'!M335</f>
        <v>0.30978557070912871</v>
      </c>
      <c r="G333" s="132">
        <f t="shared" si="15"/>
        <v>0.29486836369953001</v>
      </c>
      <c r="H333" s="131">
        <f t="shared" si="16"/>
        <v>0.27091413581111146</v>
      </c>
      <c r="I333" s="47" t="s">
        <v>51</v>
      </c>
      <c r="J333" s="47" t="str">
        <f t="shared" si="17"/>
        <v>VULNERABILIDADE MODERADA</v>
      </c>
    </row>
    <row r="334" spans="1:10">
      <c r="A334" s="145">
        <v>332</v>
      </c>
      <c r="B334" s="28">
        <v>3129301</v>
      </c>
      <c r="C334" s="17" t="s">
        <v>428</v>
      </c>
      <c r="D334" s="143">
        <f>Sensibilidade!Q336</f>
        <v>0.40248219217282327</v>
      </c>
      <c r="E334" s="143">
        <f>Exposição!O336</f>
        <v>0.48038965528583827</v>
      </c>
      <c r="F334" s="143">
        <f>'Capacidade de Adaptação'!M336</f>
        <v>0.3743306975222756</v>
      </c>
      <c r="G334" s="132">
        <f t="shared" si="15"/>
        <v>0.51651730097579118</v>
      </c>
      <c r="H334" s="131">
        <f t="shared" si="16"/>
        <v>0.47455697338875724</v>
      </c>
      <c r="I334" s="47" t="s">
        <v>991</v>
      </c>
      <c r="J334" s="47" t="str">
        <f t="shared" si="17"/>
        <v>VULNERABILIDADE ALTA</v>
      </c>
    </row>
    <row r="335" spans="1:10">
      <c r="A335" s="145">
        <v>333</v>
      </c>
      <c r="B335" s="28">
        <v>3129400</v>
      </c>
      <c r="C335" s="17" t="s">
        <v>429</v>
      </c>
      <c r="D335" s="143">
        <f>Sensibilidade!Q337</f>
        <v>0.41162457123830382</v>
      </c>
      <c r="E335" s="143">
        <f>Exposição!O337</f>
        <v>0.28812857573020173</v>
      </c>
      <c r="F335" s="143">
        <f>'Capacidade de Adaptação'!M337</f>
        <v>0.41247170296713126</v>
      </c>
      <c r="G335" s="132">
        <f t="shared" si="15"/>
        <v>0.28753681911580348</v>
      </c>
      <c r="H335" s="131">
        <f t="shared" si="16"/>
        <v>0.26417818407949456</v>
      </c>
      <c r="I335" s="47" t="s">
        <v>990</v>
      </c>
      <c r="J335" s="47" t="str">
        <f t="shared" si="17"/>
        <v>VULNERABILIDADE MODERADA</v>
      </c>
    </row>
    <row r="336" spans="1:10">
      <c r="A336" s="145">
        <v>334</v>
      </c>
      <c r="B336" s="28">
        <v>3129509</v>
      </c>
      <c r="C336" s="17" t="s">
        <v>430</v>
      </c>
      <c r="D336" s="143">
        <f>Sensibilidade!Q338</f>
        <v>0.45217397029439094</v>
      </c>
      <c r="E336" s="143">
        <f>Exposição!O338</f>
        <v>0.54018597593858397</v>
      </c>
      <c r="F336" s="143">
        <f>'Capacidade de Adaptação'!M338</f>
        <v>0.45179568311612672</v>
      </c>
      <c r="G336" s="132">
        <f t="shared" si="15"/>
        <v>0.54063827204545756</v>
      </c>
      <c r="H336" s="131">
        <f t="shared" si="16"/>
        <v>0.49671842858956794</v>
      </c>
      <c r="I336" s="47" t="s">
        <v>50</v>
      </c>
      <c r="J336" s="47" t="str">
        <f t="shared" si="17"/>
        <v>VULNERABILIDADE ALTA</v>
      </c>
    </row>
    <row r="337" spans="1:10">
      <c r="A337" s="145">
        <v>335</v>
      </c>
      <c r="B337" s="28">
        <v>3129608</v>
      </c>
      <c r="C337" s="17" t="s">
        <v>431</v>
      </c>
      <c r="D337" s="143">
        <f>Sensibilidade!Q339</f>
        <v>0.47139476009293491</v>
      </c>
      <c r="E337" s="143">
        <f>Exposição!O339</f>
        <v>0.62707370452668387</v>
      </c>
      <c r="F337" s="143">
        <f>'Capacidade de Adaptação'!M339</f>
        <v>0.35755760332555414</v>
      </c>
      <c r="G337" s="132">
        <f t="shared" si="15"/>
        <v>0.82671786519612245</v>
      </c>
      <c r="H337" s="131">
        <f t="shared" si="16"/>
        <v>0.75955776740240211</v>
      </c>
      <c r="I337" s="47" t="s">
        <v>53</v>
      </c>
      <c r="J337" s="47" t="str">
        <f t="shared" si="17"/>
        <v>VULNERABILIDADE MUITO ALTA</v>
      </c>
    </row>
    <row r="338" spans="1:10">
      <c r="A338" s="145">
        <v>336</v>
      </c>
      <c r="B338" s="28">
        <v>3129657</v>
      </c>
      <c r="C338" s="17" t="s">
        <v>432</v>
      </c>
      <c r="D338" s="143">
        <f>Sensibilidade!Q340</f>
        <v>0.52237470653714402</v>
      </c>
      <c r="E338" s="143">
        <f>Exposição!O340</f>
        <v>0.55555555555555547</v>
      </c>
      <c r="F338" s="143">
        <f>'Capacidade de Adaptação'!M340</f>
        <v>0.25559321097602211</v>
      </c>
      <c r="G338" s="132">
        <f t="shared" si="15"/>
        <v>1.1354298855991074</v>
      </c>
      <c r="H338" s="131">
        <f t="shared" si="16"/>
        <v>1</v>
      </c>
      <c r="I338" s="47" t="s">
        <v>53</v>
      </c>
      <c r="J338" s="47" t="str">
        <f t="shared" si="17"/>
        <v>VULNERABILIDADE EXTREMA</v>
      </c>
    </row>
    <row r="339" spans="1:10">
      <c r="A339" s="145">
        <v>337</v>
      </c>
      <c r="B339" s="28">
        <v>3129707</v>
      </c>
      <c r="C339" s="17" t="s">
        <v>433</v>
      </c>
      <c r="D339" s="143">
        <f>Sensibilidade!Q341</f>
        <v>0.42566518687597399</v>
      </c>
      <c r="E339" s="143">
        <f>Exposição!O341</f>
        <v>0.3282520325203252</v>
      </c>
      <c r="F339" s="143">
        <f>'Capacidade de Adaptação'!M341</f>
        <v>0.41200110966731185</v>
      </c>
      <c r="G339" s="132">
        <f t="shared" si="15"/>
        <v>0.33913855930633269</v>
      </c>
      <c r="H339" s="131">
        <f t="shared" si="16"/>
        <v>0.31158795254252292</v>
      </c>
      <c r="I339" s="47" t="s">
        <v>51</v>
      </c>
      <c r="J339" s="47" t="str">
        <f t="shared" si="17"/>
        <v>VULNERABILIDADE MODERADA</v>
      </c>
    </row>
    <row r="340" spans="1:10">
      <c r="A340" s="145">
        <v>338</v>
      </c>
      <c r="B340" s="28">
        <v>3129806</v>
      </c>
      <c r="C340" s="17" t="s">
        <v>434</v>
      </c>
      <c r="D340" s="143">
        <f>Sensibilidade!Q342</f>
        <v>0.47090252795700827</v>
      </c>
      <c r="E340" s="143">
        <f>Exposição!O342</f>
        <v>0.63913003094959342</v>
      </c>
      <c r="F340" s="143">
        <f>'Capacidade de Adaptação'!M342</f>
        <v>0.32232148464466048</v>
      </c>
      <c r="G340" s="132">
        <f t="shared" si="15"/>
        <v>0.93375080968990654</v>
      </c>
      <c r="H340" s="131">
        <f t="shared" si="16"/>
        <v>0.85789567417899948</v>
      </c>
      <c r="I340" s="47" t="s">
        <v>992</v>
      </c>
      <c r="J340" s="47" t="str">
        <f t="shared" si="17"/>
        <v>VULNERABILIDADE EXTREMA</v>
      </c>
    </row>
    <row r="341" spans="1:10">
      <c r="A341" s="145">
        <v>339</v>
      </c>
      <c r="B341" s="28">
        <v>3129905</v>
      </c>
      <c r="C341" s="17" t="s">
        <v>435</v>
      </c>
      <c r="D341" s="143">
        <f>Sensibilidade!Q343</f>
        <v>0.50185106367426446</v>
      </c>
      <c r="E341" s="143">
        <f>Exposição!O343</f>
        <v>8.4876543209876545E-2</v>
      </c>
      <c r="F341" s="143">
        <f>'Capacidade de Adaptação'!M343</f>
        <v>0.30624160469233147</v>
      </c>
      <c r="G341" s="132">
        <f t="shared" si="15"/>
        <v>0.13909077943104781</v>
      </c>
      <c r="H341" s="131">
        <f t="shared" si="16"/>
        <v>0.12779145865662878</v>
      </c>
      <c r="I341" s="47" t="s">
        <v>51</v>
      </c>
      <c r="J341" s="47" t="str">
        <f t="shared" si="17"/>
        <v>VULNERABILIDADE RELATIVAMENTE BAIXA</v>
      </c>
    </row>
    <row r="342" spans="1:10">
      <c r="A342" s="145">
        <v>340</v>
      </c>
      <c r="B342" s="28">
        <v>3130002</v>
      </c>
      <c r="C342" s="17" t="s">
        <v>436</v>
      </c>
      <c r="D342" s="143">
        <f>Sensibilidade!Q344</f>
        <v>0.37773269561898704</v>
      </c>
      <c r="E342" s="143">
        <f>Exposição!O344</f>
        <v>0.3282520325203252</v>
      </c>
      <c r="F342" s="143">
        <f>'Capacidade de Adaptação'!M344</f>
        <v>0.39238828358186756</v>
      </c>
      <c r="G342" s="132">
        <f t="shared" si="15"/>
        <v>0.31599191483107664</v>
      </c>
      <c r="H342" s="131">
        <f t="shared" si="16"/>
        <v>0.29032167254467633</v>
      </c>
      <c r="I342" s="47" t="s">
        <v>51</v>
      </c>
      <c r="J342" s="47" t="str">
        <f t="shared" si="17"/>
        <v>VULNERABILIDADE MODERADA</v>
      </c>
    </row>
    <row r="343" spans="1:10">
      <c r="A343" s="145">
        <v>341</v>
      </c>
      <c r="B343" s="28">
        <v>3130051</v>
      </c>
      <c r="C343" s="17" t="s">
        <v>437</v>
      </c>
      <c r="D343" s="143">
        <f>Sensibilidade!Q345</f>
        <v>0.49789624174602548</v>
      </c>
      <c r="E343" s="143">
        <f>Exposição!O345</f>
        <v>0.64741903501833453</v>
      </c>
      <c r="F343" s="143">
        <f>'Capacidade de Adaptação'!M345</f>
        <v>0.3533580081230156</v>
      </c>
      <c r="G343" s="132">
        <f t="shared" si="15"/>
        <v>0.91224055196238085</v>
      </c>
      <c r="H343" s="131">
        <f t="shared" si="16"/>
        <v>0.83813284574188351</v>
      </c>
      <c r="I343" s="47" t="s">
        <v>53</v>
      </c>
      <c r="J343" s="47" t="str">
        <f t="shared" si="17"/>
        <v>VULNERABILIDADE EXTREMA</v>
      </c>
    </row>
    <row r="344" spans="1:10">
      <c r="A344" s="145">
        <v>342</v>
      </c>
      <c r="B344" s="28">
        <v>3130101</v>
      </c>
      <c r="C344" s="17" t="s">
        <v>438</v>
      </c>
      <c r="D344" s="143">
        <f>Sensibilidade!Q346</f>
        <v>0.58511892578522684</v>
      </c>
      <c r="E344" s="143">
        <f>Exposição!O346</f>
        <v>0.61758109938106542</v>
      </c>
      <c r="F344" s="143">
        <f>'Capacidade de Adaptação'!M346</f>
        <v>0.50179540450698545</v>
      </c>
      <c r="G344" s="132">
        <f t="shared" si="15"/>
        <v>0.72013092628885955</v>
      </c>
      <c r="H344" s="131">
        <f t="shared" si="16"/>
        <v>0.66162963404647068</v>
      </c>
      <c r="I344" s="47" t="s">
        <v>992</v>
      </c>
      <c r="J344" s="47" t="str">
        <f t="shared" si="17"/>
        <v>VULNERABILIDADE MUITO ALTA</v>
      </c>
    </row>
    <row r="345" spans="1:10">
      <c r="A345" s="145">
        <v>343</v>
      </c>
      <c r="B345" s="28">
        <v>3130200</v>
      </c>
      <c r="C345" s="17" t="s">
        <v>439</v>
      </c>
      <c r="D345" s="143">
        <f>Sensibilidade!Q347</f>
        <v>0.40401786258964162</v>
      </c>
      <c r="E345" s="143">
        <f>Exposição!O347</f>
        <v>0.6106516967598935</v>
      </c>
      <c r="F345" s="143">
        <f>'Capacidade de Adaptação'!M347</f>
        <v>0.47532236571401287</v>
      </c>
      <c r="G345" s="132">
        <f t="shared" si="15"/>
        <v>0.51904604350158146</v>
      </c>
      <c r="H345" s="131">
        <f t="shared" si="16"/>
        <v>0.47688028840115171</v>
      </c>
      <c r="I345" s="47" t="s">
        <v>989</v>
      </c>
      <c r="J345" s="47" t="str">
        <f t="shared" si="17"/>
        <v>VULNERABILIDADE ALTA</v>
      </c>
    </row>
    <row r="346" spans="1:10">
      <c r="A346" s="145">
        <v>344</v>
      </c>
      <c r="B346" s="28">
        <v>3130309</v>
      </c>
      <c r="C346" s="17" t="s">
        <v>440</v>
      </c>
      <c r="D346" s="143">
        <f>Sensibilidade!Q348</f>
        <v>0.42131669205972005</v>
      </c>
      <c r="E346" s="143">
        <f>Exposição!O348</f>
        <v>0.4739084599250189</v>
      </c>
      <c r="F346" s="143">
        <f>'Capacidade de Adaptação'!M348</f>
        <v>0.78829887218045114</v>
      </c>
      <c r="G346" s="132">
        <f t="shared" si="15"/>
        <v>0.25328660451136548</v>
      </c>
      <c r="H346" s="131">
        <f t="shared" si="16"/>
        <v>0.2327103549285805</v>
      </c>
      <c r="I346" s="47" t="s">
        <v>989</v>
      </c>
      <c r="J346" s="47" t="str">
        <f t="shared" si="17"/>
        <v>VULNERABILIDADE MODERADA</v>
      </c>
    </row>
    <row r="347" spans="1:10">
      <c r="A347" s="145">
        <v>345</v>
      </c>
      <c r="B347" s="28">
        <v>3130408</v>
      </c>
      <c r="C347" s="17" t="s">
        <v>441</v>
      </c>
      <c r="D347" s="143">
        <f>Sensibilidade!Q349</f>
        <v>0.40330825868910591</v>
      </c>
      <c r="E347" s="143">
        <f>Exposição!O349</f>
        <v>0.3282520325203252</v>
      </c>
      <c r="F347" s="143">
        <f>'Capacidade de Adaptação'!M349</f>
        <v>0.55481932225635899</v>
      </c>
      <c r="G347" s="132">
        <f t="shared" si="15"/>
        <v>0.23861237404014146</v>
      </c>
      <c r="H347" s="131">
        <f t="shared" si="16"/>
        <v>0.21922821524792035</v>
      </c>
      <c r="I347" s="47" t="s">
        <v>51</v>
      </c>
      <c r="J347" s="47" t="str">
        <f t="shared" si="17"/>
        <v>VULNERABILIDADE MODERADA</v>
      </c>
    </row>
    <row r="348" spans="1:10">
      <c r="A348" s="145">
        <v>346</v>
      </c>
      <c r="B348" s="28">
        <v>3130507</v>
      </c>
      <c r="C348" s="17" t="s">
        <v>442</v>
      </c>
      <c r="D348" s="143">
        <f>Sensibilidade!Q350</f>
        <v>0.41235612731381188</v>
      </c>
      <c r="E348" s="143">
        <f>Exposição!O350</f>
        <v>0.37703252032520324</v>
      </c>
      <c r="F348" s="143">
        <f>'Capacidade de Adaptação'!M350</f>
        <v>0.30710152964484583</v>
      </c>
      <c r="G348" s="132">
        <f t="shared" si="15"/>
        <v>0.50625495135913334</v>
      </c>
      <c r="H348" s="131">
        <f t="shared" si="16"/>
        <v>0.4651283064985331</v>
      </c>
      <c r="I348" s="47" t="s">
        <v>51</v>
      </c>
      <c r="J348" s="47" t="str">
        <f t="shared" si="17"/>
        <v>VULNERABILIDADE ALTA</v>
      </c>
    </row>
    <row r="349" spans="1:10">
      <c r="A349" s="145">
        <v>347</v>
      </c>
      <c r="B349" s="28">
        <v>3130556</v>
      </c>
      <c r="C349" s="17" t="s">
        <v>443</v>
      </c>
      <c r="D349" s="143">
        <f>Sensibilidade!Q351</f>
        <v>0.53742729349620955</v>
      </c>
      <c r="E349" s="143">
        <f>Exposição!O351</f>
        <v>0.55137728642684547</v>
      </c>
      <c r="F349" s="143">
        <f>'Capacidade de Adaptação'!M351</f>
        <v>0.25738974307958101</v>
      </c>
      <c r="G349" s="132">
        <f t="shared" si="15"/>
        <v>1.1512704398948976</v>
      </c>
      <c r="H349" s="131">
        <f t="shared" si="16"/>
        <v>1</v>
      </c>
      <c r="I349" s="47" t="s">
        <v>991</v>
      </c>
      <c r="J349" s="47" t="str">
        <f t="shared" si="17"/>
        <v>VULNERABILIDADE EXTREMA</v>
      </c>
    </row>
    <row r="350" spans="1:10">
      <c r="A350" s="145">
        <v>348</v>
      </c>
      <c r="B350" s="28">
        <v>3130606</v>
      </c>
      <c r="C350" s="17" t="s">
        <v>444</v>
      </c>
      <c r="D350" s="143">
        <f>Sensibilidade!Q352</f>
        <v>0.45665352015778327</v>
      </c>
      <c r="E350" s="143">
        <f>Exposição!O352</f>
        <v>0.21826360153389501</v>
      </c>
      <c r="F350" s="143">
        <f>'Capacidade de Adaptação'!M352</f>
        <v>0.24634307738287306</v>
      </c>
      <c r="G350" s="132">
        <f t="shared" si="15"/>
        <v>0.40460175711720037</v>
      </c>
      <c r="H350" s="131">
        <f t="shared" si="16"/>
        <v>0.37173311508167839</v>
      </c>
      <c r="I350" s="47" t="s">
        <v>51</v>
      </c>
      <c r="J350" s="47" t="str">
        <f t="shared" si="17"/>
        <v>VULNERABILIDADE MODERADA</v>
      </c>
    </row>
    <row r="351" spans="1:10">
      <c r="A351" s="145">
        <v>349</v>
      </c>
      <c r="B351" s="28">
        <v>3130655</v>
      </c>
      <c r="C351" s="17" t="s">
        <v>445</v>
      </c>
      <c r="D351" s="143">
        <f>Sensibilidade!Q353</f>
        <v>0.44109649831831366</v>
      </c>
      <c r="E351" s="143">
        <f>Exposição!O353</f>
        <v>0.60956790123456794</v>
      </c>
      <c r="F351" s="143">
        <f>'Capacidade de Adaptação'!M353</f>
        <v>0.28303112579029227</v>
      </c>
      <c r="G351" s="132">
        <f t="shared" si="15"/>
        <v>0.9499953970470123</v>
      </c>
      <c r="H351" s="131">
        <f t="shared" si="16"/>
        <v>0.87282059962791236</v>
      </c>
      <c r="I351" s="47" t="s">
        <v>53</v>
      </c>
      <c r="J351" s="47" t="str">
        <f t="shared" si="17"/>
        <v>VULNERABILIDADE EXTREMA</v>
      </c>
    </row>
    <row r="352" spans="1:10">
      <c r="A352" s="145">
        <v>350</v>
      </c>
      <c r="B352" s="28">
        <v>3130705</v>
      </c>
      <c r="C352" s="17" t="s">
        <v>446</v>
      </c>
      <c r="D352" s="143">
        <f>Sensibilidade!Q354</f>
        <v>0.50259117667535103</v>
      </c>
      <c r="E352" s="143">
        <f>Exposição!O354</f>
        <v>0.49537037037037041</v>
      </c>
      <c r="F352" s="143">
        <f>'Capacidade de Adaptação'!M354</f>
        <v>0.51332543875064007</v>
      </c>
      <c r="G352" s="132">
        <f t="shared" si="15"/>
        <v>0.48501157071136575</v>
      </c>
      <c r="H352" s="131">
        <f t="shared" si="16"/>
        <v>0.44561067484184946</v>
      </c>
      <c r="I352" s="47" t="s">
        <v>15</v>
      </c>
      <c r="J352" s="47" t="str">
        <f t="shared" si="17"/>
        <v>VULNERABILIDADE ALTA</v>
      </c>
    </row>
    <row r="353" spans="1:10">
      <c r="A353" s="145">
        <v>351</v>
      </c>
      <c r="B353" s="28">
        <v>3130804</v>
      </c>
      <c r="C353" s="17" t="s">
        <v>447</v>
      </c>
      <c r="D353" s="143">
        <f>Sensibilidade!Q355</f>
        <v>0.42517286473362592</v>
      </c>
      <c r="E353" s="143">
        <f>Exposição!O355</f>
        <v>0.3282520325203252</v>
      </c>
      <c r="F353" s="143">
        <f>'Capacidade de Adaptação'!M355</f>
        <v>0.36203382090156783</v>
      </c>
      <c r="G353" s="132">
        <f t="shared" si="15"/>
        <v>0.3854995002227915</v>
      </c>
      <c r="H353" s="131">
        <f t="shared" si="16"/>
        <v>0.35418266865988446</v>
      </c>
      <c r="I353" s="47" t="s">
        <v>51</v>
      </c>
      <c r="J353" s="47" t="str">
        <f t="shared" si="17"/>
        <v>VULNERABILIDADE MODERADA</v>
      </c>
    </row>
    <row r="354" spans="1:10">
      <c r="A354" s="145">
        <v>352</v>
      </c>
      <c r="B354" s="28">
        <v>3130903</v>
      </c>
      <c r="C354" s="17" t="s">
        <v>448</v>
      </c>
      <c r="D354" s="143">
        <f>Sensibilidade!Q356</f>
        <v>0.44766552123313597</v>
      </c>
      <c r="E354" s="143">
        <f>Exposição!O356</f>
        <v>0.55174787635741962</v>
      </c>
      <c r="F354" s="143">
        <f>'Capacidade de Adaptação'!M356</f>
        <v>0.27698208150427966</v>
      </c>
      <c r="G354" s="132">
        <f t="shared" si="15"/>
        <v>0.89174902332085959</v>
      </c>
      <c r="H354" s="131">
        <f t="shared" si="16"/>
        <v>0.81930598787311848</v>
      </c>
      <c r="I354" s="47" t="s">
        <v>991</v>
      </c>
      <c r="J354" s="47" t="str">
        <f t="shared" si="17"/>
        <v>VULNERABILIDADE EXTREMA</v>
      </c>
    </row>
    <row r="355" spans="1:10">
      <c r="A355" s="145">
        <v>353</v>
      </c>
      <c r="B355" s="28">
        <v>3131000</v>
      </c>
      <c r="C355" s="17" t="s">
        <v>449</v>
      </c>
      <c r="D355" s="143">
        <f>Sensibilidade!Q357</f>
        <v>0.52953291254323409</v>
      </c>
      <c r="E355" s="143">
        <f>Exposição!O357</f>
        <v>0.54166666666666663</v>
      </c>
      <c r="F355" s="143">
        <f>'Capacidade de Adaptação'!M357</f>
        <v>0.43046619936563241</v>
      </c>
      <c r="G355" s="132">
        <f t="shared" si="15"/>
        <v>0.66632485442592237</v>
      </c>
      <c r="H355" s="131">
        <f t="shared" si="16"/>
        <v>0.61219460725264363</v>
      </c>
      <c r="I355" s="47" t="s">
        <v>992</v>
      </c>
      <c r="J355" s="47" t="str">
        <f t="shared" si="17"/>
        <v>VULNERABILIDADE MUITO ALTA</v>
      </c>
    </row>
    <row r="356" spans="1:10">
      <c r="A356" s="145">
        <v>354</v>
      </c>
      <c r="B356" s="28">
        <v>3131109</v>
      </c>
      <c r="C356" s="17" t="s">
        <v>450</v>
      </c>
      <c r="D356" s="143">
        <f>Sensibilidade!Q358</f>
        <v>0.41472725975189811</v>
      </c>
      <c r="E356" s="143">
        <f>Exposição!O358</f>
        <v>0.54708561894092445</v>
      </c>
      <c r="F356" s="143">
        <f>'Capacidade de Adaptação'!M358</f>
        <v>0.36354494854509345</v>
      </c>
      <c r="G356" s="132">
        <f t="shared" si="15"/>
        <v>0.62410802433388113</v>
      </c>
      <c r="H356" s="131">
        <f t="shared" si="16"/>
        <v>0.57340734673552596</v>
      </c>
      <c r="I356" s="47" t="s">
        <v>992</v>
      </c>
      <c r="J356" s="47" t="str">
        <f t="shared" si="17"/>
        <v>VULNERABILIDADE ALTA</v>
      </c>
    </row>
    <row r="357" spans="1:10">
      <c r="A357" s="145">
        <v>355</v>
      </c>
      <c r="B357" s="28">
        <v>3131158</v>
      </c>
      <c r="C357" s="17" t="s">
        <v>451</v>
      </c>
      <c r="D357" s="143">
        <f>Sensibilidade!Q359</f>
        <v>0.42819193695911445</v>
      </c>
      <c r="E357" s="143">
        <f>Exposição!O359</f>
        <v>0.45092937352792201</v>
      </c>
      <c r="F357" s="143">
        <f>'Capacidade de Adaptação'!M359</f>
        <v>0.24005502759135858</v>
      </c>
      <c r="G357" s="132">
        <f t="shared" si="15"/>
        <v>0.80433358892763951</v>
      </c>
      <c r="H357" s="131">
        <f t="shared" si="16"/>
        <v>0.73899192308818251</v>
      </c>
      <c r="I357" s="47" t="s">
        <v>991</v>
      </c>
      <c r="J357" s="47" t="str">
        <f t="shared" si="17"/>
        <v>VULNERABILIDADE MUITO ALTA</v>
      </c>
    </row>
    <row r="358" spans="1:10">
      <c r="A358" s="145">
        <v>356</v>
      </c>
      <c r="B358" s="28">
        <v>3131208</v>
      </c>
      <c r="C358" s="17" t="s">
        <v>452</v>
      </c>
      <c r="D358" s="143">
        <f>Sensibilidade!Q360</f>
        <v>0.41396345019292763</v>
      </c>
      <c r="E358" s="143">
        <f>Exposição!O360</f>
        <v>0.59249406680757311</v>
      </c>
      <c r="F358" s="143">
        <f>'Capacidade de Adaptação'!M360</f>
        <v>0.44289226009390309</v>
      </c>
      <c r="G358" s="132">
        <f t="shared" si="15"/>
        <v>0.55379357512930794</v>
      </c>
      <c r="H358" s="131">
        <f t="shared" si="16"/>
        <v>0.50880503402115718</v>
      </c>
      <c r="I358" s="47" t="s">
        <v>991</v>
      </c>
      <c r="J358" s="47" t="str">
        <f t="shared" si="17"/>
        <v>VULNERABILIDADE ALTA</v>
      </c>
    </row>
    <row r="359" spans="1:10">
      <c r="A359" s="145">
        <v>357</v>
      </c>
      <c r="B359" s="28">
        <v>3131307</v>
      </c>
      <c r="C359" s="17" t="s">
        <v>453</v>
      </c>
      <c r="D359" s="143">
        <f>Sensibilidade!Q361</f>
        <v>0.38288366653841838</v>
      </c>
      <c r="E359" s="143">
        <f>Exposição!O361</f>
        <v>0.43476236331239693</v>
      </c>
      <c r="F359" s="143">
        <f>'Capacidade de Adaptação'!M361</f>
        <v>0.4355903892203985</v>
      </c>
      <c r="G359" s="132">
        <f t="shared" si="15"/>
        <v>0.38215583230816397</v>
      </c>
      <c r="H359" s="131">
        <f t="shared" si="16"/>
        <v>0.35111063037077961</v>
      </c>
      <c r="I359" s="47" t="s">
        <v>991</v>
      </c>
      <c r="J359" s="47" t="str">
        <f t="shared" si="17"/>
        <v>VULNERABILIDADE MODERADA</v>
      </c>
    </row>
    <row r="360" spans="1:10">
      <c r="A360" s="145">
        <v>358</v>
      </c>
      <c r="B360" s="28">
        <v>3131406</v>
      </c>
      <c r="C360" s="17" t="s">
        <v>454</v>
      </c>
      <c r="D360" s="143">
        <f>Sensibilidade!Q362</f>
        <v>0.58780861874260815</v>
      </c>
      <c r="E360" s="143">
        <f>Exposição!O362</f>
        <v>0.41158536585365857</v>
      </c>
      <c r="F360" s="143">
        <f>'Capacidade de Adaptação'!M362</f>
        <v>0.67067867913695733</v>
      </c>
      <c r="G360" s="132">
        <f t="shared" si="15"/>
        <v>0.36072926264546656</v>
      </c>
      <c r="H360" s="131">
        <f t="shared" si="16"/>
        <v>0.33142469142928888</v>
      </c>
      <c r="I360" s="47" t="s">
        <v>15</v>
      </c>
      <c r="J360" s="47" t="str">
        <f t="shared" si="17"/>
        <v>VULNERABILIDADE MODERADA</v>
      </c>
    </row>
    <row r="361" spans="1:10">
      <c r="A361" s="145">
        <v>359</v>
      </c>
      <c r="B361" s="28">
        <v>3131505</v>
      </c>
      <c r="C361" s="17" t="s">
        <v>455</v>
      </c>
      <c r="D361" s="143">
        <f>Sensibilidade!Q363</f>
        <v>0.4114562919294546</v>
      </c>
      <c r="E361" s="143">
        <f>Exposição!O363</f>
        <v>8.4876543209876545E-2</v>
      </c>
      <c r="F361" s="143">
        <f>'Capacidade de Adaptação'!M363</f>
        <v>0.38958642501647056</v>
      </c>
      <c r="G361" s="132">
        <f t="shared" si="15"/>
        <v>8.9641182285675108E-2</v>
      </c>
      <c r="H361" s="131">
        <f t="shared" si="16"/>
        <v>8.235899954583259E-2</v>
      </c>
      <c r="I361" s="47" t="s">
        <v>51</v>
      </c>
      <c r="J361" s="47" t="str">
        <f t="shared" si="17"/>
        <v>VULNERABILIDADE RELATIVAMENTE BAIXA</v>
      </c>
    </row>
    <row r="362" spans="1:10">
      <c r="A362" s="145">
        <v>360</v>
      </c>
      <c r="B362" s="28">
        <v>3131604</v>
      </c>
      <c r="C362" s="17" t="s">
        <v>456</v>
      </c>
      <c r="D362" s="143">
        <f>Sensibilidade!Q364</f>
        <v>0.53277479745128498</v>
      </c>
      <c r="E362" s="143">
        <f>Exposição!O364</f>
        <v>0.51433938234150578</v>
      </c>
      <c r="F362" s="143">
        <f>'Capacidade de Adaptação'!M364</f>
        <v>0.3281023854743042</v>
      </c>
      <c r="G362" s="132">
        <f t="shared" si="15"/>
        <v>0.8351876498919133</v>
      </c>
      <c r="H362" s="131">
        <f t="shared" si="16"/>
        <v>0.76733949200852003</v>
      </c>
      <c r="I362" s="47" t="s">
        <v>15</v>
      </c>
      <c r="J362" s="47" t="str">
        <f t="shared" si="17"/>
        <v>VULNERABILIDADE MUITO ALTA</v>
      </c>
    </row>
    <row r="363" spans="1:10">
      <c r="A363" s="145">
        <v>361</v>
      </c>
      <c r="B363" s="28">
        <v>3131703</v>
      </c>
      <c r="C363" s="17" t="s">
        <v>457</v>
      </c>
      <c r="D363" s="143">
        <f>Sensibilidade!Q365</f>
        <v>0.34978032985158153</v>
      </c>
      <c r="E363" s="143">
        <f>Exposição!O365</f>
        <v>0.53575659177690294</v>
      </c>
      <c r="F363" s="143">
        <f>'Capacidade de Adaptação'!M365</f>
        <v>0.66445194702114174</v>
      </c>
      <c r="G363" s="132">
        <f t="shared" si="15"/>
        <v>0.28203261083366432</v>
      </c>
      <c r="H363" s="131">
        <f t="shared" si="16"/>
        <v>0.25912112128926734</v>
      </c>
      <c r="I363" s="47" t="s">
        <v>991</v>
      </c>
      <c r="J363" s="47" t="str">
        <f t="shared" si="17"/>
        <v>VULNERABILIDADE MODERADA</v>
      </c>
    </row>
    <row r="364" spans="1:10">
      <c r="A364" s="145">
        <v>362</v>
      </c>
      <c r="B364" s="28">
        <v>3131802</v>
      </c>
      <c r="C364" s="17" t="s">
        <v>980</v>
      </c>
      <c r="D364" s="143">
        <f>Sensibilidade!Q366</f>
        <v>0.45679145502070945</v>
      </c>
      <c r="E364" s="143">
        <f>Exposição!O366</f>
        <v>0.43228631721739275</v>
      </c>
      <c r="F364" s="143">
        <f>'Capacidade de Adaptação'!M366</f>
        <v>0.24269945192775338</v>
      </c>
      <c r="G364" s="132">
        <f t="shared" si="15"/>
        <v>0.81361821898987219</v>
      </c>
      <c r="H364" s="131">
        <f t="shared" si="16"/>
        <v>0.74752229744939658</v>
      </c>
      <c r="I364" s="47" t="s">
        <v>991</v>
      </c>
      <c r="J364" s="47" t="str">
        <f t="shared" si="17"/>
        <v>VULNERABILIDADE MUITO ALTA</v>
      </c>
    </row>
    <row r="365" spans="1:10">
      <c r="A365" s="145">
        <v>363</v>
      </c>
      <c r="B365" s="28">
        <v>3131901</v>
      </c>
      <c r="C365" s="17" t="s">
        <v>458</v>
      </c>
      <c r="D365" s="143">
        <f>Sensibilidade!Q367</f>
        <v>0.31757235651116239</v>
      </c>
      <c r="E365" s="143">
        <f>Exposição!O367</f>
        <v>0.72499999999999998</v>
      </c>
      <c r="F365" s="143">
        <f>'Capacidade de Adaptação'!M367</f>
        <v>0.75916353383458635</v>
      </c>
      <c r="G365" s="132">
        <f t="shared" si="15"/>
        <v>0.30328110902223548</v>
      </c>
      <c r="H365" s="131">
        <f t="shared" si="16"/>
        <v>0.27864345475297725</v>
      </c>
      <c r="I365" s="47" t="s">
        <v>992</v>
      </c>
      <c r="J365" s="47" t="str">
        <f t="shared" si="17"/>
        <v>VULNERABILIDADE MODERADA</v>
      </c>
    </row>
    <row r="366" spans="1:10">
      <c r="A366" s="145">
        <v>364</v>
      </c>
      <c r="B366" s="28">
        <v>3132008</v>
      </c>
      <c r="C366" s="17" t="s">
        <v>459</v>
      </c>
      <c r="D366" s="143">
        <f>Sensibilidade!Q368</f>
        <v>0.44088535951636182</v>
      </c>
      <c r="E366" s="143">
        <f>Exposição!O368</f>
        <v>0.5501051671067223</v>
      </c>
      <c r="F366" s="143">
        <f>'Capacidade de Adaptação'!M368</f>
        <v>0.35146466839335833</v>
      </c>
      <c r="G366" s="132">
        <f t="shared" si="15"/>
        <v>0.69006456745806644</v>
      </c>
      <c r="H366" s="131">
        <f t="shared" si="16"/>
        <v>0.63400577668369418</v>
      </c>
      <c r="I366" s="47" t="s">
        <v>53</v>
      </c>
      <c r="J366" s="47" t="str">
        <f t="shared" si="17"/>
        <v>VULNERABILIDADE MUITO ALTA</v>
      </c>
    </row>
    <row r="367" spans="1:10">
      <c r="A367" s="145">
        <v>365</v>
      </c>
      <c r="B367" s="28">
        <v>3132107</v>
      </c>
      <c r="C367" s="17" t="s">
        <v>460</v>
      </c>
      <c r="D367" s="143">
        <f>Sensibilidade!Q369</f>
        <v>0.44512928299292298</v>
      </c>
      <c r="E367" s="143">
        <f>Exposição!O369</f>
        <v>0.59730568590676858</v>
      </c>
      <c r="F367" s="143">
        <f>'Capacidade de Adaptação'!M369</f>
        <v>0.32396001158261289</v>
      </c>
      <c r="G367" s="132">
        <f t="shared" si="15"/>
        <v>0.82071318122383285</v>
      </c>
      <c r="H367" s="131">
        <f t="shared" si="16"/>
        <v>0.75404088607691233</v>
      </c>
      <c r="I367" s="47" t="s">
        <v>53</v>
      </c>
      <c r="J367" s="47" t="str">
        <f t="shared" si="17"/>
        <v>VULNERABILIDADE MUITO ALTA</v>
      </c>
    </row>
    <row r="368" spans="1:10">
      <c r="A368" s="145">
        <v>366</v>
      </c>
      <c r="B368" s="28">
        <v>3132206</v>
      </c>
      <c r="C368" s="17" t="s">
        <v>461</v>
      </c>
      <c r="D368" s="143">
        <f>Sensibilidade!Q370</f>
        <v>0.36730199287036219</v>
      </c>
      <c r="E368" s="143">
        <f>Exposição!O370</f>
        <v>0.62129629629629635</v>
      </c>
      <c r="F368" s="143">
        <f>'Capacidade de Adaptação'!M370</f>
        <v>0.63043318160082196</v>
      </c>
      <c r="G368" s="132">
        <f t="shared" si="15"/>
        <v>0.36197867506456632</v>
      </c>
      <c r="H368" s="131">
        <f t="shared" si="16"/>
        <v>0.33257260530362032</v>
      </c>
      <c r="I368" s="47" t="s">
        <v>989</v>
      </c>
      <c r="J368" s="47" t="str">
        <f t="shared" si="17"/>
        <v>VULNERABILIDADE MODERADA</v>
      </c>
    </row>
    <row r="369" spans="1:10">
      <c r="A369" s="145">
        <v>367</v>
      </c>
      <c r="B369" s="28">
        <v>3132305</v>
      </c>
      <c r="C369" s="17" t="s">
        <v>462</v>
      </c>
      <c r="D369" s="143">
        <f>Sensibilidade!Q371</f>
        <v>0.38607675332611663</v>
      </c>
      <c r="E369" s="143">
        <f>Exposição!O371</f>
        <v>0.35460775024076147</v>
      </c>
      <c r="F369" s="143">
        <f>'Capacidade de Adaptação'!M371</f>
        <v>0.36692138273948288</v>
      </c>
      <c r="G369" s="132">
        <f t="shared" si="15"/>
        <v>0.37312027959525013</v>
      </c>
      <c r="H369" s="131">
        <f t="shared" si="16"/>
        <v>0.34280909905666035</v>
      </c>
      <c r="I369" s="47" t="s">
        <v>991</v>
      </c>
      <c r="J369" s="47" t="str">
        <f t="shared" si="17"/>
        <v>VULNERABILIDADE MODERADA</v>
      </c>
    </row>
    <row r="370" spans="1:10">
      <c r="A370" s="145">
        <v>368</v>
      </c>
      <c r="B370" s="28">
        <v>3132404</v>
      </c>
      <c r="C370" s="17" t="s">
        <v>463</v>
      </c>
      <c r="D370" s="143">
        <f>Sensibilidade!Q372</f>
        <v>0.41124059168449106</v>
      </c>
      <c r="E370" s="143">
        <f>Exposição!O372</f>
        <v>0.19326969548863079</v>
      </c>
      <c r="F370" s="143">
        <f>'Capacidade de Adaptação'!M372</f>
        <v>0.38996687785450823</v>
      </c>
      <c r="G370" s="132">
        <f t="shared" si="15"/>
        <v>0.20381306321374057</v>
      </c>
      <c r="H370" s="131">
        <f t="shared" si="16"/>
        <v>0.1872558968171667</v>
      </c>
      <c r="I370" s="47" t="s">
        <v>51</v>
      </c>
      <c r="J370" s="47" t="str">
        <f t="shared" si="17"/>
        <v>VULNERABILIDADE RELATIVAMENTE BAIXA</v>
      </c>
    </row>
    <row r="371" spans="1:10">
      <c r="A371" s="145">
        <v>369</v>
      </c>
      <c r="B371" s="28">
        <v>3132503</v>
      </c>
      <c r="C371" s="17" t="s">
        <v>464</v>
      </c>
      <c r="D371" s="143">
        <f>Sensibilidade!Q373</f>
        <v>0.37107771929118721</v>
      </c>
      <c r="E371" s="143">
        <f>Exposição!O373</f>
        <v>0.49724621080262371</v>
      </c>
      <c r="F371" s="143">
        <f>'Capacidade de Adaptação'!M373</f>
        <v>0.28338956667137677</v>
      </c>
      <c r="G371" s="132">
        <f t="shared" si="15"/>
        <v>0.6511072090554112</v>
      </c>
      <c r="H371" s="131">
        <f t="shared" si="16"/>
        <v>0.59821319808108198</v>
      </c>
      <c r="I371" s="47" t="s">
        <v>502</v>
      </c>
      <c r="J371" s="47" t="str">
        <f t="shared" si="17"/>
        <v>VULNERABILIDADE ALTA</v>
      </c>
    </row>
    <row r="372" spans="1:10">
      <c r="A372" s="145">
        <v>370</v>
      </c>
      <c r="B372" s="28">
        <v>3132602</v>
      </c>
      <c r="C372" s="17" t="s">
        <v>465</v>
      </c>
      <c r="D372" s="143">
        <f>Sensibilidade!Q374</f>
        <v>0.45871557452686718</v>
      </c>
      <c r="E372" s="143">
        <f>Exposição!O374</f>
        <v>0.3282520325203252</v>
      </c>
      <c r="F372" s="143">
        <f>'Capacidade de Adaptação'!M374</f>
        <v>0.33959406590741531</v>
      </c>
      <c r="G372" s="132">
        <f t="shared" si="15"/>
        <v>0.44339502601386577</v>
      </c>
      <c r="H372" s="131">
        <f t="shared" si="16"/>
        <v>0.40737493432118643</v>
      </c>
      <c r="I372" s="47" t="s">
        <v>990</v>
      </c>
      <c r="J372" s="47" t="str">
        <f t="shared" si="17"/>
        <v>VULNERABILIDADE ALTA</v>
      </c>
    </row>
    <row r="373" spans="1:10">
      <c r="A373" s="145">
        <v>371</v>
      </c>
      <c r="B373" s="28">
        <v>3132701</v>
      </c>
      <c r="C373" s="17" t="s">
        <v>466</v>
      </c>
      <c r="D373" s="143">
        <f>Sensibilidade!Q375</f>
        <v>0.41767287618141796</v>
      </c>
      <c r="E373" s="143">
        <f>Exposição!O375</f>
        <v>0.50155578692950242</v>
      </c>
      <c r="F373" s="143">
        <f>'Capacidade de Adaptação'!M375</f>
        <v>0.53019648712358247</v>
      </c>
      <c r="G373" s="132">
        <f t="shared" si="15"/>
        <v>0.395110592355643</v>
      </c>
      <c r="H373" s="131">
        <f t="shared" si="16"/>
        <v>0.36301298428515005</v>
      </c>
      <c r="I373" s="47" t="s">
        <v>991</v>
      </c>
      <c r="J373" s="47" t="str">
        <f t="shared" si="17"/>
        <v>VULNERABILIDADE MODERADA</v>
      </c>
    </row>
    <row r="374" spans="1:10">
      <c r="A374" s="145">
        <v>372</v>
      </c>
      <c r="B374" s="28">
        <v>3132800</v>
      </c>
      <c r="C374" s="17" t="s">
        <v>467</v>
      </c>
      <c r="D374" s="143">
        <f>Sensibilidade!Q376</f>
        <v>0.33089183567956709</v>
      </c>
      <c r="E374" s="143">
        <f>Exposição!O376</f>
        <v>0.49537037037037041</v>
      </c>
      <c r="F374" s="143">
        <f>'Capacidade de Adaptação'!M376</f>
        <v>0.36090333779490291</v>
      </c>
      <c r="G374" s="132">
        <f t="shared" si="15"/>
        <v>0.45417704417649163</v>
      </c>
      <c r="H374" s="131">
        <f t="shared" si="16"/>
        <v>0.41728105343203148</v>
      </c>
      <c r="I374" s="47" t="s">
        <v>991</v>
      </c>
      <c r="J374" s="47" t="str">
        <f t="shared" si="17"/>
        <v>VULNERABILIDADE ALTA</v>
      </c>
    </row>
    <row r="375" spans="1:10">
      <c r="A375" s="145">
        <v>373</v>
      </c>
      <c r="B375" s="28">
        <v>3132909</v>
      </c>
      <c r="C375" s="17" t="s">
        <v>468</v>
      </c>
      <c r="D375" s="143">
        <f>Sensibilidade!Q377</f>
        <v>0.4985666951556566</v>
      </c>
      <c r="E375" s="143">
        <f>Exposição!O377</f>
        <v>0.20630081300813008</v>
      </c>
      <c r="F375" s="143">
        <f>'Capacidade de Adaptação'!M377</f>
        <v>0.33765041691951658</v>
      </c>
      <c r="G375" s="132">
        <f t="shared" si="15"/>
        <v>0.30461894727618621</v>
      </c>
      <c r="H375" s="131">
        <f t="shared" si="16"/>
        <v>0.27987261101062666</v>
      </c>
      <c r="I375" s="47" t="s">
        <v>51</v>
      </c>
      <c r="J375" s="47" t="str">
        <f t="shared" si="17"/>
        <v>VULNERABILIDADE MODERADA</v>
      </c>
    </row>
    <row r="376" spans="1:10">
      <c r="A376" s="145">
        <v>374</v>
      </c>
      <c r="B376" s="28">
        <v>3133006</v>
      </c>
      <c r="C376" s="17" t="s">
        <v>469</v>
      </c>
      <c r="D376" s="143">
        <f>Sensibilidade!Q378</f>
        <v>0.24914748364022421</v>
      </c>
      <c r="E376" s="143">
        <f>Exposição!O378</f>
        <v>0.23121800662451072</v>
      </c>
      <c r="F376" s="143">
        <f>'Capacidade de Adaptação'!M378</f>
        <v>0.5551065953200921</v>
      </c>
      <c r="G376" s="132">
        <f t="shared" si="15"/>
        <v>0.10377715741169909</v>
      </c>
      <c r="H376" s="131">
        <f t="shared" si="16"/>
        <v>9.5346610142866828E-2</v>
      </c>
      <c r="I376" s="47" t="s">
        <v>51</v>
      </c>
      <c r="J376" s="47" t="str">
        <f t="shared" si="17"/>
        <v>VULNERABILIDADE RELATIVAMENTE BAIXA</v>
      </c>
    </row>
    <row r="377" spans="1:10">
      <c r="A377" s="145">
        <v>375</v>
      </c>
      <c r="B377" s="28">
        <v>3133105</v>
      </c>
      <c r="C377" s="17" t="s">
        <v>470</v>
      </c>
      <c r="D377" s="143">
        <f>Sensibilidade!Q379</f>
        <v>0.50802269628012209</v>
      </c>
      <c r="E377" s="143">
        <f>Exposição!O379</f>
        <v>0.16617735621800664</v>
      </c>
      <c r="F377" s="143">
        <f>'Capacidade de Adaptação'!M379</f>
        <v>0.43965722146384656</v>
      </c>
      <c r="G377" s="132">
        <f t="shared" si="15"/>
        <v>0.19201747280640571</v>
      </c>
      <c r="H377" s="131">
        <f t="shared" si="16"/>
        <v>0.17641854505283405</v>
      </c>
      <c r="I377" s="47" t="s">
        <v>51</v>
      </c>
      <c r="J377" s="47" t="str">
        <f t="shared" si="17"/>
        <v>VULNERABILIDADE RELATIVAMENTE BAIXA</v>
      </c>
    </row>
    <row r="378" spans="1:10">
      <c r="A378" s="145">
        <v>376</v>
      </c>
      <c r="B378" s="28">
        <v>3133204</v>
      </c>
      <c r="C378" s="17" t="s">
        <v>471</v>
      </c>
      <c r="D378" s="143">
        <f>Sensibilidade!Q380</f>
        <v>0.43250528782838393</v>
      </c>
      <c r="E378" s="143">
        <f>Exposição!O380</f>
        <v>0.43771581656625758</v>
      </c>
      <c r="F378" s="143">
        <f>'Capacidade de Adaptação'!M380</f>
        <v>0.35820039696130673</v>
      </c>
      <c r="G378" s="132">
        <f t="shared" si="15"/>
        <v>0.52851534179476445</v>
      </c>
      <c r="H378" s="131">
        <f t="shared" si="16"/>
        <v>0.48558032909608839</v>
      </c>
      <c r="I378" s="47" t="s">
        <v>991</v>
      </c>
      <c r="J378" s="47" t="str">
        <f t="shared" si="17"/>
        <v>VULNERABILIDADE ALTA</v>
      </c>
    </row>
    <row r="379" spans="1:10">
      <c r="A379" s="145">
        <v>377</v>
      </c>
      <c r="B379" s="28">
        <v>3133303</v>
      </c>
      <c r="C379" s="17" t="s">
        <v>472</v>
      </c>
      <c r="D379" s="143">
        <f>Sensibilidade!Q381</f>
        <v>0.40701940827166228</v>
      </c>
      <c r="E379" s="143">
        <f>Exposição!O381</f>
        <v>0.53931770111693067</v>
      </c>
      <c r="F379" s="143">
        <f>'Capacidade de Adaptação'!M381</f>
        <v>0.36763579724326956</v>
      </c>
      <c r="G379" s="132">
        <f t="shared" si="15"/>
        <v>0.59709302854909907</v>
      </c>
      <c r="H379" s="131">
        <f t="shared" si="16"/>
        <v>0.54858696877041868</v>
      </c>
      <c r="I379" s="47" t="s">
        <v>502</v>
      </c>
      <c r="J379" s="47" t="str">
        <f t="shared" si="17"/>
        <v>VULNERABILIDADE ALTA</v>
      </c>
    </row>
    <row r="380" spans="1:10">
      <c r="A380" s="145">
        <v>378</v>
      </c>
      <c r="B380" s="28">
        <v>3133402</v>
      </c>
      <c r="C380" s="17" t="s">
        <v>473</v>
      </c>
      <c r="D380" s="143">
        <f>Sensibilidade!Q382</f>
        <v>0.43078521529355479</v>
      </c>
      <c r="E380" s="143">
        <f>Exposição!O382</f>
        <v>0.36528906955736223</v>
      </c>
      <c r="F380" s="143">
        <f>'Capacidade de Adaptação'!M382</f>
        <v>0.57316467212364886</v>
      </c>
      <c r="G380" s="132">
        <f t="shared" si="15"/>
        <v>0.27454785356991279</v>
      </c>
      <c r="H380" s="131">
        <f t="shared" si="16"/>
        <v>0.25224440341955578</v>
      </c>
      <c r="I380" s="47" t="s">
        <v>15</v>
      </c>
      <c r="J380" s="47" t="str">
        <f t="shared" si="17"/>
        <v>VULNERABILIDADE MODERADA</v>
      </c>
    </row>
    <row r="381" spans="1:10">
      <c r="A381" s="145">
        <v>379</v>
      </c>
      <c r="B381" s="28">
        <v>3133501</v>
      </c>
      <c r="C381" s="17" t="s">
        <v>474</v>
      </c>
      <c r="D381" s="143">
        <f>Sensibilidade!Q383</f>
        <v>0.39813445924346036</v>
      </c>
      <c r="E381" s="143">
        <f>Exposição!O383</f>
        <v>0.52993187890898164</v>
      </c>
      <c r="F381" s="143">
        <f>'Capacidade de Adaptação'!M383</f>
        <v>0.32675029410452539</v>
      </c>
      <c r="G381" s="132">
        <f t="shared" si="15"/>
        <v>0.64570452070597306</v>
      </c>
      <c r="H381" s="131">
        <f t="shared" si="16"/>
        <v>0.59324940804650139</v>
      </c>
      <c r="I381" s="47" t="s">
        <v>989</v>
      </c>
      <c r="J381" s="47" t="str">
        <f t="shared" si="17"/>
        <v>VULNERABILIDADE ALTA</v>
      </c>
    </row>
    <row r="382" spans="1:10">
      <c r="A382" s="145">
        <v>380</v>
      </c>
      <c r="B382" s="28">
        <v>3133600</v>
      </c>
      <c r="C382" s="17" t="s">
        <v>475</v>
      </c>
      <c r="D382" s="143">
        <f>Sensibilidade!Q384</f>
        <v>0.45075071661943067</v>
      </c>
      <c r="E382" s="143">
        <f>Exposição!O384</f>
        <v>8.4876543209876545E-2</v>
      </c>
      <c r="F382" s="143">
        <f>'Capacidade de Adaptação'!M384</f>
        <v>0.43036150925272398</v>
      </c>
      <c r="G382" s="132">
        <f t="shared" si="15"/>
        <v>8.8897733309056995E-2</v>
      </c>
      <c r="H382" s="131">
        <f t="shared" si="16"/>
        <v>8.1675946150435497E-2</v>
      </c>
      <c r="I382" s="47" t="s">
        <v>51</v>
      </c>
      <c r="J382" s="47" t="str">
        <f t="shared" si="17"/>
        <v>VULNERABILIDADE RELATIVAMENTE BAIXA</v>
      </c>
    </row>
    <row r="383" spans="1:10">
      <c r="A383" s="145">
        <v>381</v>
      </c>
      <c r="B383" s="28">
        <v>3133709</v>
      </c>
      <c r="C383" s="17" t="s">
        <v>476</v>
      </c>
      <c r="D383" s="143">
        <f>Sensibilidade!Q385</f>
        <v>0.41038903872663096</v>
      </c>
      <c r="E383" s="143">
        <f>Exposição!O385</f>
        <v>0.52188504872978114</v>
      </c>
      <c r="F383" s="143">
        <f>'Capacidade de Adaptação'!M385</f>
        <v>0.77232142857142849</v>
      </c>
      <c r="G383" s="132">
        <f t="shared" si="15"/>
        <v>0.27731446461375464</v>
      </c>
      <c r="H383" s="131">
        <f t="shared" si="16"/>
        <v>0.25478626321985509</v>
      </c>
      <c r="I383" s="47" t="s">
        <v>992</v>
      </c>
      <c r="J383" s="47" t="str">
        <f t="shared" si="17"/>
        <v>VULNERABILIDADE MODERADA</v>
      </c>
    </row>
    <row r="384" spans="1:10">
      <c r="A384" s="145">
        <v>382</v>
      </c>
      <c r="B384" s="28">
        <v>3133758</v>
      </c>
      <c r="C384" s="17" t="s">
        <v>477</v>
      </c>
      <c r="D384" s="143">
        <f>Sensibilidade!Q386</f>
        <v>0.4589035264984534</v>
      </c>
      <c r="E384" s="143">
        <f>Exposição!O386</f>
        <v>0.27134146341463411</v>
      </c>
      <c r="F384" s="143">
        <f>'Capacidade de Adaptação'!M386</f>
        <v>0.42109894222906363</v>
      </c>
      <c r="G384" s="132">
        <f t="shared" si="15"/>
        <v>0.2957014182631032</v>
      </c>
      <c r="H384" s="131">
        <f t="shared" si="16"/>
        <v>0.27167951550238256</v>
      </c>
      <c r="I384" s="47" t="s">
        <v>51</v>
      </c>
      <c r="J384" s="47" t="str">
        <f t="shared" si="17"/>
        <v>VULNERABILIDADE MODERADA</v>
      </c>
    </row>
    <row r="385" spans="1:10">
      <c r="A385" s="145">
        <v>383</v>
      </c>
      <c r="B385" s="28">
        <v>3133808</v>
      </c>
      <c r="C385" s="17" t="s">
        <v>478</v>
      </c>
      <c r="D385" s="143">
        <f>Sensibilidade!Q387</f>
        <v>0.44911082736418323</v>
      </c>
      <c r="E385" s="143">
        <f>Exposição!O387</f>
        <v>0.54834263827845353</v>
      </c>
      <c r="F385" s="143">
        <f>'Capacidade de Adaptação'!M387</f>
        <v>0.67175645709932563</v>
      </c>
      <c r="G385" s="132">
        <f t="shared" si="15"/>
        <v>0.36660104023366674</v>
      </c>
      <c r="H385" s="131">
        <f t="shared" si="16"/>
        <v>0.33681946328960033</v>
      </c>
      <c r="I385" s="47" t="s">
        <v>989</v>
      </c>
      <c r="J385" s="47" t="str">
        <f t="shared" si="17"/>
        <v>VULNERABILIDADE MODERADA</v>
      </c>
    </row>
    <row r="386" spans="1:10">
      <c r="A386" s="145">
        <v>384</v>
      </c>
      <c r="B386" s="28">
        <v>3133907</v>
      </c>
      <c r="C386" s="17" t="s">
        <v>479</v>
      </c>
      <c r="D386" s="143">
        <f>Sensibilidade!Q388</f>
        <v>0.44838090356117788</v>
      </c>
      <c r="E386" s="143">
        <f>Exposição!O388</f>
        <v>0.45833333333333331</v>
      </c>
      <c r="F386" s="143">
        <f>'Capacidade de Adaptação'!M388</f>
        <v>0.29266987464865318</v>
      </c>
      <c r="G386" s="132">
        <f t="shared" si="15"/>
        <v>0.70218335378356378</v>
      </c>
      <c r="H386" s="131">
        <f t="shared" si="16"/>
        <v>0.64514006889212228</v>
      </c>
      <c r="I386" s="47" t="s">
        <v>992</v>
      </c>
      <c r="J386" s="47" t="str">
        <f t="shared" si="17"/>
        <v>VULNERABILIDADE MUITO ALTA</v>
      </c>
    </row>
    <row r="387" spans="1:10">
      <c r="A387" s="145">
        <v>385</v>
      </c>
      <c r="B387" s="28">
        <v>3134004</v>
      </c>
      <c r="C387" s="17" t="s">
        <v>480</v>
      </c>
      <c r="D387" s="143">
        <f>Sensibilidade!Q389</f>
        <v>0.38712429424541633</v>
      </c>
      <c r="E387" s="143">
        <f>Exposição!O389</f>
        <v>0.49477544324763417</v>
      </c>
      <c r="F387" s="143">
        <f>'Capacidade de Adaptação'!M389</f>
        <v>0.29889512714839528</v>
      </c>
      <c r="G387" s="132">
        <f t="shared" si="15"/>
        <v>0.6408254162742103</v>
      </c>
      <c r="H387" s="131">
        <f t="shared" si="16"/>
        <v>0.58876666753110962</v>
      </c>
      <c r="I387" s="47" t="s">
        <v>502</v>
      </c>
      <c r="J387" s="47" t="str">
        <f t="shared" si="17"/>
        <v>VULNERABILIDADE ALTA</v>
      </c>
    </row>
    <row r="388" spans="1:10">
      <c r="A388" s="145">
        <v>386</v>
      </c>
      <c r="B388" s="28">
        <v>3134103</v>
      </c>
      <c r="C388" s="17" t="s">
        <v>481</v>
      </c>
      <c r="D388" s="143">
        <f>Sensibilidade!Q390</f>
        <v>0.48857153286271832</v>
      </c>
      <c r="E388" s="143">
        <f>Exposição!O390</f>
        <v>0.3554402431466282</v>
      </c>
      <c r="F388" s="143">
        <f>'Capacidade de Adaptação'!M390</f>
        <v>0.42278811483520562</v>
      </c>
      <c r="G388" s="132">
        <f t="shared" ref="G388:G451" si="18">((D388*E388)/F388)</f>
        <v>0.41074471666010254</v>
      </c>
      <c r="H388" s="131">
        <f t="shared" ref="H388:H451" si="19">IF((1-(G388-$E$858)/($H$858-$E$858))&gt;1,1,IF((1-(G388-$E$858)/($H$858-$E$858))&lt;0,0,1-(G388-$E$858)/($H$858-$E$858)))</f>
        <v>0.37737703888214347</v>
      </c>
      <c r="I388" s="47" t="s">
        <v>991</v>
      </c>
      <c r="J388" s="47" t="str">
        <f t="shared" ref="J388:J451" si="20">IF(AND(H388&gt;0,H388&lt;0.2),"VULNERABILIDADE RELATIVAMENTE BAIXA",IF(AND(H388&gt;0.20001,H388&lt;0.4),"VULNERABILIDADE MODERADA",IF(AND(H388&gt;0.40001,H388&lt;0.6),"VULNERABILIDADE ALTA",IF(AND(H388&gt;0.60001,H388&lt;0.8),"VULNERABILIDADE MUITO ALTA","VULNERABILIDADE EXTREMA"))))</f>
        <v>VULNERABILIDADE MODERADA</v>
      </c>
    </row>
    <row r="389" spans="1:10">
      <c r="A389" s="145">
        <v>387</v>
      </c>
      <c r="B389" s="28">
        <v>3134202</v>
      </c>
      <c r="C389" s="17" t="s">
        <v>482</v>
      </c>
      <c r="D389" s="143">
        <f>Sensibilidade!Q391</f>
        <v>0.46495848052562211</v>
      </c>
      <c r="E389" s="143">
        <f>Exposição!O391</f>
        <v>0.41158536585365857</v>
      </c>
      <c r="F389" s="143">
        <f>'Capacidade de Adaptação'!M391</f>
        <v>0.52588081038467849</v>
      </c>
      <c r="G389" s="132">
        <f t="shared" si="18"/>
        <v>0.36390395415629129</v>
      </c>
      <c r="H389" s="131">
        <f t="shared" si="19"/>
        <v>0.33434148045450407</v>
      </c>
      <c r="I389" s="47" t="s">
        <v>15</v>
      </c>
      <c r="J389" s="47" t="str">
        <f t="shared" si="20"/>
        <v>VULNERABILIDADE MODERADA</v>
      </c>
    </row>
    <row r="390" spans="1:10">
      <c r="A390" s="145">
        <v>388</v>
      </c>
      <c r="B390" s="28">
        <v>3134301</v>
      </c>
      <c r="C390" s="17" t="s">
        <v>483</v>
      </c>
      <c r="D390" s="143">
        <f>Sensibilidade!Q392</f>
        <v>0.44168943536790323</v>
      </c>
      <c r="E390" s="143">
        <f>Exposição!O392</f>
        <v>0.3282520325203252</v>
      </c>
      <c r="F390" s="143">
        <f>'Capacidade de Adaptação'!M392</f>
        <v>0.18760206060716936</v>
      </c>
      <c r="G390" s="132">
        <f t="shared" si="18"/>
        <v>0.77283508738138196</v>
      </c>
      <c r="H390" s="131">
        <f t="shared" si="19"/>
        <v>0.71005226601990223</v>
      </c>
      <c r="I390" s="47" t="s">
        <v>51</v>
      </c>
      <c r="J390" s="47" t="str">
        <f t="shared" si="20"/>
        <v>VULNERABILIDADE MUITO ALTA</v>
      </c>
    </row>
    <row r="391" spans="1:10">
      <c r="A391" s="145">
        <v>389</v>
      </c>
      <c r="B391" s="28">
        <v>3134400</v>
      </c>
      <c r="C391" s="17" t="s">
        <v>484</v>
      </c>
      <c r="D391" s="143">
        <f>Sensibilidade!Q393</f>
        <v>0.38600915030135435</v>
      </c>
      <c r="E391" s="143">
        <f>Exposição!O393</f>
        <v>0.36528906955736223</v>
      </c>
      <c r="F391" s="143">
        <f>'Capacidade de Adaptação'!M393</f>
        <v>0.31839073133637691</v>
      </c>
      <c r="G391" s="132">
        <f t="shared" si="18"/>
        <v>0.44286755070529771</v>
      </c>
      <c r="H391" s="131">
        <f t="shared" si="19"/>
        <v>0.40689030953611449</v>
      </c>
      <c r="I391" s="47" t="s">
        <v>15</v>
      </c>
      <c r="J391" s="47" t="str">
        <f t="shared" si="20"/>
        <v>VULNERABILIDADE ALTA</v>
      </c>
    </row>
    <row r="392" spans="1:10">
      <c r="A392" s="145">
        <v>390</v>
      </c>
      <c r="B392" s="28">
        <v>3134509</v>
      </c>
      <c r="C392" s="17" t="s">
        <v>485</v>
      </c>
      <c r="D392" s="143">
        <f>Sensibilidade!Q394</f>
        <v>0.37638061153973928</v>
      </c>
      <c r="E392" s="143">
        <f>Exposição!O394</f>
        <v>0.34908265949482931</v>
      </c>
      <c r="F392" s="143">
        <f>'Capacidade de Adaptação'!M394</f>
        <v>0.54369769113410915</v>
      </c>
      <c r="G392" s="132">
        <f t="shared" si="18"/>
        <v>0.24165624942147146</v>
      </c>
      <c r="H392" s="131">
        <f t="shared" si="19"/>
        <v>0.22202481525649242</v>
      </c>
      <c r="I392" s="47" t="s">
        <v>51</v>
      </c>
      <c r="J392" s="47" t="str">
        <f t="shared" si="20"/>
        <v>VULNERABILIDADE MODERADA</v>
      </c>
    </row>
    <row r="393" spans="1:10">
      <c r="A393" s="145">
        <v>391</v>
      </c>
      <c r="B393" s="28">
        <v>3134608</v>
      </c>
      <c r="C393" s="17" t="s">
        <v>486</v>
      </c>
      <c r="D393" s="143">
        <f>Sensibilidade!Q395</f>
        <v>0.3678470326913838</v>
      </c>
      <c r="E393" s="143">
        <f>Exposição!O395</f>
        <v>0.58553068861025281</v>
      </c>
      <c r="F393" s="143">
        <f>'Capacidade de Adaptação'!M395</f>
        <v>0.44974593010668523</v>
      </c>
      <c r="G393" s="132">
        <f t="shared" si="18"/>
        <v>0.47890533729550822</v>
      </c>
      <c r="H393" s="131">
        <f t="shared" si="19"/>
        <v>0.44000049364722094</v>
      </c>
      <c r="I393" s="47" t="s">
        <v>992</v>
      </c>
      <c r="J393" s="47" t="str">
        <f t="shared" si="20"/>
        <v>VULNERABILIDADE ALTA</v>
      </c>
    </row>
    <row r="394" spans="1:10">
      <c r="A394" s="145">
        <v>392</v>
      </c>
      <c r="B394" s="28">
        <v>3134707</v>
      </c>
      <c r="C394" s="17" t="s">
        <v>487</v>
      </c>
      <c r="D394" s="143">
        <f>Sensibilidade!Q396</f>
        <v>0.47033801544418163</v>
      </c>
      <c r="E394" s="143">
        <f>Exposição!O396</f>
        <v>0.42350359489627271</v>
      </c>
      <c r="F394" s="143">
        <f>'Capacidade de Adaptação'!M396</f>
        <v>0.29826429370043045</v>
      </c>
      <c r="G394" s="132">
        <f t="shared" si="18"/>
        <v>0.66782999026042011</v>
      </c>
      <c r="H394" s="131">
        <f t="shared" si="19"/>
        <v>0.6135774703335295</v>
      </c>
      <c r="I394" s="47" t="s">
        <v>502</v>
      </c>
      <c r="J394" s="47" t="str">
        <f t="shared" si="20"/>
        <v>VULNERABILIDADE MUITO ALTA</v>
      </c>
    </row>
    <row r="395" spans="1:10">
      <c r="A395" s="145">
        <v>393</v>
      </c>
      <c r="B395" s="28">
        <v>3134806</v>
      </c>
      <c r="C395" s="17" t="s">
        <v>488</v>
      </c>
      <c r="D395" s="143">
        <f>Sensibilidade!Q397</f>
        <v>0.49814629641148472</v>
      </c>
      <c r="E395" s="143">
        <f>Exposição!O397</f>
        <v>0.20630081300813008</v>
      </c>
      <c r="F395" s="143">
        <f>'Capacidade de Adaptação'!M397</f>
        <v>0.28381282140705533</v>
      </c>
      <c r="G395" s="132">
        <f t="shared" si="18"/>
        <v>0.36209775667352406</v>
      </c>
      <c r="H395" s="131">
        <f t="shared" si="19"/>
        <v>0.33268201307723499</v>
      </c>
      <c r="I395" s="47" t="s">
        <v>51</v>
      </c>
      <c r="J395" s="47" t="str">
        <f t="shared" si="20"/>
        <v>VULNERABILIDADE MODERADA</v>
      </c>
    </row>
    <row r="396" spans="1:10">
      <c r="A396" s="145">
        <v>394</v>
      </c>
      <c r="B396" s="28">
        <v>3134905</v>
      </c>
      <c r="C396" s="17" t="s">
        <v>489</v>
      </c>
      <c r="D396" s="143">
        <f>Sensibilidade!Q398</f>
        <v>0.41537805073374745</v>
      </c>
      <c r="E396" s="143">
        <f>Exposição!O398</f>
        <v>8.4876543209876545E-2</v>
      </c>
      <c r="F396" s="143">
        <f>'Capacidade de Adaptação'!M398</f>
        <v>0.46884084411567806</v>
      </c>
      <c r="G396" s="132">
        <f t="shared" si="18"/>
        <v>7.5197913138383615E-2</v>
      </c>
      <c r="H396" s="131">
        <f t="shared" si="19"/>
        <v>6.9089058578842288E-2</v>
      </c>
      <c r="I396" s="47" t="s">
        <v>51</v>
      </c>
      <c r="J396" s="47" t="str">
        <f t="shared" si="20"/>
        <v>VULNERABILIDADE RELATIVAMENTE BAIXA</v>
      </c>
    </row>
    <row r="397" spans="1:10">
      <c r="A397" s="145">
        <v>395</v>
      </c>
      <c r="B397" s="28">
        <v>3135001</v>
      </c>
      <c r="C397" s="17" t="s">
        <v>490</v>
      </c>
      <c r="D397" s="143">
        <f>Sensibilidade!Q399</f>
        <v>0.26883179998022461</v>
      </c>
      <c r="E397" s="143">
        <f>Exposição!O399</f>
        <v>0.6436991869918699</v>
      </c>
      <c r="F397" s="143">
        <f>'Capacidade de Adaptação'!M399</f>
        <v>0.63018764752186729</v>
      </c>
      <c r="G397" s="132">
        <f t="shared" si="18"/>
        <v>0.27459568870528661</v>
      </c>
      <c r="H397" s="131">
        <f t="shared" si="19"/>
        <v>0.25228835257096216</v>
      </c>
      <c r="I397" s="47" t="s">
        <v>991</v>
      </c>
      <c r="J397" s="47" t="str">
        <f t="shared" si="20"/>
        <v>VULNERABILIDADE MODERADA</v>
      </c>
    </row>
    <row r="398" spans="1:10">
      <c r="A398" s="145">
        <v>396</v>
      </c>
      <c r="B398" s="28">
        <v>3135050</v>
      </c>
      <c r="C398" s="17" t="s">
        <v>491</v>
      </c>
      <c r="D398" s="143">
        <f>Sensibilidade!Q400</f>
        <v>0.61612359622011192</v>
      </c>
      <c r="E398" s="143">
        <f>Exposição!O400</f>
        <v>0.49213706869069163</v>
      </c>
      <c r="F398" s="143">
        <f>'Capacidade de Adaptação'!M400</f>
        <v>0.35593785127412381</v>
      </c>
      <c r="G398" s="132">
        <f t="shared" si="18"/>
        <v>0.85188259554169143</v>
      </c>
      <c r="H398" s="131">
        <f t="shared" si="19"/>
        <v>0.78267818998336258</v>
      </c>
      <c r="I398" s="47" t="s">
        <v>53</v>
      </c>
      <c r="J398" s="47" t="str">
        <f t="shared" si="20"/>
        <v>VULNERABILIDADE MUITO ALTA</v>
      </c>
    </row>
    <row r="399" spans="1:10">
      <c r="A399" s="145">
        <v>397</v>
      </c>
      <c r="B399" s="28">
        <v>3135076</v>
      </c>
      <c r="C399" s="17" t="s">
        <v>492</v>
      </c>
      <c r="D399" s="143">
        <f>Sensibilidade!Q401</f>
        <v>0.50565018904456993</v>
      </c>
      <c r="E399" s="143">
        <f>Exposição!O401</f>
        <v>0.44407688102792203</v>
      </c>
      <c r="F399" s="143">
        <f>'Capacidade de Adaptação'!M401</f>
        <v>0.4111086375533109</v>
      </c>
      <c r="G399" s="132">
        <f t="shared" si="18"/>
        <v>0.54620005110686431</v>
      </c>
      <c r="H399" s="131">
        <f t="shared" si="19"/>
        <v>0.50182838528037377</v>
      </c>
      <c r="I399" s="47" t="s">
        <v>991</v>
      </c>
      <c r="J399" s="47" t="str">
        <f t="shared" si="20"/>
        <v>VULNERABILIDADE ALTA</v>
      </c>
    </row>
    <row r="400" spans="1:10">
      <c r="A400" s="145">
        <v>398</v>
      </c>
      <c r="B400" s="28">
        <v>3135100</v>
      </c>
      <c r="C400" s="17" t="s">
        <v>493</v>
      </c>
      <c r="D400" s="143">
        <f>Sensibilidade!Q402</f>
        <v>0.52916747665339614</v>
      </c>
      <c r="E400" s="143">
        <f>Exposição!O402</f>
        <v>0.45485462980560648</v>
      </c>
      <c r="F400" s="143">
        <f>'Capacidade de Adaptação'!M402</f>
        <v>0.2878908313930128</v>
      </c>
      <c r="G400" s="132">
        <f t="shared" si="18"/>
        <v>0.83606093161669592</v>
      </c>
      <c r="H400" s="131">
        <f t="shared" si="19"/>
        <v>0.76814183092620125</v>
      </c>
      <c r="I400" s="47" t="s">
        <v>53</v>
      </c>
      <c r="J400" s="47" t="str">
        <f t="shared" si="20"/>
        <v>VULNERABILIDADE MUITO ALTA</v>
      </c>
    </row>
    <row r="401" spans="1:10">
      <c r="A401" s="145">
        <v>399</v>
      </c>
      <c r="B401" s="28">
        <v>3135209</v>
      </c>
      <c r="C401" s="17" t="s">
        <v>494</v>
      </c>
      <c r="D401" s="143">
        <f>Sensibilidade!Q403</f>
        <v>0.45761913054162306</v>
      </c>
      <c r="E401" s="143">
        <f>Exposição!O403</f>
        <v>0.56386951379796357</v>
      </c>
      <c r="F401" s="143">
        <f>'Capacidade de Adaptação'!M403</f>
        <v>0.30962073718046412</v>
      </c>
      <c r="G401" s="132">
        <f t="shared" si="18"/>
        <v>0.83339856042249927</v>
      </c>
      <c r="H401" s="131">
        <f t="shared" si="19"/>
        <v>0.76569574284053887</v>
      </c>
      <c r="I401" s="47" t="s">
        <v>53</v>
      </c>
      <c r="J401" s="47" t="str">
        <f t="shared" si="20"/>
        <v>VULNERABILIDADE MUITO ALTA</v>
      </c>
    </row>
    <row r="402" spans="1:10">
      <c r="A402" s="145">
        <v>400</v>
      </c>
      <c r="B402" s="28">
        <v>3135308</v>
      </c>
      <c r="C402" s="17" t="s">
        <v>495</v>
      </c>
      <c r="D402" s="143">
        <f>Sensibilidade!Q404</f>
        <v>0.50861589739152302</v>
      </c>
      <c r="E402" s="143">
        <f>Exposição!O404</f>
        <v>0.49537037037037041</v>
      </c>
      <c r="F402" s="143">
        <f>'Capacidade de Adaptação'!M404</f>
        <v>0.32700820542332321</v>
      </c>
      <c r="G402" s="132">
        <f t="shared" si="18"/>
        <v>0.77047988793105382</v>
      </c>
      <c r="H402" s="131">
        <f t="shared" si="19"/>
        <v>0.70788839596024866</v>
      </c>
      <c r="I402" s="47" t="s">
        <v>989</v>
      </c>
      <c r="J402" s="47" t="str">
        <f t="shared" si="20"/>
        <v>VULNERABILIDADE MUITO ALTA</v>
      </c>
    </row>
    <row r="403" spans="1:10">
      <c r="A403" s="145">
        <v>401</v>
      </c>
      <c r="B403" s="28">
        <v>3135357</v>
      </c>
      <c r="C403" s="17" t="s">
        <v>496</v>
      </c>
      <c r="D403" s="143">
        <f>Sensibilidade!Q405</f>
        <v>0.50118752312510317</v>
      </c>
      <c r="E403" s="143">
        <f>Exposição!O405</f>
        <v>0.6406045796875719</v>
      </c>
      <c r="F403" s="143">
        <f>'Capacidade de Adaptação'!M405</f>
        <v>0.30836025173796855</v>
      </c>
      <c r="G403" s="132">
        <f t="shared" si="18"/>
        <v>1.0411945793488251</v>
      </c>
      <c r="H403" s="131">
        <f t="shared" si="19"/>
        <v>0.95661103190755881</v>
      </c>
      <c r="I403" s="47" t="s">
        <v>53</v>
      </c>
      <c r="J403" s="47" t="str">
        <f t="shared" si="20"/>
        <v>VULNERABILIDADE EXTREMA</v>
      </c>
    </row>
    <row r="404" spans="1:10">
      <c r="A404" s="145">
        <v>402</v>
      </c>
      <c r="B404" s="28">
        <v>3135407</v>
      </c>
      <c r="C404" s="17" t="s">
        <v>497</v>
      </c>
      <c r="D404" s="143">
        <f>Sensibilidade!Q406</f>
        <v>0.4966727065610072</v>
      </c>
      <c r="E404" s="143">
        <f>Exposição!O406</f>
        <v>0.6008690058436329</v>
      </c>
      <c r="F404" s="143">
        <f>'Capacidade de Adaptação'!M406</f>
        <v>0.78265977443609014</v>
      </c>
      <c r="G404" s="132">
        <f t="shared" si="18"/>
        <v>0.38130902490293789</v>
      </c>
      <c r="H404" s="131">
        <f t="shared" si="19"/>
        <v>0.35033261507776214</v>
      </c>
      <c r="I404" s="47" t="s">
        <v>992</v>
      </c>
      <c r="J404" s="47" t="str">
        <f t="shared" si="20"/>
        <v>VULNERABILIDADE MODERADA</v>
      </c>
    </row>
    <row r="405" spans="1:10">
      <c r="A405" s="145">
        <v>403</v>
      </c>
      <c r="B405" s="28">
        <v>3135456</v>
      </c>
      <c r="C405" s="17" t="s">
        <v>498</v>
      </c>
      <c r="D405" s="143">
        <f>Sensibilidade!Q407</f>
        <v>0.45171120093444533</v>
      </c>
      <c r="E405" s="143">
        <f>Exposição!O407</f>
        <v>0.55550643493271956</v>
      </c>
      <c r="F405" s="143">
        <f>'Capacidade de Adaptação'!M407</f>
        <v>0.24062209503459295</v>
      </c>
      <c r="G405" s="132">
        <f t="shared" si="18"/>
        <v>1.0428322420440919</v>
      </c>
      <c r="H405" s="131">
        <f t="shared" si="19"/>
        <v>0.95811565576164703</v>
      </c>
      <c r="I405" s="47" t="s">
        <v>502</v>
      </c>
      <c r="J405" s="47" t="str">
        <f t="shared" si="20"/>
        <v>VULNERABILIDADE EXTREMA</v>
      </c>
    </row>
    <row r="406" spans="1:10">
      <c r="A406" s="145">
        <v>404</v>
      </c>
      <c r="B406" s="28">
        <v>3135506</v>
      </c>
      <c r="C406" s="17" t="s">
        <v>499</v>
      </c>
      <c r="D406" s="143">
        <f>Sensibilidade!Q408</f>
        <v>0.450643097690202</v>
      </c>
      <c r="E406" s="143">
        <f>Exposição!O408</f>
        <v>0.46477884559876942</v>
      </c>
      <c r="F406" s="143">
        <f>'Capacidade de Adaptação'!M408</f>
        <v>0.33813502591355399</v>
      </c>
      <c r="G406" s="132">
        <f t="shared" si="18"/>
        <v>0.6194252670382997</v>
      </c>
      <c r="H406" s="131">
        <f t="shared" si="19"/>
        <v>0.56910500269960096</v>
      </c>
      <c r="I406" s="47" t="s">
        <v>990</v>
      </c>
      <c r="J406" s="47" t="str">
        <f t="shared" si="20"/>
        <v>VULNERABILIDADE ALTA</v>
      </c>
    </row>
    <row r="407" spans="1:10">
      <c r="A407" s="145">
        <v>405</v>
      </c>
      <c r="B407" s="28">
        <v>3135605</v>
      </c>
      <c r="C407" s="17" t="s">
        <v>500</v>
      </c>
      <c r="D407" s="143">
        <f>Sensibilidade!Q409</f>
        <v>0.51663896843199153</v>
      </c>
      <c r="E407" s="143">
        <f>Exposição!O409</f>
        <v>0.63008789842250268</v>
      </c>
      <c r="F407" s="143">
        <f>'Capacidade de Adaptação'!M409</f>
        <v>0.34727743353035745</v>
      </c>
      <c r="G407" s="132">
        <f t="shared" si="18"/>
        <v>0.93737148006775695</v>
      </c>
      <c r="H407" s="131">
        <f t="shared" si="19"/>
        <v>0.86122221207599736</v>
      </c>
      <c r="I407" s="47" t="s">
        <v>53</v>
      </c>
      <c r="J407" s="47" t="str">
        <f t="shared" si="20"/>
        <v>VULNERABILIDADE EXTREMA</v>
      </c>
    </row>
    <row r="408" spans="1:10">
      <c r="A408" s="145">
        <v>406</v>
      </c>
      <c r="B408" s="28">
        <v>3135704</v>
      </c>
      <c r="C408" s="17" t="s">
        <v>501</v>
      </c>
      <c r="D408" s="143">
        <f>Sensibilidade!Q410</f>
        <v>0.52778720136342561</v>
      </c>
      <c r="E408" s="143">
        <f>Exposição!O410</f>
        <v>0.80833333333333324</v>
      </c>
      <c r="F408" s="143">
        <f>'Capacidade de Adaptação'!M410</f>
        <v>0.50501532144401073</v>
      </c>
      <c r="G408" s="132">
        <f t="shared" si="18"/>
        <v>0.8447822663060881</v>
      </c>
      <c r="H408" s="131">
        <f t="shared" si="19"/>
        <v>0.77615467035343721</v>
      </c>
      <c r="I408" s="47" t="s">
        <v>992</v>
      </c>
      <c r="J408" s="47" t="str">
        <f t="shared" si="20"/>
        <v>VULNERABILIDADE MUITO ALTA</v>
      </c>
    </row>
    <row r="409" spans="1:10">
      <c r="A409" s="145">
        <v>407</v>
      </c>
      <c r="B409" s="28">
        <v>3135803</v>
      </c>
      <c r="C409" s="17" t="s">
        <v>502</v>
      </c>
      <c r="D409" s="143">
        <f>Sensibilidade!Q411</f>
        <v>0.3713733695545518</v>
      </c>
      <c r="E409" s="143">
        <f>Exposição!O411</f>
        <v>0.38146337080887238</v>
      </c>
      <c r="F409" s="143">
        <f>'Capacidade de Adaptação'!M411</f>
        <v>0.30060794550828968</v>
      </c>
      <c r="G409" s="132">
        <f t="shared" si="18"/>
        <v>0.47126278428665741</v>
      </c>
      <c r="H409" s="131">
        <f t="shared" si="19"/>
        <v>0.4329787988889009</v>
      </c>
      <c r="I409" s="47" t="s">
        <v>502</v>
      </c>
      <c r="J409" s="47" t="str">
        <f t="shared" si="20"/>
        <v>VULNERABILIDADE ALTA</v>
      </c>
    </row>
    <row r="410" spans="1:10">
      <c r="A410" s="145">
        <v>408</v>
      </c>
      <c r="B410" s="28">
        <v>3135902</v>
      </c>
      <c r="C410" s="17" t="s">
        <v>503</v>
      </c>
      <c r="D410" s="143">
        <f>Sensibilidade!Q412</f>
        <v>0.47560420672840081</v>
      </c>
      <c r="E410" s="143">
        <f>Exposição!O412</f>
        <v>0.27134146341463411</v>
      </c>
      <c r="F410" s="143">
        <f>'Capacidade de Adaptação'!M412</f>
        <v>0.39112570203654518</v>
      </c>
      <c r="G410" s="132">
        <f t="shared" si="18"/>
        <v>0.32994799571566497</v>
      </c>
      <c r="H410" s="131">
        <f t="shared" si="19"/>
        <v>0.30314400297280919</v>
      </c>
      <c r="I410" s="47" t="s">
        <v>51</v>
      </c>
      <c r="J410" s="47" t="str">
        <f t="shared" si="20"/>
        <v>VULNERABILIDADE MODERADA</v>
      </c>
    </row>
    <row r="411" spans="1:10">
      <c r="A411" s="145">
        <v>409</v>
      </c>
      <c r="B411" s="28">
        <v>3136009</v>
      </c>
      <c r="C411" s="17" t="s">
        <v>504</v>
      </c>
      <c r="D411" s="143">
        <f>Sensibilidade!Q413</f>
        <v>0.45751296210105941</v>
      </c>
      <c r="E411" s="143">
        <f>Exposição!O413</f>
        <v>0.34244251869284364</v>
      </c>
      <c r="F411" s="143">
        <f>'Capacidade de Adaptação'!M413</f>
        <v>0.31680194876130446</v>
      </c>
      <c r="G411" s="132">
        <f t="shared" si="18"/>
        <v>0.4945420685986856</v>
      </c>
      <c r="H411" s="131">
        <f t="shared" si="19"/>
        <v>0.45436694345811879</v>
      </c>
      <c r="I411" s="47" t="s">
        <v>502</v>
      </c>
      <c r="J411" s="47" t="str">
        <f t="shared" si="20"/>
        <v>VULNERABILIDADE ALTA</v>
      </c>
    </row>
    <row r="412" spans="1:10">
      <c r="A412" s="145">
        <v>410</v>
      </c>
      <c r="B412" s="28">
        <v>3136108</v>
      </c>
      <c r="C412" s="17" t="s">
        <v>505</v>
      </c>
      <c r="D412" s="143">
        <f>Sensibilidade!Q414</f>
        <v>0.4050299048632291</v>
      </c>
      <c r="E412" s="143">
        <f>Exposição!O414</f>
        <v>0.66592140921409215</v>
      </c>
      <c r="F412" s="143">
        <f>'Capacidade de Adaptação'!M414</f>
        <v>0.41340874437175379</v>
      </c>
      <c r="G412" s="132">
        <f t="shared" si="18"/>
        <v>0.65242472176115807</v>
      </c>
      <c r="H412" s="131">
        <f t="shared" si="19"/>
        <v>0.59942367997754364</v>
      </c>
      <c r="I412" s="47" t="s">
        <v>991</v>
      </c>
      <c r="J412" s="47" t="str">
        <f t="shared" si="20"/>
        <v>VULNERABILIDADE ALTA</v>
      </c>
    </row>
    <row r="413" spans="1:10">
      <c r="A413" s="145">
        <v>411</v>
      </c>
      <c r="B413" s="28">
        <v>3136207</v>
      </c>
      <c r="C413" s="17" t="s">
        <v>506</v>
      </c>
      <c r="D413" s="143">
        <f>Sensibilidade!Q415</f>
        <v>0.36903252424409971</v>
      </c>
      <c r="E413" s="143">
        <f>Exposição!O415</f>
        <v>0.59918951809055077</v>
      </c>
      <c r="F413" s="143">
        <f>'Capacidade de Adaptação'!M415</f>
        <v>0.68184043765493385</v>
      </c>
      <c r="G413" s="132">
        <f t="shared" si="18"/>
        <v>0.32429936411818733</v>
      </c>
      <c r="H413" s="131">
        <f t="shared" si="19"/>
        <v>0.29795424938735715</v>
      </c>
      <c r="I413" s="47" t="s">
        <v>991</v>
      </c>
      <c r="J413" s="47" t="str">
        <f t="shared" si="20"/>
        <v>VULNERABILIDADE MODERADA</v>
      </c>
    </row>
    <row r="414" spans="1:10">
      <c r="A414" s="145">
        <v>412</v>
      </c>
      <c r="B414" s="28">
        <v>3136306</v>
      </c>
      <c r="C414" s="17" t="s">
        <v>507</v>
      </c>
      <c r="D414" s="143">
        <f>Sensibilidade!Q416</f>
        <v>0.44125600942628451</v>
      </c>
      <c r="E414" s="143">
        <f>Exposição!O416</f>
        <v>0.54788722637240761</v>
      </c>
      <c r="F414" s="143">
        <f>'Capacidade de Adaptação'!M416</f>
        <v>0.32505036920539548</v>
      </c>
      <c r="G414" s="132">
        <f t="shared" si="18"/>
        <v>0.74375713436571922</v>
      </c>
      <c r="H414" s="131">
        <f t="shared" si="19"/>
        <v>0.68333651932684014</v>
      </c>
      <c r="I414" s="47" t="s">
        <v>993</v>
      </c>
      <c r="J414" s="47" t="str">
        <f t="shared" si="20"/>
        <v>VULNERABILIDADE MUITO ALTA</v>
      </c>
    </row>
    <row r="415" spans="1:10">
      <c r="A415" s="145">
        <v>413</v>
      </c>
      <c r="B415" s="28">
        <v>3136405</v>
      </c>
      <c r="C415" s="17" t="s">
        <v>508</v>
      </c>
      <c r="D415" s="143">
        <f>Sensibilidade!Q417</f>
        <v>0.42104712727824928</v>
      </c>
      <c r="E415" s="143">
        <f>Exposição!O417</f>
        <v>0.54503837863195115</v>
      </c>
      <c r="F415" s="143">
        <f>'Capacidade de Adaptação'!M417</f>
        <v>0.42282086204429348</v>
      </c>
      <c r="G415" s="132">
        <f t="shared" si="18"/>
        <v>0.54275194102257285</v>
      </c>
      <c r="H415" s="131">
        <f t="shared" si="19"/>
        <v>0.49866038939248902</v>
      </c>
      <c r="I415" s="47" t="s">
        <v>53</v>
      </c>
      <c r="J415" s="47" t="str">
        <f t="shared" si="20"/>
        <v>VULNERABILIDADE ALTA</v>
      </c>
    </row>
    <row r="416" spans="1:10">
      <c r="A416" s="145">
        <v>414</v>
      </c>
      <c r="B416" s="28">
        <v>3136504</v>
      </c>
      <c r="C416" s="17" t="s">
        <v>509</v>
      </c>
      <c r="D416" s="143">
        <f>Sensibilidade!Q418</f>
        <v>0.44854831082892782</v>
      </c>
      <c r="E416" s="143">
        <f>Exposição!O418</f>
        <v>0.33849595981394548</v>
      </c>
      <c r="F416" s="143">
        <f>'Capacidade de Adaptação'!M418</f>
        <v>0.40059982331949701</v>
      </c>
      <c r="G416" s="132">
        <f t="shared" si="18"/>
        <v>0.37901112820978194</v>
      </c>
      <c r="H416" s="131">
        <f t="shared" si="19"/>
        <v>0.34822139266990859</v>
      </c>
      <c r="I416" s="47" t="s">
        <v>502</v>
      </c>
      <c r="J416" s="47" t="str">
        <f t="shared" si="20"/>
        <v>VULNERABILIDADE MODERADA</v>
      </c>
    </row>
    <row r="417" spans="1:10">
      <c r="A417" s="145">
        <v>415</v>
      </c>
      <c r="B417" s="28">
        <v>3136520</v>
      </c>
      <c r="C417" s="17" t="s">
        <v>510</v>
      </c>
      <c r="D417" s="143">
        <f>Sensibilidade!Q419</f>
        <v>0.36004504414325256</v>
      </c>
      <c r="E417" s="143">
        <f>Exposição!O419</f>
        <v>0.64479825353809095</v>
      </c>
      <c r="F417" s="143">
        <f>'Capacidade de Adaptação'!M419</f>
        <v>0.34040092436674185</v>
      </c>
      <c r="G417" s="132">
        <f t="shared" si="18"/>
        <v>0.68200876977787805</v>
      </c>
      <c r="H417" s="131">
        <f t="shared" si="19"/>
        <v>0.62660440802068873</v>
      </c>
      <c r="I417" s="47" t="s">
        <v>502</v>
      </c>
      <c r="J417" s="47" t="str">
        <f t="shared" si="20"/>
        <v>VULNERABILIDADE MUITO ALTA</v>
      </c>
    </row>
    <row r="418" spans="1:10">
      <c r="A418" s="145">
        <v>416</v>
      </c>
      <c r="B418" s="28">
        <v>3136553</v>
      </c>
      <c r="C418" s="17" t="s">
        <v>511</v>
      </c>
      <c r="D418" s="143">
        <f>Sensibilidade!Q420</f>
        <v>0.41127974300552173</v>
      </c>
      <c r="E418" s="143">
        <f>Exposição!O420</f>
        <v>0.35753538090936465</v>
      </c>
      <c r="F418" s="143">
        <f>'Capacidade de Adaptação'!M420</f>
        <v>0.41838897814286302</v>
      </c>
      <c r="G418" s="132">
        <f t="shared" si="18"/>
        <v>0.35146016567762967</v>
      </c>
      <c r="H418" s="131">
        <f t="shared" si="19"/>
        <v>0.32290858830013203</v>
      </c>
      <c r="I418" s="47" t="s">
        <v>991</v>
      </c>
      <c r="J418" s="47" t="str">
        <f t="shared" si="20"/>
        <v>VULNERABILIDADE MODERADA</v>
      </c>
    </row>
    <row r="419" spans="1:10">
      <c r="A419" s="145">
        <v>417</v>
      </c>
      <c r="B419" s="28">
        <v>3136579</v>
      </c>
      <c r="C419" s="17" t="s">
        <v>512</v>
      </c>
      <c r="D419" s="143">
        <f>Sensibilidade!Q421</f>
        <v>0.37435191459218431</v>
      </c>
      <c r="E419" s="143">
        <f>Exposição!O421</f>
        <v>0.66594113448453129</v>
      </c>
      <c r="F419" s="143">
        <f>'Capacidade de Adaptação'!M421</f>
        <v>0.3847777474174639</v>
      </c>
      <c r="G419" s="132">
        <f t="shared" si="18"/>
        <v>0.64789697526219459</v>
      </c>
      <c r="H419" s="131">
        <f t="shared" si="19"/>
        <v>0.5952637541226683</v>
      </c>
      <c r="I419" s="47" t="s">
        <v>53</v>
      </c>
      <c r="J419" s="47" t="str">
        <f t="shared" si="20"/>
        <v>VULNERABILIDADE ALTA</v>
      </c>
    </row>
    <row r="420" spans="1:10">
      <c r="A420" s="145">
        <v>418</v>
      </c>
      <c r="B420" s="28">
        <v>3136603</v>
      </c>
      <c r="C420" s="17" t="s">
        <v>620</v>
      </c>
      <c r="D420" s="143">
        <f>Sensibilidade!Q422</f>
        <v>0.39409499054862368</v>
      </c>
      <c r="E420" s="143">
        <f>Exposição!O422</f>
        <v>0.60959327293468069</v>
      </c>
      <c r="F420" s="143">
        <f>'Capacidade de Adaptação'!M422</f>
        <v>0.29356996112328382</v>
      </c>
      <c r="G420" s="132">
        <f t="shared" si="18"/>
        <v>0.81833186957030146</v>
      </c>
      <c r="H420" s="131">
        <f t="shared" si="19"/>
        <v>0.75185302509169394</v>
      </c>
      <c r="I420" s="47" t="s">
        <v>992</v>
      </c>
      <c r="J420" s="47" t="str">
        <f t="shared" si="20"/>
        <v>VULNERABILIDADE MUITO ALTA</v>
      </c>
    </row>
    <row r="421" spans="1:10">
      <c r="A421" s="145">
        <v>419</v>
      </c>
      <c r="B421" s="28">
        <v>3136652</v>
      </c>
      <c r="C421" s="17" t="s">
        <v>513</v>
      </c>
      <c r="D421" s="143">
        <f>Sensibilidade!Q423</f>
        <v>0.57042478299524213</v>
      </c>
      <c r="E421" s="143">
        <f>Exposição!O423</f>
        <v>0.79351851851851851</v>
      </c>
      <c r="F421" s="143">
        <f>'Capacidade de Adaptação'!M423</f>
        <v>0.51778417769044016</v>
      </c>
      <c r="G421" s="132">
        <f t="shared" si="18"/>
        <v>0.87419169652427375</v>
      </c>
      <c r="H421" s="131">
        <f t="shared" si="19"/>
        <v>0.8031749660280717</v>
      </c>
      <c r="I421" s="47" t="s">
        <v>992</v>
      </c>
      <c r="J421" s="47" t="str">
        <f t="shared" si="20"/>
        <v>VULNERABILIDADE EXTREMA</v>
      </c>
    </row>
    <row r="422" spans="1:10">
      <c r="A422" s="145">
        <v>420</v>
      </c>
      <c r="B422" s="28">
        <v>3136702</v>
      </c>
      <c r="C422" s="17" t="s">
        <v>514</v>
      </c>
      <c r="D422" s="143">
        <f>Sensibilidade!Q424</f>
        <v>0.378359618809401</v>
      </c>
      <c r="E422" s="143">
        <f>Exposição!O424</f>
        <v>0.32234011243158445</v>
      </c>
      <c r="F422" s="143">
        <f>'Capacidade de Adaptação'!M424</f>
        <v>0.54515949982954304</v>
      </c>
      <c r="G422" s="132">
        <f t="shared" si="18"/>
        <v>0.22371522848767667</v>
      </c>
      <c r="H422" s="131">
        <f t="shared" si="19"/>
        <v>0.20554126944348383</v>
      </c>
      <c r="I422" s="47" t="s">
        <v>990</v>
      </c>
      <c r="J422" s="47" t="str">
        <f t="shared" si="20"/>
        <v>VULNERABILIDADE MODERADA</v>
      </c>
    </row>
    <row r="423" spans="1:10">
      <c r="A423" s="145">
        <v>421</v>
      </c>
      <c r="B423" s="28">
        <v>3136801</v>
      </c>
      <c r="C423" s="17" t="s">
        <v>515</v>
      </c>
      <c r="D423" s="143">
        <f>Sensibilidade!Q425</f>
        <v>0.50637301457758954</v>
      </c>
      <c r="E423" s="143">
        <f>Exposição!O425</f>
        <v>0.67054808158337031</v>
      </c>
      <c r="F423" s="143">
        <f>'Capacidade de Adaptação'!M425</f>
        <v>0.35841580748210872</v>
      </c>
      <c r="G423" s="132">
        <f t="shared" si="18"/>
        <v>0.94735624490429349</v>
      </c>
      <c r="H423" s="131">
        <f t="shared" si="19"/>
        <v>0.87039584434712114</v>
      </c>
      <c r="I423" s="47" t="s">
        <v>53</v>
      </c>
      <c r="J423" s="47" t="str">
        <f t="shared" si="20"/>
        <v>VULNERABILIDADE EXTREMA</v>
      </c>
    </row>
    <row r="424" spans="1:10">
      <c r="A424" s="145">
        <v>422</v>
      </c>
      <c r="B424" s="28">
        <v>3136900</v>
      </c>
      <c r="C424" s="17" t="s">
        <v>516</v>
      </c>
      <c r="D424" s="143">
        <f>Sensibilidade!Q426</f>
        <v>0.46914898062313454</v>
      </c>
      <c r="E424" s="143">
        <f>Exposição!O426</f>
        <v>0.22331713022025088</v>
      </c>
      <c r="F424" s="143">
        <f>'Capacidade de Adaptação'!M426</f>
        <v>0.22470172449568498</v>
      </c>
      <c r="G424" s="132">
        <f t="shared" si="18"/>
        <v>0.46625812166620201</v>
      </c>
      <c r="H424" s="131">
        <f t="shared" si="19"/>
        <v>0.42838070015821295</v>
      </c>
      <c r="I424" s="47" t="s">
        <v>51</v>
      </c>
      <c r="J424" s="47" t="str">
        <f t="shared" si="20"/>
        <v>VULNERABILIDADE ALTA</v>
      </c>
    </row>
    <row r="425" spans="1:10">
      <c r="A425" s="145">
        <v>423</v>
      </c>
      <c r="B425" s="28">
        <v>3136959</v>
      </c>
      <c r="C425" s="17" t="s">
        <v>517</v>
      </c>
      <c r="D425" s="143">
        <f>Sensibilidade!Q427</f>
        <v>0.48986468017252083</v>
      </c>
      <c r="E425" s="143">
        <f>Exposição!O427</f>
        <v>0.73196031061382494</v>
      </c>
      <c r="F425" s="143">
        <f>'Capacidade de Adaptação'!M427</f>
        <v>0.35503897250826316</v>
      </c>
      <c r="G425" s="132">
        <f t="shared" si="18"/>
        <v>1.0099215331902054</v>
      </c>
      <c r="H425" s="131">
        <f t="shared" si="19"/>
        <v>0.92787851490252427</v>
      </c>
      <c r="I425" s="47" t="s">
        <v>53</v>
      </c>
      <c r="J425" s="47" t="str">
        <f t="shared" si="20"/>
        <v>VULNERABILIDADE EXTREMA</v>
      </c>
    </row>
    <row r="426" spans="1:10">
      <c r="A426" s="145">
        <v>424</v>
      </c>
      <c r="B426" s="28">
        <v>3137007</v>
      </c>
      <c r="C426" s="17" t="s">
        <v>518</v>
      </c>
      <c r="D426" s="143">
        <f>Sensibilidade!Q428</f>
        <v>0.37383188717809152</v>
      </c>
      <c r="E426" s="143">
        <f>Exposição!O428</f>
        <v>0.44170523670694378</v>
      </c>
      <c r="F426" s="143">
        <f>'Capacidade de Adaptação'!M428</f>
        <v>0.40426671654705265</v>
      </c>
      <c r="G426" s="132">
        <f t="shared" si="18"/>
        <v>0.40845188450081987</v>
      </c>
      <c r="H426" s="131">
        <f t="shared" si="19"/>
        <v>0.37527046958051102</v>
      </c>
      <c r="I426" s="47" t="s">
        <v>991</v>
      </c>
      <c r="J426" s="47" t="str">
        <f t="shared" si="20"/>
        <v>VULNERABILIDADE MODERADA</v>
      </c>
    </row>
    <row r="427" spans="1:10">
      <c r="A427" s="145">
        <v>425</v>
      </c>
      <c r="B427" s="28">
        <v>3137106</v>
      </c>
      <c r="C427" s="17" t="s">
        <v>519</v>
      </c>
      <c r="D427" s="143">
        <f>Sensibilidade!Q429</f>
        <v>0.55127579042833663</v>
      </c>
      <c r="E427" s="143">
        <f>Exposição!O429</f>
        <v>0.54166666666666663</v>
      </c>
      <c r="F427" s="143">
        <f>'Capacidade de Adaptação'!M429</f>
        <v>0.37343292669032518</v>
      </c>
      <c r="G427" s="132">
        <f t="shared" si="18"/>
        <v>0.79962879133840792</v>
      </c>
      <c r="H427" s="131">
        <f t="shared" si="19"/>
        <v>0.73466932924643791</v>
      </c>
      <c r="I427" s="47" t="s">
        <v>993</v>
      </c>
      <c r="J427" s="47" t="str">
        <f t="shared" si="20"/>
        <v>VULNERABILIDADE MUITO ALTA</v>
      </c>
    </row>
    <row r="428" spans="1:10">
      <c r="A428" s="145">
        <v>426</v>
      </c>
      <c r="B428" s="28">
        <v>3137205</v>
      </c>
      <c r="C428" s="17" t="s">
        <v>520</v>
      </c>
      <c r="D428" s="143">
        <f>Sensibilidade!Q430</f>
        <v>0.43524929314215793</v>
      </c>
      <c r="E428" s="143">
        <f>Exposição!O430</f>
        <v>0.5171459702112301</v>
      </c>
      <c r="F428" s="143">
        <f>'Capacidade de Adaptação'!M430</f>
        <v>0.52899703427432887</v>
      </c>
      <c r="G428" s="132">
        <f t="shared" si="18"/>
        <v>0.4254984497115854</v>
      </c>
      <c r="H428" s="131">
        <f t="shared" si="19"/>
        <v>0.39093222259016325</v>
      </c>
      <c r="I428" s="47" t="s">
        <v>989</v>
      </c>
      <c r="J428" s="47" t="str">
        <f t="shared" si="20"/>
        <v>VULNERABILIDADE MODERADA</v>
      </c>
    </row>
    <row r="429" spans="1:10">
      <c r="A429" s="145">
        <v>427</v>
      </c>
      <c r="B429" s="28">
        <v>3137304</v>
      </c>
      <c r="C429" s="17" t="s">
        <v>521</v>
      </c>
      <c r="D429" s="143">
        <f>Sensibilidade!Q431</f>
        <v>0.45001730620550334</v>
      </c>
      <c r="E429" s="143">
        <f>Exposição!O431</f>
        <v>0.79849683722275577</v>
      </c>
      <c r="F429" s="143">
        <f>'Capacidade de Adaptação'!M431</f>
        <v>0.31163404475064399</v>
      </c>
      <c r="G429" s="132">
        <f t="shared" si="18"/>
        <v>1.1530749022884359</v>
      </c>
      <c r="H429" s="131">
        <f t="shared" si="19"/>
        <v>1</v>
      </c>
      <c r="I429" s="47" t="s">
        <v>53</v>
      </c>
      <c r="J429" s="47" t="str">
        <f t="shared" si="20"/>
        <v>VULNERABILIDADE EXTREMA</v>
      </c>
    </row>
    <row r="430" spans="1:10">
      <c r="A430" s="145">
        <v>428</v>
      </c>
      <c r="B430" s="28">
        <v>3137403</v>
      </c>
      <c r="C430" s="17" t="s">
        <v>522</v>
      </c>
      <c r="D430" s="143">
        <f>Sensibilidade!Q432</f>
        <v>0.48740217838758371</v>
      </c>
      <c r="E430" s="143">
        <f>Exposição!O432</f>
        <v>0.37703252032520324</v>
      </c>
      <c r="F430" s="143">
        <f>'Capacidade de Adaptação'!M432</f>
        <v>0.34415740858260407</v>
      </c>
      <c r="G430" s="132">
        <f t="shared" si="18"/>
        <v>0.53396052837071983</v>
      </c>
      <c r="H430" s="131">
        <f t="shared" si="19"/>
        <v>0.49058316492780352</v>
      </c>
      <c r="I430" s="47" t="s">
        <v>990</v>
      </c>
      <c r="J430" s="47" t="str">
        <f t="shared" si="20"/>
        <v>VULNERABILIDADE ALTA</v>
      </c>
    </row>
    <row r="431" spans="1:10">
      <c r="A431" s="145">
        <v>429</v>
      </c>
      <c r="B431" s="28">
        <v>3137502</v>
      </c>
      <c r="C431" s="17" t="s">
        <v>523</v>
      </c>
      <c r="D431" s="143">
        <f>Sensibilidade!Q433</f>
        <v>0.54861007361075986</v>
      </c>
      <c r="E431" s="143">
        <f>Exposição!O433</f>
        <v>0.54166666666666663</v>
      </c>
      <c r="F431" s="143">
        <f>'Capacidade de Adaptação'!M433</f>
        <v>0.52283072869846103</v>
      </c>
      <c r="G431" s="132">
        <f t="shared" si="18"/>
        <v>0.56837475986206243</v>
      </c>
      <c r="H431" s="131">
        <f t="shared" si="19"/>
        <v>0.52220168672209488</v>
      </c>
      <c r="I431" s="47" t="s">
        <v>50</v>
      </c>
      <c r="J431" s="47" t="str">
        <f t="shared" si="20"/>
        <v>VULNERABILIDADE ALTA</v>
      </c>
    </row>
    <row r="432" spans="1:10">
      <c r="A432" s="145">
        <v>430</v>
      </c>
      <c r="B432" s="28">
        <v>3137536</v>
      </c>
      <c r="C432" s="17" t="s">
        <v>524</v>
      </c>
      <c r="D432" s="143">
        <f>Sensibilidade!Q434</f>
        <v>0.53284856857254004</v>
      </c>
      <c r="E432" s="143">
        <f>Exposição!O434</f>
        <v>0.60956790123456794</v>
      </c>
      <c r="F432" s="143">
        <f>'Capacidade de Adaptação'!M434</f>
        <v>0.47519159456058452</v>
      </c>
      <c r="G432" s="132">
        <f t="shared" si="18"/>
        <v>0.6835293118367558</v>
      </c>
      <c r="H432" s="131">
        <f t="shared" si="19"/>
        <v>0.62800142577015849</v>
      </c>
      <c r="I432" s="47" t="s">
        <v>993</v>
      </c>
      <c r="J432" s="47" t="str">
        <f t="shared" si="20"/>
        <v>VULNERABILIDADE MUITO ALTA</v>
      </c>
    </row>
    <row r="433" spans="1:10">
      <c r="A433" s="145">
        <v>431</v>
      </c>
      <c r="B433" s="28">
        <v>3137601</v>
      </c>
      <c r="C433" s="17" t="s">
        <v>525</v>
      </c>
      <c r="D433" s="143">
        <f>Sensibilidade!Q435</f>
        <v>0.4216024778028935</v>
      </c>
      <c r="E433" s="143">
        <f>Exposição!O435</f>
        <v>0.5632315180262254</v>
      </c>
      <c r="F433" s="143">
        <f>'Capacidade de Adaptação'!M435</f>
        <v>0.52069016407242585</v>
      </c>
      <c r="G433" s="132">
        <f t="shared" si="18"/>
        <v>0.45604818366323513</v>
      </c>
      <c r="H433" s="131">
        <f t="shared" si="19"/>
        <v>0.41900018711824027</v>
      </c>
      <c r="I433" s="47" t="s">
        <v>992</v>
      </c>
      <c r="J433" s="47" t="str">
        <f t="shared" si="20"/>
        <v>VULNERABILIDADE ALTA</v>
      </c>
    </row>
    <row r="434" spans="1:10">
      <c r="A434" s="145">
        <v>432</v>
      </c>
      <c r="B434" s="28">
        <v>3137700</v>
      </c>
      <c r="C434" s="17" t="s">
        <v>526</v>
      </c>
      <c r="D434" s="143">
        <f>Sensibilidade!Q436</f>
        <v>0.47319238309710737</v>
      </c>
      <c r="E434" s="143">
        <f>Exposição!O436</f>
        <v>0.3282520325203252</v>
      </c>
      <c r="F434" s="143">
        <f>'Capacidade de Adaptação'!M436</f>
        <v>0.36601784009599253</v>
      </c>
      <c r="G434" s="132">
        <f t="shared" si="18"/>
        <v>0.42436828074835281</v>
      </c>
      <c r="H434" s="131">
        <f t="shared" si="19"/>
        <v>0.38989386518839497</v>
      </c>
      <c r="I434" s="47" t="s">
        <v>990</v>
      </c>
      <c r="J434" s="47" t="str">
        <f t="shared" si="20"/>
        <v>VULNERABILIDADE MODERADA</v>
      </c>
    </row>
    <row r="435" spans="1:10">
      <c r="A435" s="145">
        <v>433</v>
      </c>
      <c r="B435" s="28">
        <v>3137809</v>
      </c>
      <c r="C435" s="17" t="s">
        <v>527</v>
      </c>
      <c r="D435" s="143">
        <f>Sensibilidade!Q437</f>
        <v>0.47795669452540768</v>
      </c>
      <c r="E435" s="143">
        <f>Exposição!O437</f>
        <v>0.23968788012345674</v>
      </c>
      <c r="F435" s="143">
        <f>'Capacidade de Adaptação'!M437</f>
        <v>0.42836286991972822</v>
      </c>
      <c r="G435" s="132">
        <f t="shared" si="18"/>
        <v>0.26743780786387311</v>
      </c>
      <c r="H435" s="131">
        <f t="shared" si="19"/>
        <v>0.24571195665632117</v>
      </c>
      <c r="I435" s="47" t="s">
        <v>51</v>
      </c>
      <c r="J435" s="47" t="str">
        <f t="shared" si="20"/>
        <v>VULNERABILIDADE MODERADA</v>
      </c>
    </row>
    <row r="436" spans="1:10">
      <c r="A436" s="145">
        <v>434</v>
      </c>
      <c r="B436" s="28">
        <v>3137908</v>
      </c>
      <c r="C436" s="17" t="s">
        <v>528</v>
      </c>
      <c r="D436" s="143">
        <f>Sensibilidade!Q438</f>
        <v>0.41011377624229012</v>
      </c>
      <c r="E436" s="143">
        <f>Exposição!O438</f>
        <v>0.39983884739171355</v>
      </c>
      <c r="F436" s="143">
        <f>'Capacidade de Adaptação'!M438</f>
        <v>0.24263675615666397</v>
      </c>
      <c r="G436" s="132">
        <f t="shared" si="18"/>
        <v>0.67582266672862767</v>
      </c>
      <c r="H436" s="131">
        <f t="shared" si="19"/>
        <v>0.62092084556387028</v>
      </c>
      <c r="I436" s="47" t="s">
        <v>990</v>
      </c>
      <c r="J436" s="47" t="str">
        <f t="shared" si="20"/>
        <v>VULNERABILIDADE MUITO ALTA</v>
      </c>
    </row>
    <row r="437" spans="1:10">
      <c r="A437" s="145">
        <v>435</v>
      </c>
      <c r="B437" s="28">
        <v>3138005</v>
      </c>
      <c r="C437" s="17" t="s">
        <v>529</v>
      </c>
      <c r="D437" s="143">
        <f>Sensibilidade!Q439</f>
        <v>0.44339142677934201</v>
      </c>
      <c r="E437" s="143">
        <f>Exposição!O439</f>
        <v>0.33187975474867754</v>
      </c>
      <c r="F437" s="143">
        <f>'Capacidade de Adaptação'!M439</f>
        <v>0.41586212538429373</v>
      </c>
      <c r="G437" s="132">
        <f t="shared" si="18"/>
        <v>0.35384957897094393</v>
      </c>
      <c r="H437" s="131">
        <f t="shared" si="19"/>
        <v>0.32510389277204021</v>
      </c>
      <c r="I437" s="47" t="s">
        <v>990</v>
      </c>
      <c r="J437" s="47" t="str">
        <f t="shared" si="20"/>
        <v>VULNERABILIDADE MODERADA</v>
      </c>
    </row>
    <row r="438" spans="1:10">
      <c r="A438" s="145">
        <v>436</v>
      </c>
      <c r="B438" s="28">
        <v>3138104</v>
      </c>
      <c r="C438" s="17" t="s">
        <v>530</v>
      </c>
      <c r="D438" s="143">
        <f>Sensibilidade!Q440</f>
        <v>0.5559144961855188</v>
      </c>
      <c r="E438" s="143">
        <f>Exposição!O440</f>
        <v>0.54485144720647849</v>
      </c>
      <c r="F438" s="143">
        <f>'Capacidade de Adaptação'!M440</f>
        <v>0.5326567623481393</v>
      </c>
      <c r="G438" s="132">
        <f t="shared" si="18"/>
        <v>0.56864164538997031</v>
      </c>
      <c r="H438" s="131">
        <f t="shared" si="19"/>
        <v>0.52244689126437438</v>
      </c>
      <c r="I438" s="47" t="s">
        <v>53</v>
      </c>
      <c r="J438" s="47" t="str">
        <f t="shared" si="20"/>
        <v>VULNERABILIDADE ALTA</v>
      </c>
    </row>
    <row r="439" spans="1:10">
      <c r="A439" s="145">
        <v>437</v>
      </c>
      <c r="B439" s="28">
        <v>3138203</v>
      </c>
      <c r="C439" s="17" t="s">
        <v>531</v>
      </c>
      <c r="D439" s="143">
        <f>Sensibilidade!Q441</f>
        <v>0.40678900036920934</v>
      </c>
      <c r="E439" s="143">
        <f>Exposição!O441</f>
        <v>0.3282520325203252</v>
      </c>
      <c r="F439" s="143">
        <f>'Capacidade de Adaptação'!M441</f>
        <v>0.5054589486029849</v>
      </c>
      <c r="G439" s="132">
        <f t="shared" si="18"/>
        <v>0.26417440337570425</v>
      </c>
      <c r="H439" s="131">
        <f t="shared" si="19"/>
        <v>0.2427136614318961</v>
      </c>
      <c r="I439" s="47" t="s">
        <v>51</v>
      </c>
      <c r="J439" s="47" t="str">
        <f t="shared" si="20"/>
        <v>VULNERABILIDADE MODERADA</v>
      </c>
    </row>
    <row r="440" spans="1:10">
      <c r="A440" s="145">
        <v>438</v>
      </c>
      <c r="B440" s="28">
        <v>3138302</v>
      </c>
      <c r="C440" s="17" t="s">
        <v>981</v>
      </c>
      <c r="D440" s="143">
        <f>Sensibilidade!Q442</f>
        <v>0.41164014993188602</v>
      </c>
      <c r="E440" s="143">
        <f>Exposição!O442</f>
        <v>0.66759259259259263</v>
      </c>
      <c r="F440" s="143">
        <f>'Capacidade de Adaptação'!M442</f>
        <v>0.3257982168509177</v>
      </c>
      <c r="G440" s="132">
        <f t="shared" si="18"/>
        <v>0.84349115708629219</v>
      </c>
      <c r="H440" s="131">
        <f t="shared" si="19"/>
        <v>0.77496844700234491</v>
      </c>
      <c r="I440" s="47" t="s">
        <v>989</v>
      </c>
      <c r="J440" s="47" t="str">
        <f t="shared" si="20"/>
        <v>VULNERABILIDADE MUITO ALTA</v>
      </c>
    </row>
    <row r="441" spans="1:10">
      <c r="A441" s="145">
        <v>439</v>
      </c>
      <c r="B441" s="28">
        <v>3138351</v>
      </c>
      <c r="C441" s="17" t="s">
        <v>532</v>
      </c>
      <c r="D441" s="143">
        <f>Sensibilidade!Q443</f>
        <v>0.29370121790531578</v>
      </c>
      <c r="E441" s="143">
        <f>Exposição!O443</f>
        <v>0.57828928112773592</v>
      </c>
      <c r="F441" s="143">
        <f>'Capacidade de Adaptação'!M443</f>
        <v>0.24581634902913216</v>
      </c>
      <c r="G441" s="132">
        <f t="shared" si="18"/>
        <v>0.69093966629809889</v>
      </c>
      <c r="H441" s="131">
        <f t="shared" si="19"/>
        <v>0.63480978509959285</v>
      </c>
      <c r="I441" s="47" t="s">
        <v>502</v>
      </c>
      <c r="J441" s="47" t="str">
        <f t="shared" si="20"/>
        <v>VULNERABILIDADE MUITO ALTA</v>
      </c>
    </row>
    <row r="442" spans="1:10">
      <c r="A442" s="145">
        <v>440</v>
      </c>
      <c r="B442" s="28">
        <v>3138401</v>
      </c>
      <c r="C442" s="17" t="s">
        <v>533</v>
      </c>
      <c r="D442" s="143">
        <f>Sensibilidade!Q444</f>
        <v>0.40054319337183469</v>
      </c>
      <c r="E442" s="143">
        <f>Exposição!O444</f>
        <v>0.29142351671968736</v>
      </c>
      <c r="F442" s="143">
        <f>'Capacidade de Adaptação'!M444</f>
        <v>0.40680663515655391</v>
      </c>
      <c r="G442" s="132">
        <f t="shared" si="18"/>
        <v>0.28693658343510742</v>
      </c>
      <c r="H442" s="131">
        <f t="shared" si="19"/>
        <v>0.26362670975828029</v>
      </c>
      <c r="I442" s="47" t="s">
        <v>990</v>
      </c>
      <c r="J442" s="47" t="str">
        <f t="shared" si="20"/>
        <v>VULNERABILIDADE MODERADA</v>
      </c>
    </row>
    <row r="443" spans="1:10">
      <c r="A443" s="145">
        <v>441</v>
      </c>
      <c r="B443" s="28">
        <v>3138500</v>
      </c>
      <c r="C443" s="17" t="s">
        <v>534</v>
      </c>
      <c r="D443" s="143">
        <f>Sensibilidade!Q445</f>
        <v>0.33815732304641805</v>
      </c>
      <c r="E443" s="143">
        <f>Exposição!O445</f>
        <v>0.2471079390247862</v>
      </c>
      <c r="F443" s="143">
        <f>'Capacidade de Adaptação'!M445</f>
        <v>0.39235605761093884</v>
      </c>
      <c r="G443" s="132">
        <f t="shared" si="18"/>
        <v>0.21297328674608826</v>
      </c>
      <c r="H443" s="131">
        <f t="shared" si="19"/>
        <v>0.19567197106455991</v>
      </c>
      <c r="I443" s="47" t="s">
        <v>51</v>
      </c>
      <c r="J443" s="47" t="str">
        <f t="shared" si="20"/>
        <v>VULNERABILIDADE RELATIVAMENTE BAIXA</v>
      </c>
    </row>
    <row r="444" spans="1:10">
      <c r="A444" s="145">
        <v>442</v>
      </c>
      <c r="B444" s="28">
        <v>3138609</v>
      </c>
      <c r="C444" s="17" t="s">
        <v>535</v>
      </c>
      <c r="D444" s="143">
        <f>Sensibilidade!Q446</f>
        <v>0.34178992214756732</v>
      </c>
      <c r="E444" s="143">
        <f>Exposição!O446</f>
        <v>0.34887200882942476</v>
      </c>
      <c r="F444" s="143">
        <f>'Capacidade de Adaptação'!M446</f>
        <v>0.53184658491175263</v>
      </c>
      <c r="G444" s="132">
        <f t="shared" si="18"/>
        <v>0.22420175313725052</v>
      </c>
      <c r="H444" s="131">
        <f t="shared" si="19"/>
        <v>0.20598827027916666</v>
      </c>
      <c r="I444" s="47" t="s">
        <v>990</v>
      </c>
      <c r="J444" s="47" t="str">
        <f t="shared" si="20"/>
        <v>VULNERABILIDADE MODERADA</v>
      </c>
    </row>
    <row r="445" spans="1:10">
      <c r="A445" s="145">
        <v>443</v>
      </c>
      <c r="B445" s="28">
        <v>3138625</v>
      </c>
      <c r="C445" s="17" t="s">
        <v>536</v>
      </c>
      <c r="D445" s="143">
        <f>Sensibilidade!Q447</f>
        <v>0.47569042079735752</v>
      </c>
      <c r="E445" s="143">
        <f>Exposição!O447</f>
        <v>0.3083785004516712</v>
      </c>
      <c r="F445" s="143">
        <f>'Capacidade de Adaptação'!M447</f>
        <v>0.47708334069066044</v>
      </c>
      <c r="G445" s="132">
        <f t="shared" si="18"/>
        <v>0.30747814088907521</v>
      </c>
      <c r="H445" s="131">
        <f t="shared" si="19"/>
        <v>0.28249953224773083</v>
      </c>
      <c r="I445" s="47" t="s">
        <v>15</v>
      </c>
      <c r="J445" s="47" t="str">
        <f t="shared" si="20"/>
        <v>VULNERABILIDADE MODERADA</v>
      </c>
    </row>
    <row r="446" spans="1:10">
      <c r="A446" s="145">
        <v>444</v>
      </c>
      <c r="B446" s="28">
        <v>3138658</v>
      </c>
      <c r="C446" s="17" t="s">
        <v>537</v>
      </c>
      <c r="D446" s="143">
        <f>Sensibilidade!Q448</f>
        <v>0.48811101579371607</v>
      </c>
      <c r="E446" s="143">
        <f>Exposição!O448</f>
        <v>0.57680781661815217</v>
      </c>
      <c r="F446" s="143">
        <f>'Capacidade de Adaptação'!M448</f>
        <v>0.32106835848748633</v>
      </c>
      <c r="G446" s="132">
        <f t="shared" si="18"/>
        <v>0.87690437828745138</v>
      </c>
      <c r="H446" s="131">
        <f t="shared" si="19"/>
        <v>0.80566727760189216</v>
      </c>
      <c r="I446" s="47" t="s">
        <v>53</v>
      </c>
      <c r="J446" s="47" t="str">
        <f t="shared" si="20"/>
        <v>VULNERABILIDADE EXTREMA</v>
      </c>
    </row>
    <row r="447" spans="1:10">
      <c r="A447" s="145">
        <v>445</v>
      </c>
      <c r="B447" s="28">
        <v>3138674</v>
      </c>
      <c r="C447" s="17" t="s">
        <v>538</v>
      </c>
      <c r="D447" s="143">
        <f>Sensibilidade!Q449</f>
        <v>0.56254165996523697</v>
      </c>
      <c r="E447" s="143">
        <f>Exposição!O449</f>
        <v>0.57457120396412698</v>
      </c>
      <c r="F447" s="143">
        <f>'Capacidade de Adaptação'!M449</f>
        <v>0.25249255296301981</v>
      </c>
      <c r="G447" s="132">
        <f t="shared" si="18"/>
        <v>1.2801179086400369</v>
      </c>
      <c r="H447" s="131">
        <f t="shared" si="19"/>
        <v>1</v>
      </c>
      <c r="I447" s="47" t="s">
        <v>990</v>
      </c>
      <c r="J447" s="47" t="str">
        <f t="shared" si="20"/>
        <v>VULNERABILIDADE EXTREMA</v>
      </c>
    </row>
    <row r="448" spans="1:10">
      <c r="A448" s="145">
        <v>446</v>
      </c>
      <c r="B448" s="28">
        <v>3138682</v>
      </c>
      <c r="C448" s="17" t="s">
        <v>539</v>
      </c>
      <c r="D448" s="143">
        <f>Sensibilidade!Q450</f>
        <v>0.48826440774666108</v>
      </c>
      <c r="E448" s="143">
        <f>Exposição!O450</f>
        <v>0.57671354560028953</v>
      </c>
      <c r="F448" s="143">
        <f>'Capacidade de Adaptação'!M450</f>
        <v>0.25741612069296793</v>
      </c>
      <c r="G448" s="132">
        <f t="shared" si="18"/>
        <v>1.0939046747498236</v>
      </c>
      <c r="H448" s="131">
        <f t="shared" si="19"/>
        <v>1</v>
      </c>
      <c r="I448" s="47" t="s">
        <v>53</v>
      </c>
      <c r="J448" s="47" t="str">
        <f t="shared" si="20"/>
        <v>VULNERABILIDADE EXTREMA</v>
      </c>
    </row>
    <row r="449" spans="1:10">
      <c r="A449" s="145">
        <v>447</v>
      </c>
      <c r="B449" s="28">
        <v>3138708</v>
      </c>
      <c r="C449" s="17" t="s">
        <v>540</v>
      </c>
      <c r="D449" s="143">
        <f>Sensibilidade!Q451</f>
        <v>0.38647377446402548</v>
      </c>
      <c r="E449" s="143">
        <f>Exposição!O451</f>
        <v>0.27134146341463411</v>
      </c>
      <c r="F449" s="143">
        <f>'Capacidade de Adaptação'!M451</f>
        <v>0.40799885183552559</v>
      </c>
      <c r="G449" s="132">
        <f t="shared" si="18"/>
        <v>0.25702611432034161</v>
      </c>
      <c r="H449" s="131">
        <f t="shared" si="19"/>
        <v>0.23614607809516697</v>
      </c>
      <c r="I449" s="47" t="s">
        <v>51</v>
      </c>
      <c r="J449" s="47" t="str">
        <f t="shared" si="20"/>
        <v>VULNERABILIDADE MODERADA</v>
      </c>
    </row>
    <row r="450" spans="1:10">
      <c r="A450" s="145">
        <v>448</v>
      </c>
      <c r="B450" s="28">
        <v>3138807</v>
      </c>
      <c r="C450" s="17" t="s">
        <v>541</v>
      </c>
      <c r="D450" s="143">
        <f>Sensibilidade!Q452</f>
        <v>0.4224201295323558</v>
      </c>
      <c r="E450" s="143">
        <f>Exposição!O452</f>
        <v>0.51593499204529636</v>
      </c>
      <c r="F450" s="143">
        <f>'Capacidade de Adaptação'!M452</f>
        <v>0.57872366948404763</v>
      </c>
      <c r="G450" s="132">
        <f t="shared" si="18"/>
        <v>0.37658961895294751</v>
      </c>
      <c r="H450" s="131">
        <f t="shared" si="19"/>
        <v>0.34599659961499007</v>
      </c>
      <c r="I450" s="47" t="s">
        <v>989</v>
      </c>
      <c r="J450" s="47" t="str">
        <f t="shared" si="20"/>
        <v>VULNERABILIDADE MODERADA</v>
      </c>
    </row>
    <row r="451" spans="1:10">
      <c r="A451" s="145">
        <v>449</v>
      </c>
      <c r="B451" s="28">
        <v>3138906</v>
      </c>
      <c r="C451" s="17" t="s">
        <v>542</v>
      </c>
      <c r="D451" s="143">
        <f>Sensibilidade!Q453</f>
        <v>0.40636351838070889</v>
      </c>
      <c r="E451" s="143">
        <f>Exposição!O453</f>
        <v>0.46247365251430289</v>
      </c>
      <c r="F451" s="143">
        <f>'Capacidade de Adaptação'!M453</f>
        <v>0.34586988513594841</v>
      </c>
      <c r="G451" s="132">
        <f t="shared" si="18"/>
        <v>0.54336161854687159</v>
      </c>
      <c r="H451" s="131">
        <f t="shared" si="19"/>
        <v>0.499220538530045</v>
      </c>
      <c r="I451" s="47" t="s">
        <v>991</v>
      </c>
      <c r="J451" s="47" t="str">
        <f t="shared" si="20"/>
        <v>VULNERABILIDADE ALTA</v>
      </c>
    </row>
    <row r="452" spans="1:10">
      <c r="A452" s="145">
        <v>450</v>
      </c>
      <c r="B452" s="28">
        <v>3139003</v>
      </c>
      <c r="C452" s="17" t="s">
        <v>543</v>
      </c>
      <c r="D452" s="143">
        <f>Sensibilidade!Q454</f>
        <v>0.44896721175092313</v>
      </c>
      <c r="E452" s="143">
        <f>Exposição!O454</f>
        <v>0.32930714469862971</v>
      </c>
      <c r="F452" s="143">
        <f>'Capacidade de Adaptação'!M454</f>
        <v>0.4206804521448182</v>
      </c>
      <c r="G452" s="132">
        <f t="shared" ref="G452:G515" si="21">((D452*E452)/F452)</f>
        <v>0.35144991836726758</v>
      </c>
      <c r="H452" s="131">
        <f t="shared" ref="H452:H515" si="22">IF((1-(G452-$E$858)/($H$858-$E$858))&gt;1,1,IF((1-(G452-$E$858)/($H$858-$E$858))&lt;0,0,1-(G452-$E$858)/($H$858-$E$858)))</f>
        <v>0.32289917345075214</v>
      </c>
      <c r="I452" s="47" t="s">
        <v>51</v>
      </c>
      <c r="J452" s="47" t="str">
        <f t="shared" ref="J452:J515" si="23">IF(AND(H452&gt;0,H452&lt;0.2),"VULNERABILIDADE RELATIVAMENTE BAIXA",IF(AND(H452&gt;0.20001,H452&lt;0.4),"VULNERABILIDADE MODERADA",IF(AND(H452&gt;0.40001,H452&lt;0.6),"VULNERABILIDADE ALTA",IF(AND(H452&gt;0.60001,H452&lt;0.8),"VULNERABILIDADE MUITO ALTA","VULNERABILIDADE EXTREMA"))))</f>
        <v>VULNERABILIDADE MODERADA</v>
      </c>
    </row>
    <row r="453" spans="1:10">
      <c r="A453" s="145">
        <v>451</v>
      </c>
      <c r="B453" s="28">
        <v>3139102</v>
      </c>
      <c r="C453" s="17" t="s">
        <v>544</v>
      </c>
      <c r="D453" s="143">
        <f>Sensibilidade!Q455</f>
        <v>0.43889758872765716</v>
      </c>
      <c r="E453" s="143">
        <f>Exposição!O455</f>
        <v>0.28812857573020173</v>
      </c>
      <c r="F453" s="143">
        <f>'Capacidade de Adaptação'!M455</f>
        <v>0.59144576742155242</v>
      </c>
      <c r="G453" s="132">
        <f t="shared" si="21"/>
        <v>0.21381324222307979</v>
      </c>
      <c r="H453" s="131">
        <f t="shared" si="22"/>
        <v>0.19644369105959081</v>
      </c>
      <c r="I453" s="47" t="s">
        <v>51</v>
      </c>
      <c r="J453" s="47" t="str">
        <f t="shared" si="23"/>
        <v>VULNERABILIDADE RELATIVAMENTE BAIXA</v>
      </c>
    </row>
    <row r="454" spans="1:10">
      <c r="A454" s="145">
        <v>452</v>
      </c>
      <c r="B454" s="28">
        <v>3139201</v>
      </c>
      <c r="C454" s="17" t="s">
        <v>545</v>
      </c>
      <c r="D454" s="143">
        <f>Sensibilidade!Q456</f>
        <v>0.34445998859900401</v>
      </c>
      <c r="E454" s="143">
        <f>Exposição!O456</f>
        <v>0.47505017193637894</v>
      </c>
      <c r="F454" s="143">
        <f>'Capacidade de Adaptação'!M456</f>
        <v>0.32884903003551641</v>
      </c>
      <c r="G454" s="132">
        <f t="shared" si="21"/>
        <v>0.49760151882305065</v>
      </c>
      <c r="H454" s="131">
        <f t="shared" si="22"/>
        <v>0.45717785305585223</v>
      </c>
      <c r="I454" s="47" t="s">
        <v>991</v>
      </c>
      <c r="J454" s="47" t="str">
        <f t="shared" si="23"/>
        <v>VULNERABILIDADE ALTA</v>
      </c>
    </row>
    <row r="455" spans="1:10">
      <c r="A455" s="145">
        <v>453</v>
      </c>
      <c r="B455" s="28">
        <v>3139250</v>
      </c>
      <c r="C455" s="17" t="s">
        <v>546</v>
      </c>
      <c r="D455" s="143">
        <f>Sensibilidade!Q457</f>
        <v>0.61296386651101276</v>
      </c>
      <c r="E455" s="143">
        <f>Exposição!O457</f>
        <v>0.50464055375538885</v>
      </c>
      <c r="F455" s="143">
        <f>'Capacidade de Adaptação'!M457</f>
        <v>0.34058829598709273</v>
      </c>
      <c r="G455" s="132">
        <f t="shared" si="21"/>
        <v>0.90821213962057068</v>
      </c>
      <c r="H455" s="131">
        <f t="shared" si="22"/>
        <v>0.83443168962401526</v>
      </c>
      <c r="I455" s="47" t="s">
        <v>53</v>
      </c>
      <c r="J455" s="47" t="str">
        <f t="shared" si="23"/>
        <v>VULNERABILIDADE EXTREMA</v>
      </c>
    </row>
    <row r="456" spans="1:10">
      <c r="A456" s="145">
        <v>454</v>
      </c>
      <c r="B456" s="28">
        <v>3139300</v>
      </c>
      <c r="C456" s="17" t="s">
        <v>547</v>
      </c>
      <c r="D456" s="143">
        <f>Sensibilidade!Q458</f>
        <v>0.4898129071096548</v>
      </c>
      <c r="E456" s="143">
        <f>Exposição!O458</f>
        <v>0.49578113791289224</v>
      </c>
      <c r="F456" s="143">
        <f>'Capacidade de Adaptação'!M458</f>
        <v>0.32573779872362418</v>
      </c>
      <c r="G456" s="132">
        <f t="shared" si="21"/>
        <v>0.74550758739941858</v>
      </c>
      <c r="H456" s="131">
        <f t="shared" si="22"/>
        <v>0.6849447707681029</v>
      </c>
      <c r="I456" s="47" t="s">
        <v>53</v>
      </c>
      <c r="J456" s="47" t="str">
        <f t="shared" si="23"/>
        <v>VULNERABILIDADE MUITO ALTA</v>
      </c>
    </row>
    <row r="457" spans="1:10">
      <c r="A457" s="145">
        <v>455</v>
      </c>
      <c r="B457" s="28">
        <v>3139409</v>
      </c>
      <c r="C457" s="17" t="s">
        <v>548</v>
      </c>
      <c r="D457" s="143">
        <f>Sensibilidade!Q459</f>
        <v>0.4333285546781081</v>
      </c>
      <c r="E457" s="143">
        <f>Exposição!O459</f>
        <v>0.52499431922372264</v>
      </c>
      <c r="F457" s="143">
        <f>'Capacidade de Adaptação'!M459</f>
        <v>0.497354539913477</v>
      </c>
      <c r="G457" s="132">
        <f t="shared" si="21"/>
        <v>0.45741017987492288</v>
      </c>
      <c r="H457" s="131">
        <f t="shared" si="22"/>
        <v>0.42025153881307109</v>
      </c>
      <c r="I457" s="47" t="s">
        <v>990</v>
      </c>
      <c r="J457" s="47" t="str">
        <f t="shared" si="23"/>
        <v>VULNERABILIDADE ALTA</v>
      </c>
    </row>
    <row r="458" spans="1:10">
      <c r="A458" s="145">
        <v>456</v>
      </c>
      <c r="B458" s="28">
        <v>3139508</v>
      </c>
      <c r="C458" s="17" t="s">
        <v>549</v>
      </c>
      <c r="D458" s="143">
        <f>Sensibilidade!Q460</f>
        <v>0.46897301926783558</v>
      </c>
      <c r="E458" s="143">
        <f>Exposição!O460</f>
        <v>0.58010388437217708</v>
      </c>
      <c r="F458" s="143">
        <f>'Capacidade de Adaptação'!M460</f>
        <v>0.47770459430952644</v>
      </c>
      <c r="G458" s="132">
        <f t="shared" si="21"/>
        <v>0.56950063571451393</v>
      </c>
      <c r="H458" s="131">
        <f t="shared" si="22"/>
        <v>0.52323609977261898</v>
      </c>
      <c r="I458" s="47" t="s">
        <v>990</v>
      </c>
      <c r="J458" s="47" t="str">
        <f t="shared" si="23"/>
        <v>VULNERABILIDADE ALTA</v>
      </c>
    </row>
    <row r="459" spans="1:10">
      <c r="A459" s="145">
        <v>457</v>
      </c>
      <c r="B459" s="28">
        <v>3139607</v>
      </c>
      <c r="C459" s="17" t="s">
        <v>550</v>
      </c>
      <c r="D459" s="143">
        <f>Sensibilidade!Q461</f>
        <v>0.42236166919693746</v>
      </c>
      <c r="E459" s="143">
        <f>Exposição!O461</f>
        <v>0.27134146341463411</v>
      </c>
      <c r="F459" s="143">
        <f>'Capacidade de Adaptação'!M461</f>
        <v>0.44160808238004984</v>
      </c>
      <c r="G459" s="132">
        <f t="shared" si="21"/>
        <v>0.25951570630791965</v>
      </c>
      <c r="H459" s="131">
        <f t="shared" si="22"/>
        <v>0.2384334230425017</v>
      </c>
      <c r="I459" s="47" t="s">
        <v>991</v>
      </c>
      <c r="J459" s="47" t="str">
        <f t="shared" si="23"/>
        <v>VULNERABILIDADE MODERADA</v>
      </c>
    </row>
    <row r="460" spans="1:10">
      <c r="A460" s="145">
        <v>458</v>
      </c>
      <c r="B460" s="28">
        <v>3139706</v>
      </c>
      <c r="C460" s="17" t="s">
        <v>552</v>
      </c>
      <c r="D460" s="143">
        <f>Sensibilidade!Q462</f>
        <v>0.40656860744846179</v>
      </c>
      <c r="E460" s="143">
        <f>Exposição!O462</f>
        <v>0.38593458783978596</v>
      </c>
      <c r="F460" s="143">
        <f>'Capacidade de Adaptação'!M462</f>
        <v>0.42243641572559087</v>
      </c>
      <c r="G460" s="132">
        <f t="shared" si="21"/>
        <v>0.37143788296448332</v>
      </c>
      <c r="H460" s="131">
        <f t="shared" si="22"/>
        <v>0.34126337531879547</v>
      </c>
      <c r="I460" s="47" t="s">
        <v>989</v>
      </c>
      <c r="J460" s="47" t="str">
        <f t="shared" si="23"/>
        <v>VULNERABILIDADE MODERADA</v>
      </c>
    </row>
    <row r="461" spans="1:10">
      <c r="A461" s="145">
        <v>459</v>
      </c>
      <c r="B461" s="28">
        <v>3139805</v>
      </c>
      <c r="C461" s="17" t="s">
        <v>551</v>
      </c>
      <c r="D461" s="143">
        <f>Sensibilidade!Q463</f>
        <v>0.33075260438119575</v>
      </c>
      <c r="E461" s="143">
        <f>Exposição!O463</f>
        <v>0.54166666666666663</v>
      </c>
      <c r="F461" s="143">
        <f>'Capacidade de Adaptação'!M463</f>
        <v>0.3457514324244062</v>
      </c>
      <c r="G461" s="132">
        <f t="shared" si="21"/>
        <v>0.51816896158673575</v>
      </c>
      <c r="H461" s="131">
        <f t="shared" si="22"/>
        <v>0.47607445800953285</v>
      </c>
      <c r="I461" s="47" t="s">
        <v>990</v>
      </c>
      <c r="J461" s="47" t="str">
        <f t="shared" si="23"/>
        <v>VULNERABILIDADE ALTA</v>
      </c>
    </row>
    <row r="462" spans="1:10">
      <c r="A462" s="145">
        <v>460</v>
      </c>
      <c r="B462" s="28">
        <v>3139904</v>
      </c>
      <c r="C462" s="17" t="s">
        <v>553</v>
      </c>
      <c r="D462" s="143">
        <f>Sensibilidade!Q464</f>
        <v>0.43041251561754829</v>
      </c>
      <c r="E462" s="143">
        <f>Exposição!O464</f>
        <v>0.25812795847051551</v>
      </c>
      <c r="F462" s="143">
        <f>'Capacidade de Adaptação'!M464</f>
        <v>0.29589487369108197</v>
      </c>
      <c r="G462" s="132">
        <f t="shared" si="21"/>
        <v>0.37547627159133551</v>
      </c>
      <c r="H462" s="131">
        <f t="shared" si="22"/>
        <v>0.34497369727801364</v>
      </c>
      <c r="I462" s="47" t="s">
        <v>51</v>
      </c>
      <c r="J462" s="47" t="str">
        <f t="shared" si="23"/>
        <v>VULNERABILIDADE MODERADA</v>
      </c>
    </row>
    <row r="463" spans="1:10">
      <c r="A463" s="145">
        <v>461</v>
      </c>
      <c r="B463" s="28">
        <v>3140001</v>
      </c>
      <c r="C463" s="17" t="s">
        <v>554</v>
      </c>
      <c r="D463" s="143">
        <f>Sensibilidade!Q465</f>
        <v>0.25205456850022728</v>
      </c>
      <c r="E463" s="143">
        <f>Exposição!O465</f>
        <v>0.54064186411410697</v>
      </c>
      <c r="F463" s="143">
        <f>'Capacidade de Adaptação'!M465</f>
        <v>0.78453947368421051</v>
      </c>
      <c r="G463" s="132">
        <f t="shared" si="21"/>
        <v>0.17369585131581416</v>
      </c>
      <c r="H463" s="131">
        <f t="shared" si="22"/>
        <v>0.15958531753901462</v>
      </c>
      <c r="I463" s="47" t="s">
        <v>992</v>
      </c>
      <c r="J463" s="47" t="str">
        <f t="shared" si="23"/>
        <v>VULNERABILIDADE RELATIVAMENTE BAIXA</v>
      </c>
    </row>
    <row r="464" spans="1:10">
      <c r="A464" s="145">
        <v>462</v>
      </c>
      <c r="B464" s="28">
        <v>3140100</v>
      </c>
      <c r="C464" s="17" t="s">
        <v>555</v>
      </c>
      <c r="D464" s="143">
        <f>Sensibilidade!Q466</f>
        <v>0.42372473574389041</v>
      </c>
      <c r="E464" s="143">
        <f>Exposição!O466</f>
        <v>0.3083785004516712</v>
      </c>
      <c r="F464" s="143">
        <f>'Capacidade de Adaptação'!M466</f>
        <v>0.38685928572239514</v>
      </c>
      <c r="G464" s="132">
        <f t="shared" si="21"/>
        <v>0.33776518603910888</v>
      </c>
      <c r="H464" s="131">
        <f t="shared" si="22"/>
        <v>0.31032614803027225</v>
      </c>
      <c r="I464" s="47" t="s">
        <v>991</v>
      </c>
      <c r="J464" s="47" t="str">
        <f t="shared" si="23"/>
        <v>VULNERABILIDADE MODERADA</v>
      </c>
    </row>
    <row r="465" spans="1:10">
      <c r="A465" s="145">
        <v>463</v>
      </c>
      <c r="B465" s="28">
        <v>3140159</v>
      </c>
      <c r="C465" s="17" t="s">
        <v>556</v>
      </c>
      <c r="D465" s="143">
        <f>Sensibilidade!Q467</f>
        <v>0.55315277944481767</v>
      </c>
      <c r="E465" s="143">
        <f>Exposição!O467</f>
        <v>0.65413149418348626</v>
      </c>
      <c r="F465" s="143">
        <f>'Capacidade de Adaptação'!M467</f>
        <v>0.44826377523859229</v>
      </c>
      <c r="G465" s="132">
        <f t="shared" si="21"/>
        <v>0.80719137730323487</v>
      </c>
      <c r="H465" s="131">
        <f t="shared" si="22"/>
        <v>0.74161755324528666</v>
      </c>
      <c r="I465" s="47" t="s">
        <v>992</v>
      </c>
      <c r="J465" s="47" t="str">
        <f t="shared" si="23"/>
        <v>VULNERABILIDADE MUITO ALTA</v>
      </c>
    </row>
    <row r="466" spans="1:10">
      <c r="A466" s="145">
        <v>464</v>
      </c>
      <c r="B466" s="28">
        <v>3140209</v>
      </c>
      <c r="C466" s="17" t="s">
        <v>557</v>
      </c>
      <c r="D466" s="143">
        <f>Sensibilidade!Q468</f>
        <v>0.42903473324833025</v>
      </c>
      <c r="E466" s="143">
        <f>Exposição!O468</f>
        <v>0.27134146341463411</v>
      </c>
      <c r="F466" s="143">
        <f>'Capacidade de Adaptação'!M468</f>
        <v>0.2120348054038165</v>
      </c>
      <c r="G466" s="132">
        <f t="shared" si="21"/>
        <v>0.54903680626206153</v>
      </c>
      <c r="H466" s="131">
        <f t="shared" si="22"/>
        <v>0.50443469089327797</v>
      </c>
      <c r="I466" s="47" t="s">
        <v>990</v>
      </c>
      <c r="J466" s="47" t="str">
        <f t="shared" si="23"/>
        <v>VULNERABILIDADE ALTA</v>
      </c>
    </row>
    <row r="467" spans="1:10">
      <c r="A467" s="145">
        <v>465</v>
      </c>
      <c r="B467" s="28">
        <v>3140308</v>
      </c>
      <c r="C467" s="17" t="s">
        <v>558</v>
      </c>
      <c r="D467" s="143">
        <f>Sensibilidade!Q469</f>
        <v>0.27966394961183144</v>
      </c>
      <c r="E467" s="143">
        <f>Exposição!O469</f>
        <v>0.42104105627065297</v>
      </c>
      <c r="F467" s="143">
        <f>'Capacidade de Adaptação'!M469</f>
        <v>0.25313155168376111</v>
      </c>
      <c r="G467" s="132">
        <f t="shared" si="21"/>
        <v>0.46517316376464207</v>
      </c>
      <c r="H467" s="131">
        <f t="shared" si="22"/>
        <v>0.42738388100608415</v>
      </c>
      <c r="I467" s="47" t="s">
        <v>991</v>
      </c>
      <c r="J467" s="47" t="str">
        <f t="shared" si="23"/>
        <v>VULNERABILIDADE ALTA</v>
      </c>
    </row>
    <row r="468" spans="1:10">
      <c r="A468" s="145">
        <v>466</v>
      </c>
      <c r="B468" s="28">
        <v>3140407</v>
      </c>
      <c r="C468" s="17" t="s">
        <v>559</v>
      </c>
      <c r="D468" s="143">
        <f>Sensibilidade!Q470</f>
        <v>0.42623522435529465</v>
      </c>
      <c r="E468" s="143">
        <f>Exposição!O470</f>
        <v>0.16617735621800664</v>
      </c>
      <c r="F468" s="143">
        <f>'Capacidade de Adaptação'!M470</f>
        <v>0.17911829922869946</v>
      </c>
      <c r="G468" s="132">
        <f t="shared" si="21"/>
        <v>0.39544057204291971</v>
      </c>
      <c r="H468" s="131">
        <f t="shared" si="22"/>
        <v>0.36331615740515588</v>
      </c>
      <c r="I468" s="47" t="s">
        <v>51</v>
      </c>
      <c r="J468" s="47" t="str">
        <f t="shared" si="23"/>
        <v>VULNERABILIDADE MODERADA</v>
      </c>
    </row>
    <row r="469" spans="1:10">
      <c r="A469" s="145">
        <v>467</v>
      </c>
      <c r="B469" s="28">
        <v>3140506</v>
      </c>
      <c r="C469" s="17" t="s">
        <v>560</v>
      </c>
      <c r="D469" s="143">
        <f>Sensibilidade!Q471</f>
        <v>0.45340538104657363</v>
      </c>
      <c r="E469" s="143">
        <f>Exposição!O471</f>
        <v>0.55648148148148147</v>
      </c>
      <c r="F469" s="143">
        <f>'Capacidade de Adaptação'!M471</f>
        <v>0.41489445990790647</v>
      </c>
      <c r="G469" s="132">
        <f t="shared" si="21"/>
        <v>0.60813465239443831</v>
      </c>
      <c r="H469" s="131">
        <f t="shared" si="22"/>
        <v>0.5587316039712964</v>
      </c>
      <c r="I469" s="47" t="s">
        <v>989</v>
      </c>
      <c r="J469" s="47" t="str">
        <f t="shared" si="23"/>
        <v>VULNERABILIDADE ALTA</v>
      </c>
    </row>
    <row r="470" spans="1:10">
      <c r="A470" s="145">
        <v>468</v>
      </c>
      <c r="B470" s="28">
        <v>3140530</v>
      </c>
      <c r="C470" s="17" t="s">
        <v>561</v>
      </c>
      <c r="D470" s="143">
        <f>Sensibilidade!Q472</f>
        <v>0.52698777277440334</v>
      </c>
      <c r="E470" s="143">
        <f>Exposição!O472</f>
        <v>0.3754161249317059</v>
      </c>
      <c r="F470" s="143">
        <f>'Capacidade de Adaptação'!M472</f>
        <v>0.35281945135470311</v>
      </c>
      <c r="G470" s="132">
        <f t="shared" si="21"/>
        <v>0.56073923016920324</v>
      </c>
      <c r="H470" s="131">
        <f t="shared" si="22"/>
        <v>0.51518644472648734</v>
      </c>
      <c r="I470" s="47" t="s">
        <v>990</v>
      </c>
      <c r="J470" s="47" t="str">
        <f t="shared" si="23"/>
        <v>VULNERABILIDADE ALTA</v>
      </c>
    </row>
    <row r="471" spans="1:10">
      <c r="A471" s="145">
        <v>469</v>
      </c>
      <c r="B471" s="28">
        <v>3140555</v>
      </c>
      <c r="C471" s="17" t="s">
        <v>562</v>
      </c>
      <c r="D471" s="143">
        <f>Sensibilidade!Q473</f>
        <v>0.37034402046219306</v>
      </c>
      <c r="E471" s="143">
        <f>Exposição!O473</f>
        <v>0.27798884399599666</v>
      </c>
      <c r="F471" s="143">
        <f>'Capacidade de Adaptação'!M473</f>
        <v>0.25308897859110258</v>
      </c>
      <c r="G471" s="132">
        <f t="shared" si="21"/>
        <v>0.40677988706669854</v>
      </c>
      <c r="H471" s="131">
        <f t="shared" si="22"/>
        <v>0.37373430023952015</v>
      </c>
      <c r="I471" s="47" t="s">
        <v>502</v>
      </c>
      <c r="J471" s="47" t="str">
        <f t="shared" si="23"/>
        <v>VULNERABILIDADE MODERADA</v>
      </c>
    </row>
    <row r="472" spans="1:10">
      <c r="A472" s="145">
        <v>470</v>
      </c>
      <c r="B472" s="28">
        <v>3140605</v>
      </c>
      <c r="C472" s="17" t="s">
        <v>563</v>
      </c>
      <c r="D472" s="143">
        <f>Sensibilidade!Q474</f>
        <v>0.39334391856718282</v>
      </c>
      <c r="E472" s="143">
        <f>Exposição!O474</f>
        <v>0.41158536585365857</v>
      </c>
      <c r="F472" s="143">
        <f>'Capacidade de Adaptação'!M474</f>
        <v>0.33374531104613825</v>
      </c>
      <c r="G472" s="132">
        <f t="shared" si="21"/>
        <v>0.48508427016493627</v>
      </c>
      <c r="H472" s="131">
        <f t="shared" si="22"/>
        <v>0.44567746840827649</v>
      </c>
      <c r="I472" s="47" t="s">
        <v>991</v>
      </c>
      <c r="J472" s="47" t="str">
        <f t="shared" si="23"/>
        <v>VULNERABILIDADE ALTA</v>
      </c>
    </row>
    <row r="473" spans="1:10">
      <c r="A473" s="145">
        <v>471</v>
      </c>
      <c r="B473" s="28">
        <v>3140704</v>
      </c>
      <c r="C473" s="17" t="s">
        <v>564</v>
      </c>
      <c r="D473" s="143">
        <f>Sensibilidade!Q475</f>
        <v>0.55598581522999757</v>
      </c>
      <c r="E473" s="143">
        <f>Exposição!O475</f>
        <v>0.71384962483538239</v>
      </c>
      <c r="F473" s="143">
        <f>'Capacidade de Adaptação'!M475</f>
        <v>0.47311517459099128</v>
      </c>
      <c r="G473" s="132">
        <f t="shared" si="21"/>
        <v>0.83888720322454291</v>
      </c>
      <c r="H473" s="131">
        <f t="shared" si="22"/>
        <v>0.7707385046439269</v>
      </c>
      <c r="I473" s="47" t="s">
        <v>992</v>
      </c>
      <c r="J473" s="47" t="str">
        <f t="shared" si="23"/>
        <v>VULNERABILIDADE MUITO ALTA</v>
      </c>
    </row>
    <row r="474" spans="1:10">
      <c r="A474" s="145">
        <v>472</v>
      </c>
      <c r="B474" s="28">
        <v>3140803</v>
      </c>
      <c r="C474" s="17" t="s">
        <v>566</v>
      </c>
      <c r="D474" s="143">
        <f>Sensibilidade!Q476</f>
        <v>0.39345802767600219</v>
      </c>
      <c r="E474" s="143">
        <f>Exposição!O476</f>
        <v>0.28812857573020173</v>
      </c>
      <c r="F474" s="143">
        <f>'Capacidade de Adaptação'!M476</f>
        <v>0.52929451137566752</v>
      </c>
      <c r="G474" s="132">
        <f t="shared" si="21"/>
        <v>0.21418416153467112</v>
      </c>
      <c r="H474" s="131">
        <f t="shared" si="22"/>
        <v>0.19678447799073073</v>
      </c>
      <c r="I474" s="47" t="s">
        <v>990</v>
      </c>
      <c r="J474" s="47" t="str">
        <f t="shared" si="23"/>
        <v>VULNERABILIDADE RELATIVAMENTE BAIXA</v>
      </c>
    </row>
    <row r="475" spans="1:10">
      <c r="A475" s="145">
        <v>473</v>
      </c>
      <c r="B475" s="28">
        <v>3140852</v>
      </c>
      <c r="C475" s="17" t="s">
        <v>567</v>
      </c>
      <c r="D475" s="143">
        <f>Sensibilidade!Q477</f>
        <v>0.60370530350539875</v>
      </c>
      <c r="E475" s="143">
        <f>Exposição!O477</f>
        <v>0.47620306875155433</v>
      </c>
      <c r="F475" s="143">
        <f>'Capacidade de Adaptação'!M477</f>
        <v>0.33856149299843741</v>
      </c>
      <c r="G475" s="132">
        <f t="shared" si="21"/>
        <v>0.84914062613785279</v>
      </c>
      <c r="H475" s="131">
        <f t="shared" si="22"/>
        <v>0.78015897000960366</v>
      </c>
      <c r="I475" s="47" t="s">
        <v>53</v>
      </c>
      <c r="J475" s="47" t="str">
        <f t="shared" si="23"/>
        <v>VULNERABILIDADE MUITO ALTA</v>
      </c>
    </row>
    <row r="476" spans="1:10">
      <c r="A476" s="145">
        <v>474</v>
      </c>
      <c r="B476" s="28">
        <v>3140902</v>
      </c>
      <c r="C476" s="17" t="s">
        <v>568</v>
      </c>
      <c r="D476" s="143">
        <f>Sensibilidade!Q478</f>
        <v>0.45290677108189187</v>
      </c>
      <c r="E476" s="143">
        <f>Exposição!O478</f>
        <v>0.50233028816241587</v>
      </c>
      <c r="F476" s="143">
        <f>'Capacidade de Adaptação'!M478</f>
        <v>0.28879756767797427</v>
      </c>
      <c r="G476" s="132">
        <f t="shared" si="21"/>
        <v>0.78777944931295718</v>
      </c>
      <c r="H476" s="131">
        <f t="shared" si="22"/>
        <v>0.72378259248539822</v>
      </c>
      <c r="I476" s="47" t="s">
        <v>990</v>
      </c>
      <c r="J476" s="47" t="str">
        <f t="shared" si="23"/>
        <v>VULNERABILIDADE MUITO ALTA</v>
      </c>
    </row>
    <row r="477" spans="1:10">
      <c r="A477" s="145">
        <v>475</v>
      </c>
      <c r="B477" s="28">
        <v>3141009</v>
      </c>
      <c r="C477" s="17" t="s">
        <v>569</v>
      </c>
      <c r="D477" s="143">
        <f>Sensibilidade!Q479</f>
        <v>0.5485164159704502</v>
      </c>
      <c r="E477" s="143">
        <f>Exposição!O479</f>
        <v>0.48516019216718731</v>
      </c>
      <c r="F477" s="143">
        <f>'Capacidade de Adaptação'!M479</f>
        <v>0.19177743732343736</v>
      </c>
      <c r="G477" s="132">
        <f t="shared" si="21"/>
        <v>1.387641494709648</v>
      </c>
      <c r="H477" s="131">
        <f t="shared" si="22"/>
        <v>1</v>
      </c>
      <c r="I477" s="47" t="s">
        <v>53</v>
      </c>
      <c r="J477" s="47" t="str">
        <f t="shared" si="23"/>
        <v>VULNERABILIDADE EXTREMA</v>
      </c>
    </row>
    <row r="478" spans="1:10">
      <c r="A478" s="145">
        <v>476</v>
      </c>
      <c r="B478" s="28">
        <v>3141108</v>
      </c>
      <c r="C478" s="17" t="s">
        <v>570</v>
      </c>
      <c r="D478" s="143">
        <f>Sensibilidade!Q480</f>
        <v>0.41876502327696086</v>
      </c>
      <c r="E478" s="143">
        <f>Exposição!O480</f>
        <v>0.56663970447130074</v>
      </c>
      <c r="F478" s="143">
        <f>'Capacidade de Adaptação'!M480</f>
        <v>0.41556399368465563</v>
      </c>
      <c r="G478" s="132">
        <f t="shared" si="21"/>
        <v>0.57100444850531851</v>
      </c>
      <c r="H478" s="131">
        <f t="shared" si="22"/>
        <v>0.52461774728994182</v>
      </c>
      <c r="I478" s="47" t="s">
        <v>992</v>
      </c>
      <c r="J478" s="47" t="str">
        <f t="shared" si="23"/>
        <v>VULNERABILIDADE ALTA</v>
      </c>
    </row>
    <row r="479" spans="1:10">
      <c r="A479" s="145">
        <v>477</v>
      </c>
      <c r="B479" s="28">
        <v>3141207</v>
      </c>
      <c r="C479" s="17" t="s">
        <v>571</v>
      </c>
      <c r="D479" s="143">
        <f>Sensibilidade!Q481</f>
        <v>0.58565580228968317</v>
      </c>
      <c r="E479" s="143">
        <f>Exposição!O481</f>
        <v>0.59822720523571338</v>
      </c>
      <c r="F479" s="143">
        <f>'Capacidade de Adaptação'!M481</f>
        <v>0.39825729330771753</v>
      </c>
      <c r="G479" s="132">
        <f t="shared" si="21"/>
        <v>0.87972082299854115</v>
      </c>
      <c r="H479" s="131">
        <f t="shared" si="22"/>
        <v>0.80825492273069333</v>
      </c>
      <c r="I479" s="47" t="s">
        <v>50</v>
      </c>
      <c r="J479" s="47" t="str">
        <f t="shared" si="23"/>
        <v>VULNERABILIDADE EXTREMA</v>
      </c>
    </row>
    <row r="480" spans="1:10">
      <c r="A480" s="145">
        <v>478</v>
      </c>
      <c r="B480" s="28">
        <v>3141306</v>
      </c>
      <c r="C480" s="17" t="s">
        <v>572</v>
      </c>
      <c r="D480" s="143">
        <f>Sensibilidade!Q482</f>
        <v>0.51012951775977688</v>
      </c>
      <c r="E480" s="143">
        <f>Exposição!O482</f>
        <v>0.45833333333333331</v>
      </c>
      <c r="F480" s="143">
        <f>'Capacidade de Adaptação'!M482</f>
        <v>0.45970119004588367</v>
      </c>
      <c r="G480" s="132">
        <f t="shared" si="21"/>
        <v>0.50861160982251852</v>
      </c>
      <c r="H480" s="131">
        <f t="shared" si="22"/>
        <v>0.46729351704536715</v>
      </c>
      <c r="I480" s="47" t="s">
        <v>989</v>
      </c>
      <c r="J480" s="47" t="str">
        <f t="shared" si="23"/>
        <v>VULNERABILIDADE ALTA</v>
      </c>
    </row>
    <row r="481" spans="1:10">
      <c r="A481" s="145">
        <v>479</v>
      </c>
      <c r="B481" s="28">
        <v>3141405</v>
      </c>
      <c r="C481" s="17" t="s">
        <v>573</v>
      </c>
      <c r="D481" s="143">
        <f>Sensibilidade!Q483</f>
        <v>0.37860564588431583</v>
      </c>
      <c r="E481" s="143">
        <f>Exposição!O483</f>
        <v>0.42144289361719611</v>
      </c>
      <c r="F481" s="143">
        <f>'Capacidade de Adaptação'!M483</f>
        <v>0.32234956759299838</v>
      </c>
      <c r="G481" s="132">
        <f t="shared" si="21"/>
        <v>0.49499262596423377</v>
      </c>
      <c r="H481" s="131">
        <f t="shared" si="22"/>
        <v>0.45478089888483653</v>
      </c>
      <c r="I481" s="47" t="s">
        <v>502</v>
      </c>
      <c r="J481" s="47" t="str">
        <f t="shared" si="23"/>
        <v>VULNERABILIDADE ALTA</v>
      </c>
    </row>
    <row r="482" spans="1:10">
      <c r="A482" s="145">
        <v>480</v>
      </c>
      <c r="B482" s="28">
        <v>3141504</v>
      </c>
      <c r="C482" s="17" t="s">
        <v>574</v>
      </c>
      <c r="D482" s="143">
        <f>Sensibilidade!Q484</f>
        <v>0.47906674818454942</v>
      </c>
      <c r="E482" s="143">
        <f>Exposição!O484</f>
        <v>0.45188571907281966</v>
      </c>
      <c r="F482" s="143">
        <f>'Capacidade de Adaptação'!M484</f>
        <v>0.33560534273747872</v>
      </c>
      <c r="G482" s="132">
        <f t="shared" si="21"/>
        <v>0.64505356267999825</v>
      </c>
      <c r="H482" s="131">
        <f t="shared" si="22"/>
        <v>0.59265133191231167</v>
      </c>
      <c r="I482" s="47" t="s">
        <v>991</v>
      </c>
      <c r="J482" s="47" t="str">
        <f t="shared" si="23"/>
        <v>VULNERABILIDADE ALTA</v>
      </c>
    </row>
    <row r="483" spans="1:10">
      <c r="A483" s="145">
        <v>481</v>
      </c>
      <c r="B483" s="28">
        <v>3141603</v>
      </c>
      <c r="C483" s="17" t="s">
        <v>575</v>
      </c>
      <c r="D483" s="143">
        <f>Sensibilidade!Q485</f>
        <v>0.37417060428864346</v>
      </c>
      <c r="E483" s="143">
        <f>Exposição!O485</f>
        <v>0.45574591123481306</v>
      </c>
      <c r="F483" s="143">
        <f>'Capacidade de Adaptação'!M485</f>
        <v>0.2699025323685359</v>
      </c>
      <c r="G483" s="132">
        <f t="shared" si="21"/>
        <v>0.63180853292611705</v>
      </c>
      <c r="H483" s="131">
        <f t="shared" si="22"/>
        <v>0.58048228893820131</v>
      </c>
      <c r="I483" s="47" t="s">
        <v>990</v>
      </c>
      <c r="J483" s="47" t="str">
        <f t="shared" si="23"/>
        <v>VULNERABILIDADE ALTA</v>
      </c>
    </row>
    <row r="484" spans="1:10">
      <c r="A484" s="145">
        <v>482</v>
      </c>
      <c r="B484" s="28">
        <v>3141702</v>
      </c>
      <c r="C484" s="17" t="s">
        <v>576</v>
      </c>
      <c r="D484" s="143">
        <f>Sensibilidade!Q486</f>
        <v>0.39978120739604894</v>
      </c>
      <c r="E484" s="143">
        <f>Exposição!O486</f>
        <v>0.48222722850133021</v>
      </c>
      <c r="F484" s="143">
        <f>'Capacidade de Adaptação'!M486</f>
        <v>0.32193374798293256</v>
      </c>
      <c r="G484" s="132">
        <f t="shared" si="21"/>
        <v>0.59883558296514094</v>
      </c>
      <c r="H484" s="131">
        <f t="shared" si="22"/>
        <v>0.55018796325420416</v>
      </c>
      <c r="I484" s="47" t="s">
        <v>991</v>
      </c>
      <c r="J484" s="47" t="str">
        <f t="shared" si="23"/>
        <v>VULNERABILIDADE ALTA</v>
      </c>
    </row>
    <row r="485" spans="1:10">
      <c r="A485" s="145">
        <v>483</v>
      </c>
      <c r="B485" s="28">
        <v>3141801</v>
      </c>
      <c r="C485" s="17" t="s">
        <v>577</v>
      </c>
      <c r="D485" s="143">
        <f>Sensibilidade!Q487</f>
        <v>0.40034581100411765</v>
      </c>
      <c r="E485" s="143">
        <f>Exposição!O487</f>
        <v>0.49679575752538696</v>
      </c>
      <c r="F485" s="143">
        <f>'Capacidade de Adaptação'!M487</f>
        <v>0.30482520805681496</v>
      </c>
      <c r="G485" s="132">
        <f t="shared" si="21"/>
        <v>0.65247261444609861</v>
      </c>
      <c r="H485" s="131">
        <f t="shared" si="22"/>
        <v>0.59946768200336142</v>
      </c>
      <c r="I485" s="47" t="s">
        <v>502</v>
      </c>
      <c r="J485" s="47" t="str">
        <f t="shared" si="23"/>
        <v>VULNERABILIDADE ALTA</v>
      </c>
    </row>
    <row r="486" spans="1:10">
      <c r="A486" s="145">
        <v>484</v>
      </c>
      <c r="B486" s="28">
        <v>3141900</v>
      </c>
      <c r="C486" s="17" t="s">
        <v>578</v>
      </c>
      <c r="D486" s="143">
        <f>Sensibilidade!Q488</f>
        <v>0.37367140142064442</v>
      </c>
      <c r="E486" s="143">
        <f>Exposição!O488</f>
        <v>0.23121800662451072</v>
      </c>
      <c r="F486" s="143">
        <f>'Capacidade de Adaptação'!M488</f>
        <v>0.39111237630485957</v>
      </c>
      <c r="G486" s="132">
        <f t="shared" si="21"/>
        <v>0.22090724253052807</v>
      </c>
      <c r="H486" s="131">
        <f t="shared" si="22"/>
        <v>0.2029613959046398</v>
      </c>
      <c r="I486" s="47" t="s">
        <v>51</v>
      </c>
      <c r="J486" s="47" t="str">
        <f t="shared" si="23"/>
        <v>VULNERABILIDADE MODERADA</v>
      </c>
    </row>
    <row r="487" spans="1:10">
      <c r="A487" s="145">
        <v>485</v>
      </c>
      <c r="B487" s="28">
        <v>3142007</v>
      </c>
      <c r="C487" s="17" t="s">
        <v>579</v>
      </c>
      <c r="D487" s="143">
        <f>Sensibilidade!Q489</f>
        <v>0.45702296400973069</v>
      </c>
      <c r="E487" s="143">
        <f>Exposição!O489</f>
        <v>0.56183972371809376</v>
      </c>
      <c r="F487" s="143">
        <f>'Capacidade de Adaptação'!M489</f>
        <v>0.3060953297131459</v>
      </c>
      <c r="G487" s="132">
        <f t="shared" si="21"/>
        <v>0.83886825739119975</v>
      </c>
      <c r="H487" s="131">
        <f t="shared" si="22"/>
        <v>0.77072109791367283</v>
      </c>
      <c r="I487" s="47" t="s">
        <v>53</v>
      </c>
      <c r="J487" s="47" t="str">
        <f t="shared" si="23"/>
        <v>VULNERABILIDADE MUITO ALTA</v>
      </c>
    </row>
    <row r="488" spans="1:10">
      <c r="A488" s="145">
        <v>486</v>
      </c>
      <c r="B488" s="28">
        <v>3142106</v>
      </c>
      <c r="C488" s="17" t="s">
        <v>580</v>
      </c>
      <c r="D488" s="143">
        <f>Sensibilidade!Q490</f>
        <v>0.38681927968427404</v>
      </c>
      <c r="E488" s="143">
        <f>Exposição!O490</f>
        <v>0.48860704751782058</v>
      </c>
      <c r="F488" s="143">
        <f>'Capacidade de Adaptação'!M490</f>
        <v>0.38770131912127564</v>
      </c>
      <c r="G488" s="132">
        <f t="shared" si="21"/>
        <v>0.48749544262030714</v>
      </c>
      <c r="H488" s="131">
        <f t="shared" si="22"/>
        <v>0.4478927643927042</v>
      </c>
      <c r="I488" s="47" t="s">
        <v>990</v>
      </c>
      <c r="J488" s="47" t="str">
        <f t="shared" si="23"/>
        <v>VULNERABILIDADE ALTA</v>
      </c>
    </row>
    <row r="489" spans="1:10">
      <c r="A489" s="145">
        <v>487</v>
      </c>
      <c r="B489" s="28">
        <v>3142205</v>
      </c>
      <c r="C489" s="17" t="s">
        <v>581</v>
      </c>
      <c r="D489" s="143">
        <f>Sensibilidade!Q491</f>
        <v>0.37410386337732887</v>
      </c>
      <c r="E489" s="143">
        <f>Exposição!O491</f>
        <v>0.52768680204872132</v>
      </c>
      <c r="F489" s="143">
        <f>'Capacidade de Adaptação'!M491</f>
        <v>0.41028500878001711</v>
      </c>
      <c r="G489" s="132">
        <f t="shared" si="21"/>
        <v>0.48115253317846607</v>
      </c>
      <c r="H489" s="131">
        <f t="shared" si="22"/>
        <v>0.44206513402773384</v>
      </c>
      <c r="I489" s="47" t="s">
        <v>990</v>
      </c>
      <c r="J489" s="47" t="str">
        <f t="shared" si="23"/>
        <v>VULNERABILIDADE ALTA</v>
      </c>
    </row>
    <row r="490" spans="1:10">
      <c r="A490" s="145">
        <v>488</v>
      </c>
      <c r="B490" s="28">
        <v>3142254</v>
      </c>
      <c r="C490" s="17" t="s">
        <v>582</v>
      </c>
      <c r="D490" s="143">
        <f>Sensibilidade!Q492</f>
        <v>0.47669763531780901</v>
      </c>
      <c r="E490" s="143">
        <f>Exposição!O492</f>
        <v>0.63685636856368566</v>
      </c>
      <c r="F490" s="143">
        <f>'Capacidade de Adaptação'!M492</f>
        <v>0.32862911401520412</v>
      </c>
      <c r="G490" s="132">
        <f t="shared" si="21"/>
        <v>0.92380106321727296</v>
      </c>
      <c r="H490" s="131">
        <f t="shared" si="22"/>
        <v>0.8487542154841633</v>
      </c>
      <c r="I490" s="47" t="s">
        <v>53</v>
      </c>
      <c r="J490" s="47" t="str">
        <f t="shared" si="23"/>
        <v>VULNERABILIDADE EXTREMA</v>
      </c>
    </row>
    <row r="491" spans="1:10">
      <c r="A491" s="145">
        <v>489</v>
      </c>
      <c r="B491" s="28">
        <v>3142304</v>
      </c>
      <c r="C491" s="17" t="s">
        <v>583</v>
      </c>
      <c r="D491" s="143">
        <f>Sensibilidade!Q493</f>
        <v>0.50497597234776403</v>
      </c>
      <c r="E491" s="143">
        <f>Exposição!O493</f>
        <v>0.66154841275004961</v>
      </c>
      <c r="F491" s="143">
        <f>'Capacidade de Adaptação'!M493</f>
        <v>0.21126642108070487</v>
      </c>
      <c r="G491" s="132">
        <f t="shared" si="21"/>
        <v>1.5812548500358288</v>
      </c>
      <c r="H491" s="131">
        <f t="shared" si="22"/>
        <v>1</v>
      </c>
      <c r="I491" s="47" t="s">
        <v>992</v>
      </c>
      <c r="J491" s="47" t="str">
        <f t="shared" si="23"/>
        <v>VULNERABILIDADE EXTREMA</v>
      </c>
    </row>
    <row r="492" spans="1:10">
      <c r="A492" s="145">
        <v>490</v>
      </c>
      <c r="B492" s="28">
        <v>3142403</v>
      </c>
      <c r="C492" s="17" t="s">
        <v>584</v>
      </c>
      <c r="D492" s="143">
        <f>Sensibilidade!Q494</f>
        <v>0.39987329805235738</v>
      </c>
      <c r="E492" s="143">
        <f>Exposição!O494</f>
        <v>0.49537037037037041</v>
      </c>
      <c r="F492" s="143">
        <f>'Capacidade de Adaptação'!M494</f>
        <v>0.35837584006039386</v>
      </c>
      <c r="G492" s="132">
        <f t="shared" si="21"/>
        <v>0.55273085296161772</v>
      </c>
      <c r="H492" s="131">
        <f t="shared" si="22"/>
        <v>0.50782864423808616</v>
      </c>
      <c r="I492" s="47" t="s">
        <v>989</v>
      </c>
      <c r="J492" s="47" t="str">
        <f t="shared" si="23"/>
        <v>VULNERABILIDADE ALTA</v>
      </c>
    </row>
    <row r="493" spans="1:10">
      <c r="A493" s="145">
        <v>491</v>
      </c>
      <c r="B493" s="28">
        <v>3142502</v>
      </c>
      <c r="C493" s="17" t="s">
        <v>585</v>
      </c>
      <c r="D493" s="143">
        <f>Sensibilidade!Q495</f>
        <v>0.4121794889443266</v>
      </c>
      <c r="E493" s="143">
        <f>Exposição!O495</f>
        <v>0.54850195724179462</v>
      </c>
      <c r="F493" s="143">
        <f>'Capacidade de Adaptação'!M495</f>
        <v>0.45430291107971632</v>
      </c>
      <c r="G493" s="132">
        <f t="shared" si="21"/>
        <v>0.49764430494968898</v>
      </c>
      <c r="H493" s="131">
        <f t="shared" si="22"/>
        <v>0.45721716336495932</v>
      </c>
      <c r="I493" s="47" t="s">
        <v>992</v>
      </c>
      <c r="J493" s="47" t="str">
        <f t="shared" si="23"/>
        <v>VULNERABILIDADE ALTA</v>
      </c>
    </row>
    <row r="494" spans="1:10">
      <c r="A494" s="145">
        <v>492</v>
      </c>
      <c r="B494" s="28">
        <v>3142601</v>
      </c>
      <c r="C494" s="17" t="s">
        <v>586</v>
      </c>
      <c r="D494" s="143">
        <f>Sensibilidade!Q496</f>
        <v>0.42992071751202232</v>
      </c>
      <c r="E494" s="143">
        <f>Exposição!O496</f>
        <v>0.27134146341463411</v>
      </c>
      <c r="F494" s="143">
        <f>'Capacidade de Adaptação'!M496</f>
        <v>0.31176641384313869</v>
      </c>
      <c r="G494" s="132">
        <f t="shared" si="21"/>
        <v>0.37417538086920193</v>
      </c>
      <c r="H494" s="131">
        <f t="shared" si="22"/>
        <v>0.3437784870447087</v>
      </c>
      <c r="I494" s="47" t="s">
        <v>51</v>
      </c>
      <c r="J494" s="47" t="str">
        <f t="shared" si="23"/>
        <v>VULNERABILIDADE MODERADA</v>
      </c>
    </row>
    <row r="495" spans="1:10">
      <c r="A495" s="145">
        <v>493</v>
      </c>
      <c r="B495" s="28">
        <v>3142700</v>
      </c>
      <c r="C495" s="17" t="s">
        <v>587</v>
      </c>
      <c r="D495" s="143">
        <f>Sensibilidade!Q497</f>
        <v>0.48461646100196748</v>
      </c>
      <c r="E495" s="143">
        <f>Exposição!O497</f>
        <v>0.64134332498633317</v>
      </c>
      <c r="F495" s="143">
        <f>'Capacidade de Adaptação'!M497</f>
        <v>0.27026731149589484</v>
      </c>
      <c r="G495" s="132">
        <f t="shared" si="21"/>
        <v>1.1499930595447996</v>
      </c>
      <c r="H495" s="131">
        <f t="shared" si="22"/>
        <v>1</v>
      </c>
      <c r="I495" s="47" t="s">
        <v>53</v>
      </c>
      <c r="J495" s="47" t="str">
        <f t="shared" si="23"/>
        <v>VULNERABILIDADE EXTREMA</v>
      </c>
    </row>
    <row r="496" spans="1:10">
      <c r="A496" s="145">
        <v>494</v>
      </c>
      <c r="B496" s="28">
        <v>3142809</v>
      </c>
      <c r="C496" s="17" t="s">
        <v>588</v>
      </c>
      <c r="D496" s="143">
        <f>Sensibilidade!Q498</f>
        <v>0.55830090222473905</v>
      </c>
      <c r="E496" s="143">
        <f>Exposição!O498</f>
        <v>0.44160665266329796</v>
      </c>
      <c r="F496" s="143">
        <f>'Capacidade de Adaptação'!M498</f>
        <v>0.64007904223491119</v>
      </c>
      <c r="G496" s="132">
        <f t="shared" si="21"/>
        <v>0.38518585415562123</v>
      </c>
      <c r="H496" s="131">
        <f t="shared" si="22"/>
        <v>0.35389450226532149</v>
      </c>
      <c r="I496" s="47" t="s">
        <v>15</v>
      </c>
      <c r="J496" s="47" t="str">
        <f t="shared" si="23"/>
        <v>VULNERABILIDADE MODERADA</v>
      </c>
    </row>
    <row r="497" spans="1:10">
      <c r="A497" s="145">
        <v>495</v>
      </c>
      <c r="B497" s="28">
        <v>3142908</v>
      </c>
      <c r="C497" s="17" t="s">
        <v>589</v>
      </c>
      <c r="D497" s="143">
        <f>Sensibilidade!Q499</f>
        <v>0.57318594637544229</v>
      </c>
      <c r="E497" s="143">
        <f>Exposição!O499</f>
        <v>0.56058115227601746</v>
      </c>
      <c r="F497" s="143">
        <f>'Capacidade de Adaptação'!M499</f>
        <v>0.29465865743284009</v>
      </c>
      <c r="G497" s="132">
        <f t="shared" si="21"/>
        <v>1.09047275612732</v>
      </c>
      <c r="H497" s="131">
        <f t="shared" si="22"/>
        <v>1</v>
      </c>
      <c r="I497" s="47" t="s">
        <v>53</v>
      </c>
      <c r="J497" s="47" t="str">
        <f t="shared" si="23"/>
        <v>VULNERABILIDADE EXTREMA</v>
      </c>
    </row>
    <row r="498" spans="1:10">
      <c r="A498" s="145">
        <v>496</v>
      </c>
      <c r="B498" s="28">
        <v>3143005</v>
      </c>
      <c r="C498" s="17" t="s">
        <v>590</v>
      </c>
      <c r="D498" s="143">
        <f>Sensibilidade!Q500</f>
        <v>0.42251888881815097</v>
      </c>
      <c r="E498" s="143">
        <f>Exposição!O500</f>
        <v>0.30030187096644451</v>
      </c>
      <c r="F498" s="143">
        <f>'Capacidade de Adaptação'!M500</f>
        <v>0.30020338671157948</v>
      </c>
      <c r="G498" s="132">
        <f t="shared" si="21"/>
        <v>0.42265749970588096</v>
      </c>
      <c r="H498" s="131">
        <f t="shared" si="22"/>
        <v>0.38832206290391669</v>
      </c>
      <c r="I498" s="47" t="s">
        <v>51</v>
      </c>
      <c r="J498" s="47" t="str">
        <f t="shared" si="23"/>
        <v>VULNERABILIDADE MODERADA</v>
      </c>
    </row>
    <row r="499" spans="1:10">
      <c r="A499" s="145">
        <v>497</v>
      </c>
      <c r="B499" s="28">
        <v>3143104</v>
      </c>
      <c r="C499" s="17" t="s">
        <v>591</v>
      </c>
      <c r="D499" s="143">
        <f>Sensibilidade!Q501</f>
        <v>0.52713246774248035</v>
      </c>
      <c r="E499" s="143">
        <f>Exposição!O501</f>
        <v>0.54166666666666663</v>
      </c>
      <c r="F499" s="143">
        <f>'Capacidade de Adaptação'!M501</f>
        <v>0.42215653611944326</v>
      </c>
      <c r="G499" s="132">
        <f t="shared" si="21"/>
        <v>0.67636069150675604</v>
      </c>
      <c r="H499" s="131">
        <f t="shared" si="22"/>
        <v>0.62141516281100684</v>
      </c>
      <c r="I499" s="47" t="s">
        <v>15</v>
      </c>
      <c r="J499" s="47" t="str">
        <f t="shared" si="23"/>
        <v>VULNERABILIDADE MUITO ALTA</v>
      </c>
    </row>
    <row r="500" spans="1:10">
      <c r="A500" s="145">
        <v>498</v>
      </c>
      <c r="B500" s="28">
        <v>3143153</v>
      </c>
      <c r="C500" s="17" t="s">
        <v>592</v>
      </c>
      <c r="D500" s="143">
        <f>Sensibilidade!Q502</f>
        <v>0.42973666695405588</v>
      </c>
      <c r="E500" s="143">
        <f>Exposição!O502</f>
        <v>0.5174119241192412</v>
      </c>
      <c r="F500" s="143">
        <f>'Capacidade de Adaptação'!M502</f>
        <v>0.25709343767630199</v>
      </c>
      <c r="G500" s="132">
        <f t="shared" si="21"/>
        <v>0.86486406546573302</v>
      </c>
      <c r="H500" s="131">
        <f t="shared" si="22"/>
        <v>0.79460508394345297</v>
      </c>
      <c r="I500" s="47" t="s">
        <v>502</v>
      </c>
      <c r="J500" s="47" t="str">
        <f t="shared" si="23"/>
        <v>VULNERABILIDADE MUITO ALTA</v>
      </c>
    </row>
    <row r="501" spans="1:10">
      <c r="A501" s="145">
        <v>499</v>
      </c>
      <c r="B501" s="28">
        <v>3143203</v>
      </c>
      <c r="C501" s="17" t="s">
        <v>593</v>
      </c>
      <c r="D501" s="143">
        <f>Sensibilidade!Q503</f>
        <v>0.44567291892113187</v>
      </c>
      <c r="E501" s="143">
        <f>Exposição!O503</f>
        <v>0.23095618210764091</v>
      </c>
      <c r="F501" s="143">
        <f>'Capacidade de Adaptação'!M503</f>
        <v>0.30514209245138402</v>
      </c>
      <c r="G501" s="132">
        <f t="shared" si="21"/>
        <v>0.33732126235318394</v>
      </c>
      <c r="H501" s="131">
        <f t="shared" si="22"/>
        <v>0.30991828738279703</v>
      </c>
      <c r="I501" s="47" t="s">
        <v>51</v>
      </c>
      <c r="J501" s="47" t="str">
        <f t="shared" si="23"/>
        <v>VULNERABILIDADE MODERADA</v>
      </c>
    </row>
    <row r="502" spans="1:10">
      <c r="A502" s="145">
        <v>500</v>
      </c>
      <c r="B502" s="28">
        <v>3143302</v>
      </c>
      <c r="C502" s="17" t="s">
        <v>595</v>
      </c>
      <c r="D502" s="143">
        <f>Sensibilidade!Q504</f>
        <v>0.4984171023954404</v>
      </c>
      <c r="E502" s="143">
        <f>Exposição!O504</f>
        <v>0.19676200477658704</v>
      </c>
      <c r="F502" s="143">
        <f>'Capacidade de Adaptação'!M504</f>
        <v>0.24627353188899812</v>
      </c>
      <c r="G502" s="132">
        <f t="shared" si="21"/>
        <v>0.39821391901126757</v>
      </c>
      <c r="H502" s="131">
        <f t="shared" si="22"/>
        <v>0.36586420592351077</v>
      </c>
      <c r="I502" s="47" t="s">
        <v>53</v>
      </c>
      <c r="J502" s="47" t="str">
        <f t="shared" si="23"/>
        <v>VULNERABILIDADE MODERADA</v>
      </c>
    </row>
    <row r="503" spans="1:10">
      <c r="A503" s="145">
        <v>501</v>
      </c>
      <c r="B503" s="28">
        <v>3143401</v>
      </c>
      <c r="C503" s="17" t="s">
        <v>594</v>
      </c>
      <c r="D503" s="143">
        <f>Sensibilidade!Q505</f>
        <v>0.43586264020882171</v>
      </c>
      <c r="E503" s="143">
        <f>Exposição!O505</f>
        <v>0.50925249323419874</v>
      </c>
      <c r="F503" s="143">
        <f>'Capacidade de Adaptação'!M505</f>
        <v>0.3567396370494656</v>
      </c>
      <c r="G503" s="132">
        <f t="shared" si="21"/>
        <v>0.62220205769622783</v>
      </c>
      <c r="H503" s="131">
        <f t="shared" si="22"/>
        <v>0.57165621515244835</v>
      </c>
      <c r="I503" s="47" t="s">
        <v>51</v>
      </c>
      <c r="J503" s="47" t="str">
        <f t="shared" si="23"/>
        <v>VULNERABILIDADE ALTA</v>
      </c>
    </row>
    <row r="504" spans="1:10">
      <c r="A504" s="145">
        <v>502</v>
      </c>
      <c r="B504" s="28">
        <v>3143450</v>
      </c>
      <c r="C504" s="17" t="s">
        <v>596</v>
      </c>
      <c r="D504" s="143">
        <f>Sensibilidade!Q506</f>
        <v>0.39291061088621443</v>
      </c>
      <c r="E504" s="143">
        <f>Exposição!O506</f>
        <v>0.49354365222779711</v>
      </c>
      <c r="F504" s="143">
        <f>'Capacidade de Adaptação'!M506</f>
        <v>0.3388280955677172</v>
      </c>
      <c r="G504" s="132">
        <f t="shared" si="21"/>
        <v>0.57232130520617097</v>
      </c>
      <c r="H504" s="131">
        <f t="shared" si="22"/>
        <v>0.52582762647339354</v>
      </c>
      <c r="I504" s="47" t="s">
        <v>53</v>
      </c>
      <c r="J504" s="47" t="str">
        <f t="shared" si="23"/>
        <v>VULNERABILIDADE ALTA</v>
      </c>
    </row>
    <row r="505" spans="1:10">
      <c r="A505" s="145">
        <v>503</v>
      </c>
      <c r="B505" s="28">
        <v>3143500</v>
      </c>
      <c r="C505" s="17" t="s">
        <v>597</v>
      </c>
      <c r="D505" s="143">
        <f>Sensibilidade!Q507</f>
        <v>0.54338313282068496</v>
      </c>
      <c r="E505" s="143">
        <f>Exposição!O507</f>
        <v>0.41158536585365857</v>
      </c>
      <c r="F505" s="143">
        <f>'Capacidade de Adaptação'!M507</f>
        <v>0.47845554082565095</v>
      </c>
      <c r="G505" s="132">
        <f t="shared" si="21"/>
        <v>0.46743851086930188</v>
      </c>
      <c r="H505" s="131">
        <f t="shared" si="22"/>
        <v>0.42946519805709371</v>
      </c>
      <c r="I505" s="47" t="s">
        <v>989</v>
      </c>
      <c r="J505" s="47" t="str">
        <f t="shared" si="23"/>
        <v>VULNERABILIDADE ALTA</v>
      </c>
    </row>
    <row r="506" spans="1:10">
      <c r="A506" s="145">
        <v>504</v>
      </c>
      <c r="B506" s="28">
        <v>3143609</v>
      </c>
      <c r="C506" s="17" t="s">
        <v>598</v>
      </c>
      <c r="D506" s="143">
        <f>Sensibilidade!Q508</f>
        <v>0.47006221673308585</v>
      </c>
      <c r="E506" s="143">
        <f>Exposição!O508</f>
        <v>0.60541252634748577</v>
      </c>
      <c r="F506" s="143">
        <f>'Capacidade de Adaptação'!M508</f>
        <v>0.33943364022934247</v>
      </c>
      <c r="G506" s="132">
        <f t="shared" si="21"/>
        <v>0.83840114957549849</v>
      </c>
      <c r="H506" s="131">
        <f t="shared" si="22"/>
        <v>0.77029193654609296</v>
      </c>
      <c r="I506" s="47" t="s">
        <v>992</v>
      </c>
      <c r="J506" s="47" t="str">
        <f t="shared" si="23"/>
        <v>VULNERABILIDADE MUITO ALTA</v>
      </c>
    </row>
    <row r="507" spans="1:10">
      <c r="A507" s="145">
        <v>505</v>
      </c>
      <c r="B507" s="28">
        <v>3143708</v>
      </c>
      <c r="C507" s="17" t="s">
        <v>599</v>
      </c>
      <c r="D507" s="143">
        <f>Sensibilidade!Q509</f>
        <v>0.25566273368251474</v>
      </c>
      <c r="E507" s="143">
        <f>Exposição!O509</f>
        <v>0.58761826557340724</v>
      </c>
      <c r="F507" s="143">
        <f>'Capacidade de Adaptação'!M509</f>
        <v>0.37136655819768694</v>
      </c>
      <c r="G507" s="132">
        <f t="shared" si="21"/>
        <v>0.40453855852659532</v>
      </c>
      <c r="H507" s="131">
        <f t="shared" si="22"/>
        <v>0.37167505055639849</v>
      </c>
      <c r="I507" s="47" t="s">
        <v>502</v>
      </c>
      <c r="J507" s="47" t="str">
        <f t="shared" si="23"/>
        <v>VULNERABILIDADE MODERADA</v>
      </c>
    </row>
    <row r="508" spans="1:10">
      <c r="A508" s="145">
        <v>506</v>
      </c>
      <c r="B508" s="28">
        <v>3143807</v>
      </c>
      <c r="C508" s="17" t="s">
        <v>600</v>
      </c>
      <c r="D508" s="143">
        <f>Sensibilidade!Q510</f>
        <v>0.45194186722175539</v>
      </c>
      <c r="E508" s="143">
        <f>Exposição!O510</f>
        <v>0.10241861247514476</v>
      </c>
      <c r="F508" s="143">
        <f>'Capacidade de Adaptação'!M510</f>
        <v>0.23667439160739209</v>
      </c>
      <c r="G508" s="132">
        <f t="shared" si="21"/>
        <v>0.1955735837997295</v>
      </c>
      <c r="H508" s="131">
        <f t="shared" si="22"/>
        <v>0.17968576817747695</v>
      </c>
      <c r="I508" s="47" t="s">
        <v>51</v>
      </c>
      <c r="J508" s="47" t="str">
        <f t="shared" si="23"/>
        <v>VULNERABILIDADE RELATIVAMENTE BAIXA</v>
      </c>
    </row>
    <row r="509" spans="1:10">
      <c r="A509" s="145">
        <v>507</v>
      </c>
      <c r="B509" s="28">
        <v>3143906</v>
      </c>
      <c r="C509" s="17" t="s">
        <v>601</v>
      </c>
      <c r="D509" s="143">
        <f>Sensibilidade!Q511</f>
        <v>0.42165918907121958</v>
      </c>
      <c r="E509" s="143">
        <f>Exposição!O511</f>
        <v>0.478831337504801</v>
      </c>
      <c r="F509" s="143">
        <f>'Capacidade de Adaptação'!M511</f>
        <v>0.53714740902137748</v>
      </c>
      <c r="G509" s="132">
        <f t="shared" si="21"/>
        <v>0.37588123871249363</v>
      </c>
      <c r="H509" s="131">
        <f t="shared" si="22"/>
        <v>0.34534576607604939</v>
      </c>
      <c r="I509" s="47" t="s">
        <v>990</v>
      </c>
      <c r="J509" s="47" t="str">
        <f t="shared" si="23"/>
        <v>VULNERABILIDADE MODERADA</v>
      </c>
    </row>
    <row r="510" spans="1:10">
      <c r="A510" s="145">
        <v>508</v>
      </c>
      <c r="B510" s="28">
        <v>3144003</v>
      </c>
      <c r="C510" s="17" t="s">
        <v>602</v>
      </c>
      <c r="D510" s="143">
        <f>Sensibilidade!Q512</f>
        <v>0.45534165682894234</v>
      </c>
      <c r="E510" s="143">
        <f>Exposição!O512</f>
        <v>0.39520081674512336</v>
      </c>
      <c r="F510" s="143">
        <f>'Capacidade de Adaptação'!M512</f>
        <v>0.30039121715205636</v>
      </c>
      <c r="G510" s="132">
        <f t="shared" si="21"/>
        <v>0.59905677796759715</v>
      </c>
      <c r="H510" s="131">
        <f t="shared" si="22"/>
        <v>0.550391189033275</v>
      </c>
      <c r="I510" s="47" t="s">
        <v>991</v>
      </c>
      <c r="J510" s="47" t="str">
        <f t="shared" si="23"/>
        <v>VULNERABILIDADE ALTA</v>
      </c>
    </row>
    <row r="511" spans="1:10">
      <c r="A511" s="145">
        <v>509</v>
      </c>
      <c r="B511" s="28">
        <v>3144102</v>
      </c>
      <c r="C511" s="17" t="s">
        <v>603</v>
      </c>
      <c r="D511" s="143">
        <f>Sensibilidade!Q513</f>
        <v>0.45450191353970076</v>
      </c>
      <c r="E511" s="143">
        <f>Exposição!O513</f>
        <v>0.22809484198499555</v>
      </c>
      <c r="F511" s="143">
        <f>'Capacidade de Adaptação'!M513</f>
        <v>0.32961344100620749</v>
      </c>
      <c r="G511" s="132">
        <f t="shared" si="21"/>
        <v>0.31451855189595795</v>
      </c>
      <c r="H511" s="131">
        <f t="shared" si="22"/>
        <v>0.28896800122742872</v>
      </c>
      <c r="I511" s="47" t="s">
        <v>51</v>
      </c>
      <c r="J511" s="47" t="str">
        <f t="shared" si="23"/>
        <v>VULNERABILIDADE MODERADA</v>
      </c>
    </row>
    <row r="512" spans="1:10">
      <c r="A512" s="145">
        <v>510</v>
      </c>
      <c r="B512" s="28">
        <v>3144201</v>
      </c>
      <c r="C512" s="17" t="s">
        <v>604</v>
      </c>
      <c r="D512" s="143">
        <f>Sensibilidade!Q514</f>
        <v>0.40176960803486422</v>
      </c>
      <c r="E512" s="143">
        <f>Exposição!O514</f>
        <v>0.3083785004516712</v>
      </c>
      <c r="F512" s="143">
        <f>'Capacidade de Adaptação'!M514</f>
        <v>0.27106908819034481</v>
      </c>
      <c r="G512" s="132">
        <f t="shared" si="21"/>
        <v>0.45706838090607566</v>
      </c>
      <c r="H512" s="131">
        <f t="shared" si="22"/>
        <v>0.41993750657473738</v>
      </c>
      <c r="I512" s="47" t="s">
        <v>991</v>
      </c>
      <c r="J512" s="47" t="str">
        <f t="shared" si="23"/>
        <v>VULNERABILIDADE ALTA</v>
      </c>
    </row>
    <row r="513" spans="1:10">
      <c r="A513" s="145">
        <v>511</v>
      </c>
      <c r="B513" s="28">
        <v>3144300</v>
      </c>
      <c r="C513" s="17" t="s">
        <v>605</v>
      </c>
      <c r="D513" s="143">
        <f>Sensibilidade!Q515</f>
        <v>0.41741861275100717</v>
      </c>
      <c r="E513" s="143">
        <f>Exposição!O515</f>
        <v>0.26773075371209465</v>
      </c>
      <c r="F513" s="143">
        <f>'Capacidade de Adaptação'!M515</f>
        <v>0.47009935469826952</v>
      </c>
      <c r="G513" s="132">
        <f t="shared" si="21"/>
        <v>0.237728043419702</v>
      </c>
      <c r="H513" s="131">
        <f t="shared" si="22"/>
        <v>0.218415725013967</v>
      </c>
      <c r="I513" s="47" t="s">
        <v>991</v>
      </c>
      <c r="J513" s="47" t="str">
        <f t="shared" si="23"/>
        <v>VULNERABILIDADE MODERADA</v>
      </c>
    </row>
    <row r="514" spans="1:10">
      <c r="A514" s="145">
        <v>512</v>
      </c>
      <c r="B514" s="28">
        <v>3144359</v>
      </c>
      <c r="C514" s="17" t="s">
        <v>606</v>
      </c>
      <c r="D514" s="143">
        <f>Sensibilidade!Q516</f>
        <v>0.41852595028329115</v>
      </c>
      <c r="E514" s="143">
        <f>Exposição!O516</f>
        <v>0.50721221881825507</v>
      </c>
      <c r="F514" s="143">
        <f>'Capacidade de Adaptação'!M516</f>
        <v>0.23235134593477869</v>
      </c>
      <c r="G514" s="132">
        <f t="shared" si="21"/>
        <v>0.91362275102032109</v>
      </c>
      <c r="H514" s="131">
        <f t="shared" si="22"/>
        <v>0.83940275906389183</v>
      </c>
      <c r="I514" s="47" t="s">
        <v>991</v>
      </c>
      <c r="J514" s="47" t="str">
        <f t="shared" si="23"/>
        <v>VULNERABILIDADE EXTREMA</v>
      </c>
    </row>
    <row r="515" spans="1:10">
      <c r="A515" s="145">
        <v>513</v>
      </c>
      <c r="B515" s="28">
        <v>3144375</v>
      </c>
      <c r="C515" s="17" t="s">
        <v>607</v>
      </c>
      <c r="D515" s="143">
        <f>Sensibilidade!Q517</f>
        <v>0.45441940695117372</v>
      </c>
      <c r="E515" s="143">
        <f>Exposição!O517</f>
        <v>0.52826708822643786</v>
      </c>
      <c r="F515" s="143">
        <f>'Capacidade de Adaptação'!M517</f>
        <v>0.35887468075318885</v>
      </c>
      <c r="G515" s="132">
        <f t="shared" si="21"/>
        <v>0.6689098724932776</v>
      </c>
      <c r="H515" s="131">
        <f t="shared" si="22"/>
        <v>0.61456962614916821</v>
      </c>
      <c r="I515" s="47" t="s">
        <v>993</v>
      </c>
      <c r="J515" s="47" t="str">
        <f t="shared" si="23"/>
        <v>VULNERABILIDADE MUITO ALTA</v>
      </c>
    </row>
    <row r="516" spans="1:10">
      <c r="A516" s="145">
        <v>514</v>
      </c>
      <c r="B516" s="28">
        <v>3144409</v>
      </c>
      <c r="C516" s="17" t="s">
        <v>608</v>
      </c>
      <c r="D516" s="143">
        <f>Sensibilidade!Q518</f>
        <v>0.47447406369958195</v>
      </c>
      <c r="E516" s="143">
        <f>Exposição!O518</f>
        <v>0.18280211494648446</v>
      </c>
      <c r="F516" s="143">
        <f>'Capacidade de Adaptação'!M518</f>
        <v>0.34585498137005588</v>
      </c>
      <c r="G516" s="132">
        <f t="shared" ref="G516:G579" si="24">((D516*E516)/F516)</f>
        <v>0.25078390366953401</v>
      </c>
      <c r="H516" s="131">
        <f t="shared" ref="H516:H579" si="25">IF((1-(G516-$E$858)/($H$858-$E$858))&gt;1,1,IF((1-(G516-$E$858)/($H$858-$E$858))&lt;0,0,1-(G516-$E$858)/($H$858-$E$858)))</f>
        <v>0.23041096605127986</v>
      </c>
      <c r="I516" s="47" t="s">
        <v>51</v>
      </c>
      <c r="J516" s="47" t="str">
        <f t="shared" ref="J516:J579" si="26">IF(AND(H516&gt;0,H516&lt;0.2),"VULNERABILIDADE RELATIVAMENTE BAIXA",IF(AND(H516&gt;0.20001,H516&lt;0.4),"VULNERABILIDADE MODERADA",IF(AND(H516&gt;0.40001,H516&lt;0.6),"VULNERABILIDADE ALTA",IF(AND(H516&gt;0.60001,H516&lt;0.8),"VULNERABILIDADE MUITO ALTA","VULNERABILIDADE EXTREMA"))))</f>
        <v>VULNERABILIDADE MODERADA</v>
      </c>
    </row>
    <row r="517" spans="1:10">
      <c r="A517" s="145">
        <v>515</v>
      </c>
      <c r="B517" s="28">
        <v>3144508</v>
      </c>
      <c r="C517" s="17" t="s">
        <v>609</v>
      </c>
      <c r="D517" s="143">
        <f>Sensibilidade!Q519</f>
        <v>0.34360150356339231</v>
      </c>
      <c r="E517" s="143">
        <f>Exposição!O519</f>
        <v>0.3282520325203252</v>
      </c>
      <c r="F517" s="143">
        <f>'Capacidade de Adaptação'!M519</f>
        <v>0.51244225267411414</v>
      </c>
      <c r="G517" s="132">
        <f t="shared" si="24"/>
        <v>0.22009873567832111</v>
      </c>
      <c r="H517" s="131">
        <f t="shared" si="25"/>
        <v>0.20221856974175512</v>
      </c>
      <c r="I517" s="47" t="s">
        <v>51</v>
      </c>
      <c r="J517" s="47" t="str">
        <f t="shared" si="26"/>
        <v>VULNERABILIDADE MODERADA</v>
      </c>
    </row>
    <row r="518" spans="1:10">
      <c r="A518" s="145">
        <v>516</v>
      </c>
      <c r="B518" s="28">
        <v>3144607</v>
      </c>
      <c r="C518" s="17" t="s">
        <v>610</v>
      </c>
      <c r="D518" s="143">
        <f>Sensibilidade!Q520</f>
        <v>0.47139179344662602</v>
      </c>
      <c r="E518" s="143">
        <f>Exposição!O520</f>
        <v>0.39662350910867322</v>
      </c>
      <c r="F518" s="143">
        <f>'Capacidade de Adaptação'!M520</f>
        <v>0.49957002759235714</v>
      </c>
      <c r="G518" s="132">
        <f t="shared" si="24"/>
        <v>0.37425197060539594</v>
      </c>
      <c r="H518" s="131">
        <f t="shared" si="25"/>
        <v>0.34384885485878247</v>
      </c>
      <c r="I518" s="47" t="s">
        <v>51</v>
      </c>
      <c r="J518" s="47" t="str">
        <f t="shared" si="26"/>
        <v>VULNERABILIDADE MODERADA</v>
      </c>
    </row>
    <row r="519" spans="1:10">
      <c r="A519" s="145">
        <v>517</v>
      </c>
      <c r="B519" s="28">
        <v>3144656</v>
      </c>
      <c r="C519" s="17" t="s">
        <v>611</v>
      </c>
      <c r="D519" s="143">
        <f>Sensibilidade!Q521</f>
        <v>0.44126639840683612</v>
      </c>
      <c r="E519" s="143">
        <f>Exposição!O521</f>
        <v>0.40610011647518479</v>
      </c>
      <c r="F519" s="143">
        <f>'Capacidade de Adaptação'!M521</f>
        <v>0.28519154788941181</v>
      </c>
      <c r="G519" s="132">
        <f t="shared" si="24"/>
        <v>0.62834378198013374</v>
      </c>
      <c r="H519" s="131">
        <f t="shared" si="25"/>
        <v>0.57729900404267998</v>
      </c>
      <c r="I519" s="47" t="s">
        <v>53</v>
      </c>
      <c r="J519" s="47" t="str">
        <f t="shared" si="26"/>
        <v>VULNERABILIDADE ALTA</v>
      </c>
    </row>
    <row r="520" spans="1:10">
      <c r="A520" s="145">
        <v>518</v>
      </c>
      <c r="B520" s="28">
        <v>3144672</v>
      </c>
      <c r="C520" s="17" t="s">
        <v>612</v>
      </c>
      <c r="D520" s="143">
        <f>Sensibilidade!Q522</f>
        <v>0.51784317292396109</v>
      </c>
      <c r="E520" s="143">
        <f>Exposição!O522</f>
        <v>0.31446285719008182</v>
      </c>
      <c r="F520" s="143">
        <f>'Capacidade de Adaptação'!M522</f>
        <v>0.54484716386022147</v>
      </c>
      <c r="G520" s="132">
        <f t="shared" si="24"/>
        <v>0.2988772898812832</v>
      </c>
      <c r="H520" s="131">
        <f t="shared" si="25"/>
        <v>0.27459738876654538</v>
      </c>
      <c r="I520" s="47" t="s">
        <v>991</v>
      </c>
      <c r="J520" s="47" t="str">
        <f t="shared" si="26"/>
        <v>VULNERABILIDADE MODERADA</v>
      </c>
    </row>
    <row r="521" spans="1:10">
      <c r="A521" s="145">
        <v>519</v>
      </c>
      <c r="B521" s="28">
        <v>3144706</v>
      </c>
      <c r="C521" s="17" t="s">
        <v>613</v>
      </c>
      <c r="D521" s="143">
        <f>Sensibilidade!Q523</f>
        <v>0.33729858340500002</v>
      </c>
      <c r="E521" s="143">
        <f>Exposição!O523</f>
        <v>0.67541662874323805</v>
      </c>
      <c r="F521" s="143">
        <f>'Capacidade de Adaptação'!M523</f>
        <v>0.57264506142364924</v>
      </c>
      <c r="G521" s="132">
        <f t="shared" si="24"/>
        <v>0.39783294649726036</v>
      </c>
      <c r="H521" s="131">
        <f t="shared" si="25"/>
        <v>0.36551418248218548</v>
      </c>
      <c r="I521" s="47" t="s">
        <v>991</v>
      </c>
      <c r="J521" s="47" t="str">
        <f t="shared" si="26"/>
        <v>VULNERABILIDADE MODERADA</v>
      </c>
    </row>
    <row r="522" spans="1:10">
      <c r="A522" s="145">
        <v>520</v>
      </c>
      <c r="B522" s="28">
        <v>3144805</v>
      </c>
      <c r="C522" s="17" t="s">
        <v>614</v>
      </c>
      <c r="D522" s="143">
        <f>Sensibilidade!Q524</f>
        <v>0.31409315248683972</v>
      </c>
      <c r="E522" s="143">
        <f>Exposição!O524</f>
        <v>0.68755830576139543</v>
      </c>
      <c r="F522" s="143">
        <f>'Capacidade de Adaptação'!M524</f>
        <v>0.75023496240601495</v>
      </c>
      <c r="G522" s="132">
        <f t="shared" si="24"/>
        <v>0.28785296153424872</v>
      </c>
      <c r="H522" s="131">
        <f t="shared" si="25"/>
        <v>0.2644686440291879</v>
      </c>
      <c r="I522" s="47" t="s">
        <v>992</v>
      </c>
      <c r="J522" s="47" t="str">
        <f t="shared" si="26"/>
        <v>VULNERABILIDADE MODERADA</v>
      </c>
    </row>
    <row r="523" spans="1:10">
      <c r="A523" s="145">
        <v>521</v>
      </c>
      <c r="B523" s="28">
        <v>3144904</v>
      </c>
      <c r="C523" s="17" t="s">
        <v>615</v>
      </c>
      <c r="D523" s="143">
        <f>Sensibilidade!Q525</f>
        <v>0.48612582969498197</v>
      </c>
      <c r="E523" s="143">
        <f>Exposição!O525</f>
        <v>0.27134146341463411</v>
      </c>
      <c r="F523" s="143">
        <f>'Capacidade de Adaptação'!M525</f>
        <v>0.29440821710784204</v>
      </c>
      <c r="G523" s="132">
        <f t="shared" si="24"/>
        <v>0.4480380857874367</v>
      </c>
      <c r="H523" s="131">
        <f t="shared" si="25"/>
        <v>0.41164080574358852</v>
      </c>
      <c r="I523" s="47" t="s">
        <v>991</v>
      </c>
      <c r="J523" s="47" t="str">
        <f t="shared" si="26"/>
        <v>VULNERABILIDADE ALTA</v>
      </c>
    </row>
    <row r="524" spans="1:10">
      <c r="A524" s="145">
        <v>522</v>
      </c>
      <c r="B524" s="28">
        <v>3145000</v>
      </c>
      <c r="C524" s="17" t="s">
        <v>616</v>
      </c>
      <c r="D524" s="143">
        <f>Sensibilidade!Q526</f>
        <v>0.46761943605414819</v>
      </c>
      <c r="E524" s="143">
        <f>Exposição!O526</f>
        <v>0.49537037037037041</v>
      </c>
      <c r="F524" s="143">
        <f>'Capacidade de Adaptação'!M526</f>
        <v>0.55881899733310014</v>
      </c>
      <c r="G524" s="132">
        <f t="shared" si="24"/>
        <v>0.41452565917770434</v>
      </c>
      <c r="H524" s="131">
        <f t="shared" si="25"/>
        <v>0.3808508288874739</v>
      </c>
      <c r="I524" s="47" t="s">
        <v>15</v>
      </c>
      <c r="J524" s="47" t="str">
        <f t="shared" si="26"/>
        <v>VULNERABILIDADE MODERADA</v>
      </c>
    </row>
    <row r="525" spans="1:10">
      <c r="A525" s="145">
        <v>523</v>
      </c>
      <c r="B525" s="28">
        <v>3145059</v>
      </c>
      <c r="C525" s="17" t="s">
        <v>617</v>
      </c>
      <c r="D525" s="143">
        <f>Sensibilidade!Q527</f>
        <v>0.62271794457330454</v>
      </c>
      <c r="E525" s="143">
        <f>Exposição!O527</f>
        <v>0.51997299502262229</v>
      </c>
      <c r="F525" s="143">
        <f>'Capacidade de Adaptação'!M527</f>
        <v>0.33101713845003883</v>
      </c>
      <c r="G525" s="132">
        <f t="shared" si="24"/>
        <v>0.97818655617127148</v>
      </c>
      <c r="H525" s="131">
        <f t="shared" si="25"/>
        <v>0.89872159292485576</v>
      </c>
      <c r="I525" s="47" t="s">
        <v>53</v>
      </c>
      <c r="J525" s="47" t="str">
        <f t="shared" si="26"/>
        <v>VULNERABILIDADE EXTREMA</v>
      </c>
    </row>
    <row r="526" spans="1:10">
      <c r="A526" s="145">
        <v>524</v>
      </c>
      <c r="B526" s="28">
        <v>3145109</v>
      </c>
      <c r="C526" s="17" t="s">
        <v>618</v>
      </c>
      <c r="D526" s="143">
        <f>Sensibilidade!Q528</f>
        <v>0.51462061590494301</v>
      </c>
      <c r="E526" s="143">
        <f>Exposição!O528</f>
        <v>0.27134146341463411</v>
      </c>
      <c r="F526" s="143">
        <f>'Capacidade de Adaptação'!M528</f>
        <v>0.20374337977568482</v>
      </c>
      <c r="G526" s="132">
        <f t="shared" si="24"/>
        <v>0.68536170930670037</v>
      </c>
      <c r="H526" s="131">
        <f t="shared" si="25"/>
        <v>0.62968496472565771</v>
      </c>
      <c r="I526" s="47" t="s">
        <v>51</v>
      </c>
      <c r="J526" s="47" t="str">
        <f t="shared" si="26"/>
        <v>VULNERABILIDADE MUITO ALTA</v>
      </c>
    </row>
    <row r="527" spans="1:10">
      <c r="A527" s="145">
        <v>525</v>
      </c>
      <c r="B527" s="28">
        <v>3145208</v>
      </c>
      <c r="C527" s="17" t="s">
        <v>619</v>
      </c>
      <c r="D527" s="143">
        <f>Sensibilidade!Q529</f>
        <v>0.39770467378312163</v>
      </c>
      <c r="E527" s="143">
        <f>Exposição!O529</f>
        <v>0.56736726402654625</v>
      </c>
      <c r="F527" s="143">
        <f>'Capacidade de Adaptação'!M529</f>
        <v>0.25044155242584376</v>
      </c>
      <c r="G527" s="132">
        <f t="shared" si="24"/>
        <v>0.90098711842841506</v>
      </c>
      <c r="H527" s="131">
        <f t="shared" si="25"/>
        <v>0.82779360764081433</v>
      </c>
      <c r="I527" s="47" t="s">
        <v>989</v>
      </c>
      <c r="J527" s="47" t="str">
        <f t="shared" si="26"/>
        <v>VULNERABILIDADE EXTREMA</v>
      </c>
    </row>
    <row r="528" spans="1:10">
      <c r="A528" s="145">
        <v>526</v>
      </c>
      <c r="B528" s="28">
        <v>3145307</v>
      </c>
      <c r="C528" s="17" t="s">
        <v>621</v>
      </c>
      <c r="D528" s="143">
        <f>Sensibilidade!Q530</f>
        <v>0.38864434025356259</v>
      </c>
      <c r="E528" s="143">
        <f>Exposição!O530</f>
        <v>0.41678656879105819</v>
      </c>
      <c r="F528" s="143">
        <f>'Capacidade de Adaptação'!M530</f>
        <v>0.32834820509736484</v>
      </c>
      <c r="G528" s="132">
        <f t="shared" si="24"/>
        <v>0.49332305930015541</v>
      </c>
      <c r="H528" s="131">
        <f t="shared" si="25"/>
        <v>0.45324696284536803</v>
      </c>
      <c r="I528" s="47" t="s">
        <v>991</v>
      </c>
      <c r="J528" s="47" t="str">
        <f t="shared" si="26"/>
        <v>VULNERABILIDADE ALTA</v>
      </c>
    </row>
    <row r="529" spans="1:10">
      <c r="A529" s="145">
        <v>527</v>
      </c>
      <c r="B529" s="28">
        <v>3145356</v>
      </c>
      <c r="C529" s="17" t="s">
        <v>622</v>
      </c>
      <c r="D529" s="143">
        <f>Sensibilidade!Q531</f>
        <v>0.39583190331759727</v>
      </c>
      <c r="E529" s="143">
        <f>Exposição!O531</f>
        <v>0.39212555237593277</v>
      </c>
      <c r="F529" s="143">
        <f>'Capacidade de Adaptação'!M531</f>
        <v>0.26470123594377004</v>
      </c>
      <c r="G529" s="132">
        <f t="shared" si="24"/>
        <v>0.58638110692237888</v>
      </c>
      <c r="H529" s="131">
        <f t="shared" si="25"/>
        <v>0.53874525176161669</v>
      </c>
      <c r="I529" s="47" t="s">
        <v>991</v>
      </c>
      <c r="J529" s="47" t="str">
        <f t="shared" si="26"/>
        <v>VULNERABILIDADE ALTA</v>
      </c>
    </row>
    <row r="530" spans="1:10">
      <c r="A530" s="145">
        <v>528</v>
      </c>
      <c r="B530" s="28">
        <v>3145372</v>
      </c>
      <c r="C530" s="17" t="s">
        <v>623</v>
      </c>
      <c r="D530" s="143">
        <f>Sensibilidade!Q532</f>
        <v>0.45844384005638633</v>
      </c>
      <c r="E530" s="143">
        <f>Exposição!O532</f>
        <v>0.49237065747696435</v>
      </c>
      <c r="F530" s="143">
        <f>'Capacidade de Adaptação'!M532</f>
        <v>0.27565782146455631</v>
      </c>
      <c r="G530" s="132">
        <f t="shared" si="24"/>
        <v>0.81885684848543472</v>
      </c>
      <c r="H530" s="131">
        <f t="shared" si="25"/>
        <v>0.75233535628290071</v>
      </c>
      <c r="I530" s="47" t="s">
        <v>53</v>
      </c>
      <c r="J530" s="47" t="str">
        <f t="shared" si="26"/>
        <v>VULNERABILIDADE MUITO ALTA</v>
      </c>
    </row>
    <row r="531" spans="1:10">
      <c r="A531" s="145">
        <v>529</v>
      </c>
      <c r="B531" s="28">
        <v>3145406</v>
      </c>
      <c r="C531" s="17" t="s">
        <v>624</v>
      </c>
      <c r="D531" s="143">
        <f>Sensibilidade!Q533</f>
        <v>0.34301455988523072</v>
      </c>
      <c r="E531" s="143">
        <f>Exposição!O533</f>
        <v>0.28812857573020173</v>
      </c>
      <c r="F531" s="143">
        <f>'Capacidade de Adaptação'!M533</f>
        <v>0.47843107744861951</v>
      </c>
      <c r="G531" s="132">
        <f t="shared" si="24"/>
        <v>0.2065758293159112</v>
      </c>
      <c r="H531" s="131">
        <f t="shared" si="25"/>
        <v>0.18979422402740787</v>
      </c>
      <c r="I531" s="47" t="s">
        <v>990</v>
      </c>
      <c r="J531" s="47" t="str">
        <f t="shared" si="26"/>
        <v>VULNERABILIDADE RELATIVAMENTE BAIXA</v>
      </c>
    </row>
    <row r="532" spans="1:10">
      <c r="A532" s="145">
        <v>530</v>
      </c>
      <c r="B532" s="28">
        <v>3145455</v>
      </c>
      <c r="C532" s="17" t="s">
        <v>982</v>
      </c>
      <c r="D532" s="143">
        <f>Sensibilidade!Q534</f>
        <v>0.47085817787541845</v>
      </c>
      <c r="E532" s="143">
        <f>Exposição!O534</f>
        <v>0.56735446197081529</v>
      </c>
      <c r="F532" s="143">
        <f>'Capacidade de Adaptação'!M534</f>
        <v>0.49014442911337891</v>
      </c>
      <c r="G532" s="132">
        <f t="shared" si="24"/>
        <v>0.54503014276078121</v>
      </c>
      <c r="H532" s="131">
        <f t="shared" si="25"/>
        <v>0.50075351680489266</v>
      </c>
      <c r="I532" s="47" t="s">
        <v>53</v>
      </c>
      <c r="J532" s="47" t="str">
        <f t="shared" si="26"/>
        <v>VULNERABILIDADE ALTA</v>
      </c>
    </row>
    <row r="533" spans="1:10">
      <c r="A533" s="145">
        <v>531</v>
      </c>
      <c r="B533" s="28">
        <v>3145505</v>
      </c>
      <c r="C533" s="17" t="s">
        <v>625</v>
      </c>
      <c r="D533" s="143">
        <f>Sensibilidade!Q535</f>
        <v>0.40300681142454992</v>
      </c>
      <c r="E533" s="143">
        <f>Exposição!O535</f>
        <v>0.20630081300813008</v>
      </c>
      <c r="F533" s="143">
        <f>'Capacidade de Adaptação'!M535</f>
        <v>0.45708518957625344</v>
      </c>
      <c r="G533" s="132">
        <f t="shared" si="24"/>
        <v>0.18189307975997951</v>
      </c>
      <c r="H533" s="131">
        <f t="shared" si="25"/>
        <v>0.16711662755184531</v>
      </c>
      <c r="I533" s="47" t="s">
        <v>51</v>
      </c>
      <c r="J533" s="47" t="str">
        <f t="shared" si="26"/>
        <v>VULNERABILIDADE RELATIVAMENTE BAIXA</v>
      </c>
    </row>
    <row r="534" spans="1:10">
      <c r="A534" s="145">
        <v>532</v>
      </c>
      <c r="B534" s="28">
        <v>3145604</v>
      </c>
      <c r="C534" s="17" t="s">
        <v>626</v>
      </c>
      <c r="D534" s="143">
        <f>Sensibilidade!Q536</f>
        <v>0.36406918164756968</v>
      </c>
      <c r="E534" s="143">
        <f>Exposição!O536</f>
        <v>0.43144863170646097</v>
      </c>
      <c r="F534" s="143">
        <f>'Capacidade de Adaptação'!M536</f>
        <v>0.47996957938924972</v>
      </c>
      <c r="G534" s="132">
        <f t="shared" si="24"/>
        <v>0.32726480388238771</v>
      </c>
      <c r="H534" s="131">
        <f t="shared" si="25"/>
        <v>0.30067878565479111</v>
      </c>
      <c r="I534" s="47" t="s">
        <v>989</v>
      </c>
      <c r="J534" s="47" t="str">
        <f t="shared" si="26"/>
        <v>VULNERABILIDADE MODERADA</v>
      </c>
    </row>
    <row r="535" spans="1:10">
      <c r="A535" s="145">
        <v>533</v>
      </c>
      <c r="B535" s="28">
        <v>3145703</v>
      </c>
      <c r="C535" s="17" t="s">
        <v>627</v>
      </c>
      <c r="D535" s="143">
        <f>Sensibilidade!Q537</f>
        <v>0.47917768115208892</v>
      </c>
      <c r="E535" s="143">
        <f>Exposição!O537</f>
        <v>0.28812857573020173</v>
      </c>
      <c r="F535" s="143">
        <f>'Capacidade de Adaptação'!M537</f>
        <v>0.29822560092641681</v>
      </c>
      <c r="G535" s="132">
        <f t="shared" si="24"/>
        <v>0.46295416075334778</v>
      </c>
      <c r="H535" s="131">
        <f t="shared" si="25"/>
        <v>0.42534514319228589</v>
      </c>
      <c r="I535" s="47" t="s">
        <v>990</v>
      </c>
      <c r="J535" s="47" t="str">
        <f t="shared" si="26"/>
        <v>VULNERABILIDADE ALTA</v>
      </c>
    </row>
    <row r="536" spans="1:10">
      <c r="A536" s="145">
        <v>534</v>
      </c>
      <c r="B536" s="28">
        <v>3145802</v>
      </c>
      <c r="C536" s="17" t="s">
        <v>628</v>
      </c>
      <c r="D536" s="143">
        <f>Sensibilidade!Q538</f>
        <v>0.46516519669083767</v>
      </c>
      <c r="E536" s="143">
        <f>Exposição!O538</f>
        <v>0.68240740740740746</v>
      </c>
      <c r="F536" s="143">
        <f>'Capacidade de Adaptação'!M538</f>
        <v>0.39649782355204999</v>
      </c>
      <c r="G536" s="132">
        <f t="shared" si="24"/>
        <v>0.80058995796298627</v>
      </c>
      <c r="H536" s="131">
        <f t="shared" si="25"/>
        <v>0.73555241355633516</v>
      </c>
      <c r="I536" s="47" t="s">
        <v>989</v>
      </c>
      <c r="J536" s="47" t="str">
        <f t="shared" si="26"/>
        <v>VULNERABILIDADE MUITO ALTA</v>
      </c>
    </row>
    <row r="537" spans="1:10">
      <c r="A537" s="145">
        <v>535</v>
      </c>
      <c r="B537" s="28">
        <v>3145851</v>
      </c>
      <c r="C537" s="17" t="s">
        <v>629</v>
      </c>
      <c r="D537" s="143">
        <f>Sensibilidade!Q539</f>
        <v>0.43138181352209193</v>
      </c>
      <c r="E537" s="143">
        <f>Exposição!O539</f>
        <v>0.48567173645868339</v>
      </c>
      <c r="F537" s="143">
        <f>'Capacidade de Adaptação'!M539</f>
        <v>0.41698632255680368</v>
      </c>
      <c r="G537" s="132">
        <f t="shared" si="24"/>
        <v>0.50243843290910339</v>
      </c>
      <c r="H537" s="131">
        <f t="shared" si="25"/>
        <v>0.46162183064359663</v>
      </c>
      <c r="I537" s="47" t="s">
        <v>990</v>
      </c>
      <c r="J537" s="47" t="str">
        <f t="shared" si="26"/>
        <v>VULNERABILIDADE ALTA</v>
      </c>
    </row>
    <row r="538" spans="1:10">
      <c r="A538" s="145">
        <v>536</v>
      </c>
      <c r="B538" s="28">
        <v>3145877</v>
      </c>
      <c r="C538" s="17" t="s">
        <v>630</v>
      </c>
      <c r="D538" s="143">
        <f>Sensibilidade!Q540</f>
        <v>0.53383141977694337</v>
      </c>
      <c r="E538" s="143">
        <f>Exposição!O540</f>
        <v>0.57663121968919684</v>
      </c>
      <c r="F538" s="143">
        <f>'Capacidade de Adaptação'!M540</f>
        <v>0.21835044004663956</v>
      </c>
      <c r="G538" s="132">
        <f t="shared" si="24"/>
        <v>1.4097698297683461</v>
      </c>
      <c r="H538" s="131">
        <f t="shared" si="25"/>
        <v>1</v>
      </c>
      <c r="I538" s="47" t="s">
        <v>990</v>
      </c>
      <c r="J538" s="47" t="str">
        <f t="shared" si="26"/>
        <v>VULNERABILIDADE EXTREMA</v>
      </c>
    </row>
    <row r="539" spans="1:10">
      <c r="A539" s="145">
        <v>537</v>
      </c>
      <c r="B539" s="28">
        <v>3145901</v>
      </c>
      <c r="C539" s="17" t="s">
        <v>631</v>
      </c>
      <c r="D539" s="143">
        <f>Sensibilidade!Q541</f>
        <v>0.36506091073005903</v>
      </c>
      <c r="E539" s="143">
        <f>Exposição!O541</f>
        <v>0.49238874098612717</v>
      </c>
      <c r="F539" s="143">
        <f>'Capacidade de Adaptação'!M541</f>
        <v>0.56466679143234688</v>
      </c>
      <c r="G539" s="132">
        <f t="shared" si="24"/>
        <v>0.31833266086298423</v>
      </c>
      <c r="H539" s="131">
        <f t="shared" si="25"/>
        <v>0.29247226333858634</v>
      </c>
      <c r="I539" s="47" t="s">
        <v>992</v>
      </c>
      <c r="J539" s="47" t="str">
        <f t="shared" si="26"/>
        <v>VULNERABILIDADE MODERADA</v>
      </c>
    </row>
    <row r="540" spans="1:10">
      <c r="A540" s="145">
        <v>538</v>
      </c>
      <c r="B540" s="28">
        <v>3146008</v>
      </c>
      <c r="C540" s="17" t="s">
        <v>632</v>
      </c>
      <c r="D540" s="143">
        <f>Sensibilidade!Q542</f>
        <v>0.4298080871847047</v>
      </c>
      <c r="E540" s="143">
        <f>Exposição!O542</f>
        <v>8.4876543209876545E-2</v>
      </c>
      <c r="F540" s="143">
        <f>'Capacidade de Adaptação'!M542</f>
        <v>0.51930558218555123</v>
      </c>
      <c r="G540" s="132">
        <f t="shared" si="24"/>
        <v>7.024885912135681E-2</v>
      </c>
      <c r="H540" s="131">
        <f t="shared" si="25"/>
        <v>6.4542050974216614E-2</v>
      </c>
      <c r="I540" s="47" t="s">
        <v>51</v>
      </c>
      <c r="J540" s="47" t="str">
        <f t="shared" si="26"/>
        <v>VULNERABILIDADE RELATIVAMENTE BAIXA</v>
      </c>
    </row>
    <row r="541" spans="1:10">
      <c r="A541" s="145">
        <v>539</v>
      </c>
      <c r="B541" s="28">
        <v>3146107</v>
      </c>
      <c r="C541" s="17" t="s">
        <v>633</v>
      </c>
      <c r="D541" s="143">
        <f>Sensibilidade!Q543</f>
        <v>0.28748193624454682</v>
      </c>
      <c r="E541" s="143">
        <f>Exposição!O543</f>
        <v>0.60893506847748169</v>
      </c>
      <c r="F541" s="143">
        <f>'Capacidade de Adaptação'!M543</f>
        <v>0.58981033062985344</v>
      </c>
      <c r="G541" s="132">
        <f t="shared" si="24"/>
        <v>0.29680360523046345</v>
      </c>
      <c r="H541" s="131">
        <f t="shared" si="25"/>
        <v>0.27269216408230601</v>
      </c>
      <c r="I541" s="47" t="s">
        <v>992</v>
      </c>
      <c r="J541" s="47" t="str">
        <f t="shared" si="26"/>
        <v>VULNERABILIDADE MODERADA</v>
      </c>
    </row>
    <row r="542" spans="1:10">
      <c r="A542" s="145">
        <v>540</v>
      </c>
      <c r="B542" s="28">
        <v>3146206</v>
      </c>
      <c r="C542" s="17" t="s">
        <v>634</v>
      </c>
      <c r="D542" s="143">
        <f>Sensibilidade!Q544</f>
        <v>0.47106267505173877</v>
      </c>
      <c r="E542" s="143">
        <f>Exposição!O544</f>
        <v>0.46144087716352472</v>
      </c>
      <c r="F542" s="143">
        <f>'Capacidade de Adaptação'!M544</f>
        <v>0.2606599556524663</v>
      </c>
      <c r="G542" s="132">
        <f t="shared" si="24"/>
        <v>0.83391241831055718</v>
      </c>
      <c r="H542" s="131">
        <f t="shared" si="25"/>
        <v>0.7661678564437967</v>
      </c>
      <c r="I542" s="47" t="s">
        <v>991</v>
      </c>
      <c r="J542" s="47" t="str">
        <f t="shared" si="26"/>
        <v>VULNERABILIDADE MUITO ALTA</v>
      </c>
    </row>
    <row r="543" spans="1:10">
      <c r="A543" s="145">
        <v>541</v>
      </c>
      <c r="B543" s="28">
        <v>3146255</v>
      </c>
      <c r="C543" s="17" t="s">
        <v>635</v>
      </c>
      <c r="D543" s="143">
        <f>Sensibilidade!Q545</f>
        <v>0.31084449996732683</v>
      </c>
      <c r="E543" s="143">
        <f>Exposição!O545</f>
        <v>0.50838754131643771</v>
      </c>
      <c r="F543" s="143">
        <f>'Capacidade de Adaptação'!M545</f>
        <v>0.22659908113249322</v>
      </c>
      <c r="G543" s="132">
        <f t="shared" si="24"/>
        <v>0.69739678678452566</v>
      </c>
      <c r="H543" s="131">
        <f t="shared" si="25"/>
        <v>0.64074234834395338</v>
      </c>
      <c r="I543" s="47" t="s">
        <v>53</v>
      </c>
      <c r="J543" s="47" t="str">
        <f t="shared" si="26"/>
        <v>VULNERABILIDADE MUITO ALTA</v>
      </c>
    </row>
    <row r="544" spans="1:10">
      <c r="A544" s="145">
        <v>542</v>
      </c>
      <c r="B544" s="28">
        <v>3146305</v>
      </c>
      <c r="C544" s="17" t="s">
        <v>636</v>
      </c>
      <c r="D544" s="143">
        <f>Sensibilidade!Q546</f>
        <v>0.41699487937580099</v>
      </c>
      <c r="E544" s="143">
        <f>Exposição!O546</f>
        <v>0.375063507402915</v>
      </c>
      <c r="F544" s="143">
        <f>'Capacidade de Adaptação'!M546</f>
        <v>0.40977732771501879</v>
      </c>
      <c r="G544" s="132">
        <f t="shared" si="24"/>
        <v>0.38166963238266821</v>
      </c>
      <c r="H544" s="131">
        <f t="shared" si="25"/>
        <v>0.3506639278795578</v>
      </c>
      <c r="I544" s="47" t="s">
        <v>502</v>
      </c>
      <c r="J544" s="47" t="str">
        <f t="shared" si="26"/>
        <v>VULNERABILIDADE MODERADA</v>
      </c>
    </row>
    <row r="545" spans="1:10">
      <c r="A545" s="145">
        <v>543</v>
      </c>
      <c r="B545" s="28">
        <v>3146404</v>
      </c>
      <c r="C545" s="17" t="s">
        <v>638</v>
      </c>
      <c r="D545" s="143">
        <f>Sensibilidade!Q547</f>
        <v>0.6038535339068597</v>
      </c>
      <c r="E545" s="143">
        <f>Exposição!O547</f>
        <v>0.33333333333333331</v>
      </c>
      <c r="F545" s="143">
        <f>'Capacidade de Adaptação'!M547</f>
        <v>0.30791902029777274</v>
      </c>
      <c r="G545" s="132">
        <f t="shared" si="24"/>
        <v>0.65369301028443971</v>
      </c>
      <c r="H545" s="131">
        <f t="shared" si="25"/>
        <v>0.6005889365175574</v>
      </c>
      <c r="I545" s="47" t="s">
        <v>989</v>
      </c>
      <c r="J545" s="47" t="str">
        <f t="shared" si="26"/>
        <v>VULNERABILIDADE MUITO ALTA</v>
      </c>
    </row>
    <row r="546" spans="1:10">
      <c r="A546" s="145">
        <v>544</v>
      </c>
      <c r="B546" s="28">
        <v>3146503</v>
      </c>
      <c r="C546" s="17" t="s">
        <v>639</v>
      </c>
      <c r="D546" s="143">
        <f>Sensibilidade!Q548</f>
        <v>0.34584272347692546</v>
      </c>
      <c r="E546" s="143">
        <f>Exposição!O548</f>
        <v>0.48351103324574751</v>
      </c>
      <c r="F546" s="143">
        <f>'Capacidade de Adaptação'!M548</f>
        <v>0.62053571428571419</v>
      </c>
      <c r="G546" s="132">
        <f t="shared" si="24"/>
        <v>0.26947485651383279</v>
      </c>
      <c r="H546" s="131">
        <f t="shared" si="25"/>
        <v>0.24758352153932561</v>
      </c>
      <c r="I546" s="47" t="s">
        <v>989</v>
      </c>
      <c r="J546" s="47" t="str">
        <f t="shared" si="26"/>
        <v>VULNERABILIDADE MODERADA</v>
      </c>
    </row>
    <row r="547" spans="1:10">
      <c r="A547" s="145">
        <v>545</v>
      </c>
      <c r="B547" s="28">
        <v>3146552</v>
      </c>
      <c r="C547" s="17" t="s">
        <v>637</v>
      </c>
      <c r="D547" s="143">
        <f>Sensibilidade!Q549</f>
        <v>0.58611656118589428</v>
      </c>
      <c r="E547" s="143">
        <f>Exposição!O549</f>
        <v>0.79166666666666663</v>
      </c>
      <c r="F547" s="143">
        <f>'Capacidade de Adaptação'!M549</f>
        <v>0.27999681297500978</v>
      </c>
      <c r="G547" s="132">
        <f t="shared" si="24"/>
        <v>1.6571936635349485</v>
      </c>
      <c r="H547" s="131">
        <f t="shared" si="25"/>
        <v>1</v>
      </c>
      <c r="I547" s="47" t="s">
        <v>53</v>
      </c>
      <c r="J547" s="47" t="str">
        <f t="shared" si="26"/>
        <v>VULNERABILIDADE EXTREMA</v>
      </c>
    </row>
    <row r="548" spans="1:10">
      <c r="A548" s="145">
        <v>546</v>
      </c>
      <c r="B548" s="28">
        <v>3146602</v>
      </c>
      <c r="C548" s="17" t="s">
        <v>640</v>
      </c>
      <c r="D548" s="143">
        <f>Sensibilidade!Q550</f>
        <v>0.42800713622956993</v>
      </c>
      <c r="E548" s="143">
        <f>Exposição!O550</f>
        <v>0.40084351069589408</v>
      </c>
      <c r="F548" s="143">
        <f>'Capacidade de Adaptação'!M550</f>
        <v>0.53659205589434189</v>
      </c>
      <c r="G548" s="132">
        <f t="shared" si="24"/>
        <v>0.31972870489707461</v>
      </c>
      <c r="H548" s="131">
        <f t="shared" si="25"/>
        <v>0.29375489691210621</v>
      </c>
      <c r="I548" s="47" t="s">
        <v>990</v>
      </c>
      <c r="J548" s="47" t="str">
        <f t="shared" si="26"/>
        <v>VULNERABILIDADE MODERADA</v>
      </c>
    </row>
    <row r="549" spans="1:10">
      <c r="A549" s="145">
        <v>547</v>
      </c>
      <c r="B549" s="28">
        <v>3146701</v>
      </c>
      <c r="C549" s="17" t="s">
        <v>641</v>
      </c>
      <c r="D549" s="143">
        <f>Sensibilidade!Q551</f>
        <v>0.39187034240270519</v>
      </c>
      <c r="E549" s="143">
        <f>Exposição!O551</f>
        <v>0.27134146341463411</v>
      </c>
      <c r="F549" s="143">
        <f>'Capacidade de Adaptação'!M551</f>
        <v>0.39974509897963623</v>
      </c>
      <c r="G549" s="132">
        <f t="shared" si="24"/>
        <v>0.26599618718967827</v>
      </c>
      <c r="H549" s="131">
        <f t="shared" si="25"/>
        <v>0.24438744895323339</v>
      </c>
      <c r="I549" s="47" t="s">
        <v>990</v>
      </c>
      <c r="J549" s="47" t="str">
        <f t="shared" si="26"/>
        <v>VULNERABILIDADE MODERADA</v>
      </c>
    </row>
    <row r="550" spans="1:10">
      <c r="A550" s="145">
        <v>548</v>
      </c>
      <c r="B550" s="28">
        <v>3146750</v>
      </c>
      <c r="C550" s="17" t="s">
        <v>642</v>
      </c>
      <c r="D550" s="143">
        <f>Sensibilidade!Q552</f>
        <v>0.49583460417418879</v>
      </c>
      <c r="E550" s="143">
        <f>Exposição!O552</f>
        <v>0.41802920806985844</v>
      </c>
      <c r="F550" s="143">
        <f>'Capacidade de Adaptação'!M552</f>
        <v>0.28813911469614911</v>
      </c>
      <c r="G550" s="132">
        <f t="shared" si="24"/>
        <v>0.71935164767596205</v>
      </c>
      <c r="H550" s="131">
        <f t="shared" si="25"/>
        <v>0.66091366170776178</v>
      </c>
      <c r="I550" s="47" t="s">
        <v>502</v>
      </c>
      <c r="J550" s="47" t="str">
        <f t="shared" si="26"/>
        <v>VULNERABILIDADE MUITO ALTA</v>
      </c>
    </row>
    <row r="551" spans="1:10">
      <c r="A551" s="145">
        <v>549</v>
      </c>
      <c r="B551" s="28">
        <v>3146909</v>
      </c>
      <c r="C551" s="17" t="s">
        <v>643</v>
      </c>
      <c r="D551" s="143">
        <f>Sensibilidade!Q553</f>
        <v>0.39070950024765905</v>
      </c>
      <c r="E551" s="143">
        <f>Exposição!O553</f>
        <v>0.59899298888657593</v>
      </c>
      <c r="F551" s="143">
        <f>'Capacidade de Adaptação'!M553</f>
        <v>0.37090844484420105</v>
      </c>
      <c r="G551" s="132">
        <f t="shared" si="24"/>
        <v>0.63097040413310135</v>
      </c>
      <c r="H551" s="131">
        <f t="shared" si="25"/>
        <v>0.57971224723277903</v>
      </c>
      <c r="I551" s="47" t="s">
        <v>992</v>
      </c>
      <c r="J551" s="47" t="str">
        <f t="shared" si="26"/>
        <v>VULNERABILIDADE ALTA</v>
      </c>
    </row>
    <row r="552" spans="1:10">
      <c r="A552" s="145">
        <v>550</v>
      </c>
      <c r="B552" s="28">
        <v>3147006</v>
      </c>
      <c r="C552" s="17" t="s">
        <v>645</v>
      </c>
      <c r="D552" s="143">
        <f>Sensibilidade!Q554</f>
        <v>0.41578443739218723</v>
      </c>
      <c r="E552" s="143">
        <f>Exposição!O554</f>
        <v>0.57432924132335172</v>
      </c>
      <c r="F552" s="143">
        <f>'Capacidade de Adaptação'!M554</f>
        <v>0.58079320947002833</v>
      </c>
      <c r="G552" s="132">
        <f t="shared" si="24"/>
        <v>0.41115694293225824</v>
      </c>
      <c r="H552" s="131">
        <f t="shared" si="25"/>
        <v>0.37775577711936414</v>
      </c>
      <c r="I552" s="47" t="s">
        <v>993</v>
      </c>
      <c r="J552" s="47" t="str">
        <f t="shared" si="26"/>
        <v>VULNERABILIDADE MODERADA</v>
      </c>
    </row>
    <row r="553" spans="1:10">
      <c r="A553" s="145">
        <v>551</v>
      </c>
      <c r="B553" s="28">
        <v>3147105</v>
      </c>
      <c r="C553" s="17" t="s">
        <v>644</v>
      </c>
      <c r="D553" s="143">
        <f>Sensibilidade!Q555</f>
        <v>0.46458495002291594</v>
      </c>
      <c r="E553" s="143">
        <f>Exposição!O555</f>
        <v>0.68216859505089611</v>
      </c>
      <c r="F553" s="143">
        <f>'Capacidade de Adaptação'!M555</f>
        <v>0.39067885561049831</v>
      </c>
      <c r="G553" s="132">
        <f t="shared" si="24"/>
        <v>0.81121682959697639</v>
      </c>
      <c r="H553" s="131">
        <f t="shared" si="25"/>
        <v>0.74531598978057767</v>
      </c>
      <c r="I553" s="47" t="s">
        <v>989</v>
      </c>
      <c r="J553" s="47" t="str">
        <f t="shared" si="26"/>
        <v>VULNERABILIDADE MUITO ALTA</v>
      </c>
    </row>
    <row r="554" spans="1:10">
      <c r="A554" s="145">
        <v>552</v>
      </c>
      <c r="B554" s="28">
        <v>3147204</v>
      </c>
      <c r="C554" s="17" t="s">
        <v>646</v>
      </c>
      <c r="D554" s="143">
        <f>Sensibilidade!Q556</f>
        <v>0.47017141472105672</v>
      </c>
      <c r="E554" s="143">
        <f>Exposição!O556</f>
        <v>0.27134146341463411</v>
      </c>
      <c r="F554" s="143">
        <f>'Capacidade de Adaptação'!M556</f>
        <v>0.3317802007904026</v>
      </c>
      <c r="G554" s="132">
        <f t="shared" si="24"/>
        <v>0.38452264306975725</v>
      </c>
      <c r="H554" s="131">
        <f t="shared" si="25"/>
        <v>0.35328516847334424</v>
      </c>
      <c r="I554" s="47" t="s">
        <v>51</v>
      </c>
      <c r="J554" s="47" t="str">
        <f t="shared" si="26"/>
        <v>VULNERABILIDADE MODERADA</v>
      </c>
    </row>
    <row r="555" spans="1:10">
      <c r="A555" s="145">
        <v>553</v>
      </c>
      <c r="B555" s="28">
        <v>3147303</v>
      </c>
      <c r="C555" s="17" t="s">
        <v>647</v>
      </c>
      <c r="D555" s="143">
        <f>Sensibilidade!Q557</f>
        <v>0.39124124717414088</v>
      </c>
      <c r="E555" s="143">
        <f>Exposição!O557</f>
        <v>0.14349062943221538</v>
      </c>
      <c r="F555" s="143">
        <f>'Capacidade de Adaptação'!M557</f>
        <v>0.4044454672689593</v>
      </c>
      <c r="G555" s="132">
        <f t="shared" si="24"/>
        <v>0.13880598834732216</v>
      </c>
      <c r="H555" s="131">
        <f t="shared" si="25"/>
        <v>0.12752980315257179</v>
      </c>
      <c r="I555" s="47" t="s">
        <v>51</v>
      </c>
      <c r="J555" s="47" t="str">
        <f t="shared" si="26"/>
        <v>VULNERABILIDADE RELATIVAMENTE BAIXA</v>
      </c>
    </row>
    <row r="556" spans="1:10">
      <c r="A556" s="145">
        <v>554</v>
      </c>
      <c r="B556" s="28">
        <v>3147402</v>
      </c>
      <c r="C556" s="17" t="s">
        <v>648</v>
      </c>
      <c r="D556" s="143">
        <f>Sensibilidade!Q558</f>
        <v>0.40621491673978977</v>
      </c>
      <c r="E556" s="143">
        <f>Exposição!O558</f>
        <v>0.47659000692728126</v>
      </c>
      <c r="F556" s="143">
        <f>'Capacidade de Adaptação'!M558</f>
        <v>0.36023932647192042</v>
      </c>
      <c r="G556" s="132">
        <f t="shared" si="24"/>
        <v>0.53741486771870195</v>
      </c>
      <c r="H556" s="131">
        <f t="shared" si="25"/>
        <v>0.49375688403254436</v>
      </c>
      <c r="I556" s="47" t="s">
        <v>992</v>
      </c>
      <c r="J556" s="47" t="str">
        <f t="shared" si="26"/>
        <v>VULNERABILIDADE ALTA</v>
      </c>
    </row>
    <row r="557" spans="1:10">
      <c r="A557" s="145">
        <v>555</v>
      </c>
      <c r="B557" s="28">
        <v>3147501</v>
      </c>
      <c r="C557" s="17" t="s">
        <v>651</v>
      </c>
      <c r="D557" s="143">
        <f>Sensibilidade!Q559</f>
        <v>0.49666501424928949</v>
      </c>
      <c r="E557" s="143">
        <f>Exposição!O559</f>
        <v>0.16617735621800664</v>
      </c>
      <c r="F557" s="143">
        <f>'Capacidade de Adaptação'!M559</f>
        <v>0.4465295977551863</v>
      </c>
      <c r="G557" s="132">
        <f t="shared" si="24"/>
        <v>0.18483540488434935</v>
      </c>
      <c r="H557" s="131">
        <f t="shared" si="25"/>
        <v>0.16981992694396408</v>
      </c>
      <c r="I557" s="47" t="s">
        <v>991</v>
      </c>
      <c r="J557" s="47" t="str">
        <f t="shared" si="26"/>
        <v>VULNERABILIDADE RELATIVAMENTE BAIXA</v>
      </c>
    </row>
    <row r="558" spans="1:10">
      <c r="A558" s="145">
        <v>556</v>
      </c>
      <c r="B558" s="28">
        <v>3147600</v>
      </c>
      <c r="C558" s="17" t="s">
        <v>649</v>
      </c>
      <c r="D558" s="143">
        <f>Sensibilidade!Q560</f>
        <v>0.37711297833997398</v>
      </c>
      <c r="E558" s="143">
        <f>Exposição!O560</f>
        <v>0.47314814814814815</v>
      </c>
      <c r="F558" s="143">
        <f>'Capacidade de Adaptação'!M560</f>
        <v>0.38690847673705886</v>
      </c>
      <c r="G558" s="132">
        <f t="shared" si="24"/>
        <v>0.46116928956677211</v>
      </c>
      <c r="H558" s="131">
        <f t="shared" si="25"/>
        <v>0.42370526962640531</v>
      </c>
      <c r="I558" s="47" t="s">
        <v>51</v>
      </c>
      <c r="J558" s="47" t="str">
        <f t="shared" si="26"/>
        <v>VULNERABILIDADE ALTA</v>
      </c>
    </row>
    <row r="559" spans="1:10">
      <c r="A559" s="145">
        <v>557</v>
      </c>
      <c r="B559" s="28">
        <v>3147709</v>
      </c>
      <c r="C559" s="17" t="s">
        <v>650</v>
      </c>
      <c r="D559" s="143">
        <f>Sensibilidade!Q561</f>
        <v>0.35416103688932427</v>
      </c>
      <c r="E559" s="143">
        <f>Exposição!O561</f>
        <v>0.26741878918361695</v>
      </c>
      <c r="F559" s="143">
        <f>'Capacidade de Adaptação'!M561</f>
        <v>0.50168752354469115</v>
      </c>
      <c r="G559" s="132">
        <f t="shared" si="24"/>
        <v>0.18878148492070387</v>
      </c>
      <c r="H559" s="131">
        <f t="shared" si="25"/>
        <v>0.17344543918772526</v>
      </c>
      <c r="I559" s="47" t="s">
        <v>989</v>
      </c>
      <c r="J559" s="47" t="str">
        <f t="shared" si="26"/>
        <v>VULNERABILIDADE RELATIVAMENTE BAIXA</v>
      </c>
    </row>
    <row r="560" spans="1:10">
      <c r="A560" s="145">
        <v>558</v>
      </c>
      <c r="B560" s="28">
        <v>3147808</v>
      </c>
      <c r="C560" s="17" t="s">
        <v>983</v>
      </c>
      <c r="D560" s="143">
        <f>Sensibilidade!Q562</f>
        <v>0.31440610494682858</v>
      </c>
      <c r="E560" s="143">
        <f>Exposição!O562</f>
        <v>0.49537037037037041</v>
      </c>
      <c r="F560" s="143">
        <f>'Capacidade de Adaptação'!M562</f>
        <v>0.33101521975482745</v>
      </c>
      <c r="G560" s="132">
        <f t="shared" si="24"/>
        <v>0.47051452428553969</v>
      </c>
      <c r="H560" s="131">
        <f t="shared" si="25"/>
        <v>0.43229132530230951</v>
      </c>
      <c r="I560" s="47" t="s">
        <v>990</v>
      </c>
      <c r="J560" s="47" t="str">
        <f t="shared" si="26"/>
        <v>VULNERABILIDADE ALTA</v>
      </c>
    </row>
    <row r="561" spans="1:10">
      <c r="A561" s="145">
        <v>559</v>
      </c>
      <c r="B561" s="28">
        <v>3147907</v>
      </c>
      <c r="C561" s="17" t="s">
        <v>652</v>
      </c>
      <c r="D561" s="143">
        <f>Sensibilidade!Q563</f>
        <v>0.4617701876363734</v>
      </c>
      <c r="E561" s="143">
        <f>Exposição!O563</f>
        <v>0.3282520325203252</v>
      </c>
      <c r="F561" s="143">
        <f>'Capacidade de Adaptação'!M563</f>
        <v>0.52865715287360848</v>
      </c>
      <c r="G561" s="132">
        <f t="shared" si="24"/>
        <v>0.28672080161028407</v>
      </c>
      <c r="H561" s="131">
        <f t="shared" si="25"/>
        <v>0.2634284574064093</v>
      </c>
      <c r="I561" s="47" t="s">
        <v>51</v>
      </c>
      <c r="J561" s="47" t="str">
        <f t="shared" si="26"/>
        <v>VULNERABILIDADE MODERADA</v>
      </c>
    </row>
    <row r="562" spans="1:10">
      <c r="A562" s="145">
        <v>560</v>
      </c>
      <c r="B562" s="28">
        <v>3147956</v>
      </c>
      <c r="C562" s="17" t="s">
        <v>653</v>
      </c>
      <c r="D562" s="143">
        <f>Sensibilidade!Q564</f>
        <v>0.55196283120749634</v>
      </c>
      <c r="E562" s="143">
        <f>Exposição!O564</f>
        <v>0.61379554286514704</v>
      </c>
      <c r="F562" s="143">
        <f>'Capacidade de Adaptação'!M564</f>
        <v>0.24075110094501426</v>
      </c>
      <c r="G562" s="132">
        <f t="shared" si="24"/>
        <v>1.4072306389982672</v>
      </c>
      <c r="H562" s="131">
        <f t="shared" si="25"/>
        <v>1</v>
      </c>
      <c r="I562" s="47" t="s">
        <v>53</v>
      </c>
      <c r="J562" s="47" t="str">
        <f t="shared" si="26"/>
        <v>VULNERABILIDADE EXTREMA</v>
      </c>
    </row>
    <row r="563" spans="1:10">
      <c r="A563" s="145">
        <v>561</v>
      </c>
      <c r="B563" s="28">
        <v>3148004</v>
      </c>
      <c r="C563" s="17" t="s">
        <v>654</v>
      </c>
      <c r="D563" s="143">
        <f>Sensibilidade!Q565</f>
        <v>0.48205793732353391</v>
      </c>
      <c r="E563" s="143">
        <f>Exposição!O565</f>
        <v>0.71416329415950386</v>
      </c>
      <c r="F563" s="143">
        <f>'Capacidade de Adaptação'!M565</f>
        <v>0.3786796836363997</v>
      </c>
      <c r="G563" s="132">
        <f t="shared" si="24"/>
        <v>0.90912742185891771</v>
      </c>
      <c r="H563" s="131">
        <f t="shared" si="25"/>
        <v>0.83527261705859668</v>
      </c>
      <c r="I563" s="47" t="s">
        <v>50</v>
      </c>
      <c r="J563" s="47" t="str">
        <f t="shared" si="26"/>
        <v>VULNERABILIDADE EXTREMA</v>
      </c>
    </row>
    <row r="564" spans="1:10">
      <c r="A564" s="145">
        <v>562</v>
      </c>
      <c r="B564" s="28">
        <v>3148103</v>
      </c>
      <c r="C564" s="17" t="s">
        <v>655</v>
      </c>
      <c r="D564" s="143">
        <f>Sensibilidade!Q566</f>
        <v>0.47175743040457735</v>
      </c>
      <c r="E564" s="143">
        <f>Exposição!O566</f>
        <v>0.51018518518518519</v>
      </c>
      <c r="F564" s="143">
        <f>'Capacidade de Adaptação'!M566</f>
        <v>0.42539488269088244</v>
      </c>
      <c r="G564" s="132">
        <f t="shared" si="24"/>
        <v>0.56578878069941818</v>
      </c>
      <c r="H564" s="131">
        <f t="shared" si="25"/>
        <v>0.51982578480680086</v>
      </c>
      <c r="I564" s="47" t="s">
        <v>50</v>
      </c>
      <c r="J564" s="47" t="str">
        <f t="shared" si="26"/>
        <v>VULNERABILIDADE ALTA</v>
      </c>
    </row>
    <row r="565" spans="1:10">
      <c r="A565" s="145">
        <v>563</v>
      </c>
      <c r="B565" s="28">
        <v>3148202</v>
      </c>
      <c r="C565" s="17" t="s">
        <v>656</v>
      </c>
      <c r="D565" s="143">
        <f>Sensibilidade!Q567</f>
        <v>0.44069798494580087</v>
      </c>
      <c r="E565" s="143">
        <f>Exposição!O567</f>
        <v>0.51533129059540472</v>
      </c>
      <c r="F565" s="143">
        <f>'Capacidade de Adaptação'!M567</f>
        <v>0.40626109877300065</v>
      </c>
      <c r="G565" s="132">
        <f t="shared" si="24"/>
        <v>0.55901355564395183</v>
      </c>
      <c r="H565" s="131">
        <f t="shared" si="25"/>
        <v>0.51360095886142476</v>
      </c>
      <c r="I565" s="47" t="s">
        <v>990</v>
      </c>
      <c r="J565" s="47" t="str">
        <f t="shared" si="26"/>
        <v>VULNERABILIDADE ALTA</v>
      </c>
    </row>
    <row r="566" spans="1:10">
      <c r="A566" s="145">
        <v>564</v>
      </c>
      <c r="B566" s="28">
        <v>3148301</v>
      </c>
      <c r="C566" s="17" t="s">
        <v>657</v>
      </c>
      <c r="D566" s="143">
        <f>Sensibilidade!Q568</f>
        <v>0.41640111368148564</v>
      </c>
      <c r="E566" s="143">
        <f>Exposição!O568</f>
        <v>0.45215339425837531</v>
      </c>
      <c r="F566" s="143">
        <f>'Capacidade de Adaptação'!M568</f>
        <v>0.33878463614797383</v>
      </c>
      <c r="G566" s="132">
        <f t="shared" si="24"/>
        <v>0.55574296126526801</v>
      </c>
      <c r="H566" s="131">
        <f t="shared" si="25"/>
        <v>0.51059605783178186</v>
      </c>
      <c r="I566" s="47" t="s">
        <v>990</v>
      </c>
      <c r="J566" s="47" t="str">
        <f t="shared" si="26"/>
        <v>VULNERABILIDADE ALTA</v>
      </c>
    </row>
    <row r="567" spans="1:10">
      <c r="A567" s="145">
        <v>565</v>
      </c>
      <c r="B567" s="28">
        <v>3148400</v>
      </c>
      <c r="C567" s="17" t="s">
        <v>658</v>
      </c>
      <c r="D567" s="143">
        <f>Sensibilidade!Q569</f>
        <v>0.44786386301064057</v>
      </c>
      <c r="E567" s="143">
        <f>Exposição!O569</f>
        <v>0.36528906955736223</v>
      </c>
      <c r="F567" s="143">
        <f>'Capacidade de Adaptação'!M569</f>
        <v>0.25578985818711519</v>
      </c>
      <c r="G567" s="132">
        <f t="shared" si="24"/>
        <v>0.63958663164763341</v>
      </c>
      <c r="H567" s="131">
        <f t="shared" si="25"/>
        <v>0.58762851807908101</v>
      </c>
      <c r="I567" s="47" t="s">
        <v>991</v>
      </c>
      <c r="J567" s="47" t="str">
        <f t="shared" si="26"/>
        <v>VULNERABILIDADE ALTA</v>
      </c>
    </row>
    <row r="568" spans="1:10">
      <c r="A568" s="145">
        <v>566</v>
      </c>
      <c r="B568" s="28">
        <v>3148509</v>
      </c>
      <c r="C568" s="17" t="s">
        <v>659</v>
      </c>
      <c r="D568" s="143">
        <f>Sensibilidade!Q570</f>
        <v>0.439071446827697</v>
      </c>
      <c r="E568" s="143">
        <f>Exposição!O570</f>
        <v>0.44136588212872202</v>
      </c>
      <c r="F568" s="143">
        <f>'Capacidade de Adaptação'!M570</f>
        <v>0.32672039617956899</v>
      </c>
      <c r="G568" s="132">
        <f t="shared" si="24"/>
        <v>0.59314067536858361</v>
      </c>
      <c r="H568" s="131">
        <f t="shared" si="25"/>
        <v>0.54495569299404978</v>
      </c>
      <c r="I568" s="47" t="s">
        <v>991</v>
      </c>
      <c r="J568" s="47" t="str">
        <f t="shared" si="26"/>
        <v>VULNERABILIDADE ALTA</v>
      </c>
    </row>
    <row r="569" spans="1:10">
      <c r="A569" s="145">
        <v>567</v>
      </c>
      <c r="B569" s="28">
        <v>3148608</v>
      </c>
      <c r="C569" s="17" t="s">
        <v>660</v>
      </c>
      <c r="D569" s="143">
        <f>Sensibilidade!Q571</f>
        <v>0.4219120510382377</v>
      </c>
      <c r="E569" s="143">
        <f>Exposição!O571</f>
        <v>0.43170632978162377</v>
      </c>
      <c r="F569" s="143">
        <f>'Capacidade de Adaptação'!M571</f>
        <v>0.33820968481422398</v>
      </c>
      <c r="G569" s="132">
        <f t="shared" si="24"/>
        <v>0.5385478631234466</v>
      </c>
      <c r="H569" s="131">
        <f t="shared" si="25"/>
        <v>0.49479783826413204</v>
      </c>
      <c r="I569" s="47" t="s">
        <v>991</v>
      </c>
      <c r="J569" s="47" t="str">
        <f t="shared" si="26"/>
        <v>VULNERABILIDADE ALTA</v>
      </c>
    </row>
    <row r="570" spans="1:10">
      <c r="A570" s="145">
        <v>568</v>
      </c>
      <c r="B570" s="28">
        <v>3148707</v>
      </c>
      <c r="C570" s="17" t="s">
        <v>661</v>
      </c>
      <c r="D570" s="143">
        <f>Sensibilidade!Q572</f>
        <v>0.30200841017168156</v>
      </c>
      <c r="E570" s="143">
        <f>Exposição!O572</f>
        <v>0.39622396693691614</v>
      </c>
      <c r="F570" s="143">
        <f>'Capacidade de Adaptação'!M572</f>
        <v>0.33123986553642409</v>
      </c>
      <c r="G570" s="132">
        <f t="shared" si="24"/>
        <v>0.3612577554116187</v>
      </c>
      <c r="H570" s="131">
        <f t="shared" si="25"/>
        <v>0.33191025101672034</v>
      </c>
      <c r="I570" s="47" t="s">
        <v>502</v>
      </c>
      <c r="J570" s="47" t="str">
        <f t="shared" si="26"/>
        <v>VULNERABILIDADE MODERADA</v>
      </c>
    </row>
    <row r="571" spans="1:10">
      <c r="A571" s="145">
        <v>569</v>
      </c>
      <c r="B571" s="28">
        <v>3148756</v>
      </c>
      <c r="C571" s="17" t="s">
        <v>662</v>
      </c>
      <c r="D571" s="143">
        <f>Sensibilidade!Q573</f>
        <v>0.48599866508463796</v>
      </c>
      <c r="E571" s="143">
        <f>Exposição!O573</f>
        <v>0.49219893260722314</v>
      </c>
      <c r="F571" s="143">
        <f>'Capacidade de Adaptação'!M573</f>
        <v>0.30753093319358249</v>
      </c>
      <c r="G571" s="132">
        <f t="shared" si="24"/>
        <v>0.7778340270330435</v>
      </c>
      <c r="H571" s="131">
        <f t="shared" si="25"/>
        <v>0.71464510669874093</v>
      </c>
      <c r="I571" s="47" t="s">
        <v>990</v>
      </c>
      <c r="J571" s="47" t="str">
        <f t="shared" si="26"/>
        <v>VULNERABILIDADE MUITO ALTA</v>
      </c>
    </row>
    <row r="572" spans="1:10">
      <c r="A572" s="145">
        <v>570</v>
      </c>
      <c r="B572" s="28">
        <v>3148806</v>
      </c>
      <c r="C572" s="17" t="s">
        <v>663</v>
      </c>
      <c r="D572" s="143">
        <f>Sensibilidade!Q574</f>
        <v>0.46171063136464485</v>
      </c>
      <c r="E572" s="143">
        <f>Exposição!O574</f>
        <v>0.41483613682006376</v>
      </c>
      <c r="F572" s="143">
        <f>'Capacidade de Adaptação'!M574</f>
        <v>0.36189866592730013</v>
      </c>
      <c r="G572" s="132">
        <f t="shared" si="24"/>
        <v>0.52924830256914546</v>
      </c>
      <c r="H572" s="131">
        <f t="shared" si="25"/>
        <v>0.48625374631956919</v>
      </c>
      <c r="I572" s="47" t="s">
        <v>990</v>
      </c>
      <c r="J572" s="47" t="str">
        <f t="shared" si="26"/>
        <v>VULNERABILIDADE ALTA</v>
      </c>
    </row>
    <row r="573" spans="1:10">
      <c r="A573" s="145">
        <v>571</v>
      </c>
      <c r="B573" s="28">
        <v>3148905</v>
      </c>
      <c r="C573" s="17" t="s">
        <v>664</v>
      </c>
      <c r="D573" s="143">
        <f>Sensibilidade!Q575</f>
        <v>0.45590354057921068</v>
      </c>
      <c r="E573" s="143">
        <f>Exposição!O575</f>
        <v>0.49537037037037041</v>
      </c>
      <c r="F573" s="143">
        <f>'Capacidade de Adaptação'!M575</f>
        <v>0.39021605659488423</v>
      </c>
      <c r="G573" s="132">
        <f t="shared" si="24"/>
        <v>0.57875913082774866</v>
      </c>
      <c r="H573" s="131">
        <f t="shared" si="25"/>
        <v>0.53174246231027422</v>
      </c>
      <c r="I573" s="47" t="s">
        <v>989</v>
      </c>
      <c r="J573" s="47" t="str">
        <f t="shared" si="26"/>
        <v>VULNERABILIDADE ALTA</v>
      </c>
    </row>
    <row r="574" spans="1:10">
      <c r="A574" s="145">
        <v>572</v>
      </c>
      <c r="B574" s="28">
        <v>3149002</v>
      </c>
      <c r="C574" s="17" t="s">
        <v>665</v>
      </c>
      <c r="D574" s="143">
        <f>Sensibilidade!Q576</f>
        <v>0.35918303728235301</v>
      </c>
      <c r="E574" s="143">
        <f>Exposição!O576</f>
        <v>0.27134146341463411</v>
      </c>
      <c r="F574" s="143">
        <f>'Capacidade de Adaptação'!M576</f>
        <v>0.20267953406788913</v>
      </c>
      <c r="G574" s="132">
        <f t="shared" si="24"/>
        <v>0.48086380017659469</v>
      </c>
      <c r="H574" s="131">
        <f t="shared" si="25"/>
        <v>0.44179985683522416</v>
      </c>
      <c r="I574" s="47" t="s">
        <v>990</v>
      </c>
      <c r="J574" s="47" t="str">
        <f t="shared" si="26"/>
        <v>VULNERABILIDADE ALTA</v>
      </c>
    </row>
    <row r="575" spans="1:10">
      <c r="A575" s="145">
        <v>573</v>
      </c>
      <c r="B575" s="28">
        <v>3149101</v>
      </c>
      <c r="C575" s="17" t="s">
        <v>666</v>
      </c>
      <c r="D575" s="143">
        <f>Sensibilidade!Q577</f>
        <v>0.47798945135000298</v>
      </c>
      <c r="E575" s="143">
        <f>Exposição!O577</f>
        <v>0.19558737539771984</v>
      </c>
      <c r="F575" s="143">
        <f>'Capacidade de Adaptação'!M577</f>
        <v>0.25217452328192785</v>
      </c>
      <c r="G575" s="132">
        <f t="shared" si="24"/>
        <v>0.3707301635416359</v>
      </c>
      <c r="H575" s="131">
        <f t="shared" si="25"/>
        <v>0.34061314891460648</v>
      </c>
      <c r="I575" s="47" t="s">
        <v>51</v>
      </c>
      <c r="J575" s="47" t="str">
        <f t="shared" si="26"/>
        <v>VULNERABILIDADE MODERADA</v>
      </c>
    </row>
    <row r="576" spans="1:10">
      <c r="A576" s="145">
        <v>574</v>
      </c>
      <c r="B576" s="28">
        <v>3149150</v>
      </c>
      <c r="C576" s="17" t="s">
        <v>667</v>
      </c>
      <c r="D576" s="143">
        <f>Sensibilidade!Q578</f>
        <v>0.50196507802236878</v>
      </c>
      <c r="E576" s="143">
        <f>Exposição!O578</f>
        <v>0.57582528744694439</v>
      </c>
      <c r="F576" s="143">
        <f>'Capacidade de Adaptação'!M578</f>
        <v>0.36664295576754891</v>
      </c>
      <c r="G576" s="132">
        <f t="shared" si="24"/>
        <v>0.78835330338055631</v>
      </c>
      <c r="H576" s="131">
        <f t="shared" si="25"/>
        <v>0.72430982835721169</v>
      </c>
      <c r="I576" s="47" t="s">
        <v>53</v>
      </c>
      <c r="J576" s="47" t="str">
        <f t="shared" si="26"/>
        <v>VULNERABILIDADE MUITO ALTA</v>
      </c>
    </row>
    <row r="577" spans="1:10">
      <c r="A577" s="145">
        <v>575</v>
      </c>
      <c r="B577" s="28">
        <v>3149200</v>
      </c>
      <c r="C577" s="17" t="s">
        <v>668</v>
      </c>
      <c r="D577" s="143">
        <f>Sensibilidade!Q579</f>
        <v>0.52583945841928381</v>
      </c>
      <c r="E577" s="143">
        <f>Exposição!O579</f>
        <v>0.49537037037037041</v>
      </c>
      <c r="F577" s="143">
        <f>'Capacidade de Adaptação'!M579</f>
        <v>0.50867075092699232</v>
      </c>
      <c r="G577" s="132">
        <f t="shared" si="24"/>
        <v>0.51209016205042646</v>
      </c>
      <c r="H577" s="131">
        <f t="shared" si="25"/>
        <v>0.47048948204776331</v>
      </c>
      <c r="I577" s="47" t="s">
        <v>15</v>
      </c>
      <c r="J577" s="47" t="str">
        <f t="shared" si="26"/>
        <v>VULNERABILIDADE ALTA</v>
      </c>
    </row>
    <row r="578" spans="1:10">
      <c r="A578" s="145">
        <v>576</v>
      </c>
      <c r="B578" s="28">
        <v>3149309</v>
      </c>
      <c r="C578" s="17" t="s">
        <v>669</v>
      </c>
      <c r="D578" s="143">
        <f>Sensibilidade!Q580</f>
        <v>0.42432503335907001</v>
      </c>
      <c r="E578" s="143">
        <f>Exposição!O580</f>
        <v>0.5564999925962556</v>
      </c>
      <c r="F578" s="143">
        <f>'Capacidade de Adaptação'!M580</f>
        <v>0.53037385215281752</v>
      </c>
      <c r="G578" s="132">
        <f t="shared" si="24"/>
        <v>0.44522722408775506</v>
      </c>
      <c r="H578" s="131">
        <f t="shared" si="25"/>
        <v>0.40905829007897232</v>
      </c>
      <c r="I578" s="47" t="s">
        <v>992</v>
      </c>
      <c r="J578" s="47" t="str">
        <f t="shared" si="26"/>
        <v>VULNERABILIDADE ALTA</v>
      </c>
    </row>
    <row r="579" spans="1:10">
      <c r="A579" s="145">
        <v>577</v>
      </c>
      <c r="B579" s="28">
        <v>3149408</v>
      </c>
      <c r="C579" s="17" t="s">
        <v>670</v>
      </c>
      <c r="D579" s="143">
        <f>Sensibilidade!Q581</f>
        <v>0.30642284858258079</v>
      </c>
      <c r="E579" s="143">
        <f>Exposição!O581</f>
        <v>0.28812857573020173</v>
      </c>
      <c r="F579" s="143">
        <f>'Capacidade de Adaptação'!M581</f>
        <v>0.50936455517959933</v>
      </c>
      <c r="G579" s="132">
        <f t="shared" si="24"/>
        <v>0.17333200364159604</v>
      </c>
      <c r="H579" s="131">
        <f t="shared" si="25"/>
        <v>0.15925102776648359</v>
      </c>
      <c r="I579" s="47" t="s">
        <v>990</v>
      </c>
      <c r="J579" s="47" t="str">
        <f t="shared" si="26"/>
        <v>VULNERABILIDADE RELATIVAMENTE BAIXA</v>
      </c>
    </row>
    <row r="580" spans="1:10">
      <c r="A580" s="145">
        <v>578</v>
      </c>
      <c r="B580" s="28">
        <v>3149507</v>
      </c>
      <c r="C580" s="17" t="s">
        <v>671</v>
      </c>
      <c r="D580" s="143">
        <f>Sensibilidade!Q582</f>
        <v>0.33114773976020795</v>
      </c>
      <c r="E580" s="143">
        <f>Exposição!O582</f>
        <v>0.43186605403655465</v>
      </c>
      <c r="F580" s="143">
        <f>'Capacidade de Adaptação'!M582</f>
        <v>0.29940989021635567</v>
      </c>
      <c r="G580" s="132">
        <f t="shared" ref="G580:G643" si="27">((D580*E580)/F580)</f>
        <v>0.47764443442407267</v>
      </c>
      <c r="H580" s="131">
        <f t="shared" ref="H580:H643" si="28">IF((1-(G580-$E$858)/($H$858-$E$858))&gt;1,1,IF((1-(G580-$E$858)/($H$858-$E$858))&lt;0,0,1-(G580-$E$858)/($H$858-$E$858)))</f>
        <v>0.4388420227706884</v>
      </c>
      <c r="I580" s="47" t="s">
        <v>990</v>
      </c>
      <c r="J580" s="47" t="str">
        <f t="shared" ref="J580:J643" si="29">IF(AND(H580&gt;0,H580&lt;0.2),"VULNERABILIDADE RELATIVAMENTE BAIXA",IF(AND(H580&gt;0.20001,H580&lt;0.4),"VULNERABILIDADE MODERADA",IF(AND(H580&gt;0.40001,H580&lt;0.6),"VULNERABILIDADE ALTA",IF(AND(H580&gt;0.60001,H580&lt;0.8),"VULNERABILIDADE MUITO ALTA","VULNERABILIDADE EXTREMA"))))</f>
        <v>VULNERABILIDADE ALTA</v>
      </c>
    </row>
    <row r="581" spans="1:10">
      <c r="A581" s="145">
        <v>579</v>
      </c>
      <c r="B581" s="28">
        <v>3149606</v>
      </c>
      <c r="C581" s="17" t="s">
        <v>672</v>
      </c>
      <c r="D581" s="143">
        <f>Sensibilidade!Q583</f>
        <v>0.61666743227128629</v>
      </c>
      <c r="E581" s="143">
        <f>Exposição!O583</f>
        <v>0.66841093905744808</v>
      </c>
      <c r="F581" s="143">
        <f>'Capacidade de Adaptação'!M583</f>
        <v>0.57495871809079735</v>
      </c>
      <c r="G581" s="132">
        <f t="shared" si="27"/>
        <v>0.71689887381706452</v>
      </c>
      <c r="H581" s="131">
        <f t="shared" si="28"/>
        <v>0.65866014389396055</v>
      </c>
      <c r="I581" s="47" t="s">
        <v>989</v>
      </c>
      <c r="J581" s="47" t="str">
        <f t="shared" si="29"/>
        <v>VULNERABILIDADE MUITO ALTA</v>
      </c>
    </row>
    <row r="582" spans="1:10">
      <c r="A582" s="145">
        <v>580</v>
      </c>
      <c r="B582" s="28">
        <v>3149705</v>
      </c>
      <c r="C582" s="17" t="s">
        <v>673</v>
      </c>
      <c r="D582" s="143">
        <f>Sensibilidade!Q584</f>
        <v>0.41274285740520339</v>
      </c>
      <c r="E582" s="143">
        <f>Exposição!O584</f>
        <v>0.51018518518518519</v>
      </c>
      <c r="F582" s="143">
        <f>'Capacidade de Adaptação'!M584</f>
        <v>0.13943907956974783</v>
      </c>
      <c r="G582" s="132">
        <f t="shared" si="27"/>
        <v>1.5101597901311863</v>
      </c>
      <c r="H582" s="131">
        <f t="shared" si="28"/>
        <v>1</v>
      </c>
      <c r="I582" s="47" t="s">
        <v>989</v>
      </c>
      <c r="J582" s="47" t="str">
        <f t="shared" si="29"/>
        <v>VULNERABILIDADE EXTREMA</v>
      </c>
    </row>
    <row r="583" spans="1:10">
      <c r="A583" s="145">
        <v>581</v>
      </c>
      <c r="B583" s="28">
        <v>3149804</v>
      </c>
      <c r="C583" s="17" t="s">
        <v>674</v>
      </c>
      <c r="D583" s="143">
        <f>Sensibilidade!Q585</f>
        <v>0.51330607341883194</v>
      </c>
      <c r="E583" s="143">
        <f>Exposição!O585</f>
        <v>0.49537037037037041</v>
      </c>
      <c r="F583" s="143">
        <f>'Capacidade de Adaptação'!M585</f>
        <v>0.53353918292323299</v>
      </c>
      <c r="G583" s="132">
        <f t="shared" si="27"/>
        <v>0.47658471550239134</v>
      </c>
      <c r="H583" s="131">
        <f t="shared" si="28"/>
        <v>0.43786839225886276</v>
      </c>
      <c r="I583" s="47" t="s">
        <v>50</v>
      </c>
      <c r="J583" s="47" t="str">
        <f t="shared" si="29"/>
        <v>VULNERABILIDADE ALTA</v>
      </c>
    </row>
    <row r="584" spans="1:10">
      <c r="A584" s="145">
        <v>582</v>
      </c>
      <c r="B584" s="28">
        <v>3149903</v>
      </c>
      <c r="C584" s="17" t="s">
        <v>675</v>
      </c>
      <c r="D584" s="143">
        <f>Sensibilidade!Q586</f>
        <v>0.47324045177650281</v>
      </c>
      <c r="E584" s="143">
        <f>Exposição!O586</f>
        <v>0.34497668291415168</v>
      </c>
      <c r="F584" s="143">
        <f>'Capacidade de Adaptação'!M586</f>
        <v>0.28138982721002659</v>
      </c>
      <c r="G584" s="132">
        <f t="shared" si="27"/>
        <v>0.58018060884908662</v>
      </c>
      <c r="H584" s="131">
        <f t="shared" si="28"/>
        <v>0.53304846368964798</v>
      </c>
      <c r="I584" s="47" t="s">
        <v>51</v>
      </c>
      <c r="J584" s="47" t="str">
        <f t="shared" si="29"/>
        <v>VULNERABILIDADE ALTA</v>
      </c>
    </row>
    <row r="585" spans="1:10">
      <c r="A585" s="145">
        <v>583</v>
      </c>
      <c r="B585" s="28">
        <v>3149952</v>
      </c>
      <c r="C585" s="17" t="s">
        <v>676</v>
      </c>
      <c r="D585" s="143">
        <f>Sensibilidade!Q587</f>
        <v>0.39757504757803658</v>
      </c>
      <c r="E585" s="143">
        <f>Exposição!O587</f>
        <v>0.44285710813438156</v>
      </c>
      <c r="F585" s="143">
        <f>'Capacidade de Adaptação'!M587</f>
        <v>0.31062388495924237</v>
      </c>
      <c r="G585" s="132">
        <f t="shared" si="27"/>
        <v>0.56682355852931543</v>
      </c>
      <c r="H585" s="131">
        <f t="shared" si="28"/>
        <v>0.52077650036687628</v>
      </c>
      <c r="I585" s="47" t="s">
        <v>991</v>
      </c>
      <c r="J585" s="47" t="str">
        <f t="shared" si="29"/>
        <v>VULNERABILIDADE ALTA</v>
      </c>
    </row>
    <row r="586" spans="1:10">
      <c r="A586" s="145">
        <v>584</v>
      </c>
      <c r="B586" s="28">
        <v>3150000</v>
      </c>
      <c r="C586" s="17" t="s">
        <v>677</v>
      </c>
      <c r="D586" s="143">
        <f>Sensibilidade!Q588</f>
        <v>0.47144595260741817</v>
      </c>
      <c r="E586" s="143">
        <f>Exposição!O588</f>
        <v>0.45053773551518855</v>
      </c>
      <c r="F586" s="143">
        <f>'Capacidade de Adaptação'!M588</f>
        <v>0.24800458862446559</v>
      </c>
      <c r="G586" s="132">
        <f t="shared" si="27"/>
        <v>0.85645266921723984</v>
      </c>
      <c r="H586" s="131">
        <f t="shared" si="28"/>
        <v>0.78687700448102738</v>
      </c>
      <c r="I586" s="47" t="s">
        <v>991</v>
      </c>
      <c r="J586" s="47" t="str">
        <f t="shared" si="29"/>
        <v>VULNERABILIDADE MUITO ALTA</v>
      </c>
    </row>
    <row r="587" spans="1:10">
      <c r="A587" s="145">
        <v>585</v>
      </c>
      <c r="B587" s="28">
        <v>3150109</v>
      </c>
      <c r="C587" s="17" t="s">
        <v>678</v>
      </c>
      <c r="D587" s="143">
        <f>Sensibilidade!Q589</f>
        <v>0.43229326565213927</v>
      </c>
      <c r="E587" s="143">
        <f>Exposição!O589</f>
        <v>0.28812857573020173</v>
      </c>
      <c r="F587" s="143">
        <f>'Capacidade de Adaptação'!M589</f>
        <v>0.54898293470812576</v>
      </c>
      <c r="G587" s="132">
        <f t="shared" si="27"/>
        <v>0.22688509069290203</v>
      </c>
      <c r="H587" s="131">
        <f t="shared" si="28"/>
        <v>0.20845362148150726</v>
      </c>
      <c r="I587" s="47" t="s">
        <v>990</v>
      </c>
      <c r="J587" s="47" t="str">
        <f t="shared" si="29"/>
        <v>VULNERABILIDADE MODERADA</v>
      </c>
    </row>
    <row r="588" spans="1:10">
      <c r="A588" s="145">
        <v>586</v>
      </c>
      <c r="B588" s="28">
        <v>3150158</v>
      </c>
      <c r="C588" s="17" t="s">
        <v>679</v>
      </c>
      <c r="D588" s="143">
        <f>Sensibilidade!Q590</f>
        <v>0.52515906297384107</v>
      </c>
      <c r="E588" s="143">
        <f>Exposição!O590</f>
        <v>0.38010388437217707</v>
      </c>
      <c r="F588" s="143">
        <f>'Capacidade de Adaptação'!M590</f>
        <v>0.24917487653627599</v>
      </c>
      <c r="G588" s="132">
        <f t="shared" si="27"/>
        <v>0.8011040379528348</v>
      </c>
      <c r="H588" s="131">
        <f t="shared" si="28"/>
        <v>0.73602473121849554</v>
      </c>
      <c r="I588" s="47" t="s">
        <v>991</v>
      </c>
      <c r="J588" s="47" t="str">
        <f t="shared" si="29"/>
        <v>VULNERABILIDADE MUITO ALTA</v>
      </c>
    </row>
    <row r="589" spans="1:10">
      <c r="A589" s="145">
        <v>587</v>
      </c>
      <c r="B589" s="28">
        <v>3150208</v>
      </c>
      <c r="C589" s="17" t="s">
        <v>680</v>
      </c>
      <c r="D589" s="143">
        <f>Sensibilidade!Q591</f>
        <v>0.47179398269335415</v>
      </c>
      <c r="E589" s="143">
        <f>Exposição!O591</f>
        <v>0.46631242874403034</v>
      </c>
      <c r="F589" s="143">
        <f>'Capacidade de Adaptação'!M591</f>
        <v>0.31827570138054595</v>
      </c>
      <c r="G589" s="132">
        <f t="shared" si="27"/>
        <v>0.69123529374776305</v>
      </c>
      <c r="H589" s="131">
        <f t="shared" si="28"/>
        <v>0.63508139665548513</v>
      </c>
      <c r="I589" s="47" t="s">
        <v>990</v>
      </c>
      <c r="J589" s="47" t="str">
        <f t="shared" si="29"/>
        <v>VULNERABILIDADE MUITO ALTA</v>
      </c>
    </row>
    <row r="590" spans="1:10">
      <c r="A590" s="145">
        <v>588</v>
      </c>
      <c r="B590" s="28">
        <v>3150307</v>
      </c>
      <c r="C590" s="17" t="s">
        <v>681</v>
      </c>
      <c r="D590" s="143">
        <f>Sensibilidade!Q592</f>
        <v>0.44758059053647514</v>
      </c>
      <c r="E590" s="143">
        <f>Exposição!O592</f>
        <v>0.30672567423982799</v>
      </c>
      <c r="F590" s="143">
        <f>'Capacidade de Adaptação'!M592</f>
        <v>0.33035226451008415</v>
      </c>
      <c r="G590" s="132">
        <f t="shared" si="27"/>
        <v>0.41556990266906452</v>
      </c>
      <c r="H590" s="131">
        <f t="shared" si="28"/>
        <v>0.38181024114685924</v>
      </c>
      <c r="I590" s="47" t="s">
        <v>51</v>
      </c>
      <c r="J590" s="47" t="str">
        <f t="shared" si="29"/>
        <v>VULNERABILIDADE MODERADA</v>
      </c>
    </row>
    <row r="591" spans="1:10">
      <c r="A591" s="145">
        <v>589</v>
      </c>
      <c r="B591" s="28">
        <v>3150406</v>
      </c>
      <c r="C591" s="17" t="s">
        <v>682</v>
      </c>
      <c r="D591" s="143">
        <f>Sensibilidade!Q593</f>
        <v>0.60831760829327064</v>
      </c>
      <c r="E591" s="143">
        <f>Exposição!O593</f>
        <v>0.60316138388718554</v>
      </c>
      <c r="F591" s="143">
        <f>'Capacidade de Adaptação'!M593</f>
        <v>0.31708591636399069</v>
      </c>
      <c r="G591" s="132">
        <f t="shared" si="27"/>
        <v>1.1571428169011542</v>
      </c>
      <c r="H591" s="131">
        <f t="shared" si="28"/>
        <v>1</v>
      </c>
      <c r="I591" s="47" t="s">
        <v>992</v>
      </c>
      <c r="J591" s="47" t="str">
        <f t="shared" si="29"/>
        <v>VULNERABILIDADE EXTREMA</v>
      </c>
    </row>
    <row r="592" spans="1:10">
      <c r="A592" s="145">
        <v>590</v>
      </c>
      <c r="B592" s="28">
        <v>3150505</v>
      </c>
      <c r="C592" s="17" t="s">
        <v>683</v>
      </c>
      <c r="D592" s="143">
        <f>Sensibilidade!Q594</f>
        <v>0.39508035921491408</v>
      </c>
      <c r="E592" s="143">
        <f>Exposição!O594</f>
        <v>0.45833333333333331</v>
      </c>
      <c r="F592" s="143">
        <f>'Capacidade de Adaptação'!M594</f>
        <v>0.54421160607750152</v>
      </c>
      <c r="G592" s="132">
        <f t="shared" si="27"/>
        <v>0.33273545795661474</v>
      </c>
      <c r="H592" s="131">
        <f t="shared" si="28"/>
        <v>0.3057050200810485</v>
      </c>
      <c r="I592" s="47" t="s">
        <v>989</v>
      </c>
      <c r="J592" s="47" t="str">
        <f t="shared" si="29"/>
        <v>VULNERABILIDADE MODERADA</v>
      </c>
    </row>
    <row r="593" spans="1:10">
      <c r="A593" s="145">
        <v>591</v>
      </c>
      <c r="B593" s="28">
        <v>3150539</v>
      </c>
      <c r="C593" s="17" t="s">
        <v>984</v>
      </c>
      <c r="D593" s="143">
        <f>Sensibilidade!Q595</f>
        <v>0.42634552124415509</v>
      </c>
      <c r="E593" s="143">
        <f>Exposição!O595</f>
        <v>0.57210383484848171</v>
      </c>
      <c r="F593" s="143">
        <f>'Capacidade de Adaptação'!M595</f>
        <v>0.39015562185808683</v>
      </c>
      <c r="G593" s="132">
        <f t="shared" si="27"/>
        <v>0.62517081392454188</v>
      </c>
      <c r="H593" s="131">
        <f t="shared" si="28"/>
        <v>0.57438379846432619</v>
      </c>
      <c r="I593" s="47" t="s">
        <v>991</v>
      </c>
      <c r="J593" s="47" t="str">
        <f t="shared" si="29"/>
        <v>VULNERABILIDADE ALTA</v>
      </c>
    </row>
    <row r="594" spans="1:10">
      <c r="A594" s="145">
        <v>592</v>
      </c>
      <c r="B594" s="28">
        <v>3150570</v>
      </c>
      <c r="C594" s="17" t="s">
        <v>684</v>
      </c>
      <c r="D594" s="143">
        <f>Sensibilidade!Q596</f>
        <v>0.57300710309890934</v>
      </c>
      <c r="E594" s="143">
        <f>Exposição!O596</f>
        <v>0.81300813008130079</v>
      </c>
      <c r="F594" s="143">
        <f>'Capacidade de Adaptação'!M596</f>
        <v>0.34201758144732858</v>
      </c>
      <c r="G594" s="132">
        <f t="shared" si="27"/>
        <v>1.3620920639294409</v>
      </c>
      <c r="H594" s="131">
        <f t="shared" si="28"/>
        <v>1</v>
      </c>
      <c r="I594" s="47" t="s">
        <v>53</v>
      </c>
      <c r="J594" s="47" t="str">
        <f t="shared" si="29"/>
        <v>VULNERABILIDADE EXTREMA</v>
      </c>
    </row>
    <row r="595" spans="1:10">
      <c r="A595" s="145">
        <v>593</v>
      </c>
      <c r="B595" s="28">
        <v>3150604</v>
      </c>
      <c r="C595" s="17" t="s">
        <v>685</v>
      </c>
      <c r="D595" s="143">
        <f>Sensibilidade!Q597</f>
        <v>0.40494339275390029</v>
      </c>
      <c r="E595" s="143">
        <f>Exposição!O597</f>
        <v>0.60766356942361199</v>
      </c>
      <c r="F595" s="143">
        <f>'Capacidade de Adaptação'!M597</f>
        <v>0.63602798292049911</v>
      </c>
      <c r="G595" s="132">
        <f t="shared" si="27"/>
        <v>0.38688446744976052</v>
      </c>
      <c r="H595" s="131">
        <f t="shared" si="28"/>
        <v>0.35545512527311196</v>
      </c>
      <c r="I595" s="47" t="s">
        <v>989</v>
      </c>
      <c r="J595" s="47" t="str">
        <f t="shared" si="29"/>
        <v>VULNERABILIDADE MODERADA</v>
      </c>
    </row>
    <row r="596" spans="1:10">
      <c r="A596" s="145">
        <v>594</v>
      </c>
      <c r="B596" s="28">
        <v>3150703</v>
      </c>
      <c r="C596" s="17" t="s">
        <v>686</v>
      </c>
      <c r="D596" s="143">
        <f>Sensibilidade!Q598</f>
        <v>0.4107168728287689</v>
      </c>
      <c r="E596" s="143">
        <f>Exposição!O598</f>
        <v>0.41406955736224033</v>
      </c>
      <c r="F596" s="143">
        <f>'Capacidade de Adaptação'!M598</f>
        <v>0.43478262778595628</v>
      </c>
      <c r="G596" s="132">
        <f t="shared" si="27"/>
        <v>0.39115029641233767</v>
      </c>
      <c r="H596" s="131">
        <f t="shared" si="28"/>
        <v>0.35937441099239054</v>
      </c>
      <c r="I596" s="47" t="s">
        <v>15</v>
      </c>
      <c r="J596" s="47" t="str">
        <f t="shared" si="29"/>
        <v>VULNERABILIDADE MODERADA</v>
      </c>
    </row>
    <row r="597" spans="1:10">
      <c r="A597" s="145">
        <v>595</v>
      </c>
      <c r="B597" s="28">
        <v>3150802</v>
      </c>
      <c r="C597" s="17" t="s">
        <v>687</v>
      </c>
      <c r="D597" s="143">
        <f>Sensibilidade!Q599</f>
        <v>0.38639806971660873</v>
      </c>
      <c r="E597" s="143">
        <f>Exposição!O599</f>
        <v>0.6720600617319018</v>
      </c>
      <c r="F597" s="143">
        <f>'Capacidade de Adaptação'!M599</f>
        <v>0.29040923116493284</v>
      </c>
      <c r="G597" s="132">
        <f t="shared" si="27"/>
        <v>0.8941957855304864</v>
      </c>
      <c r="H597" s="131">
        <f t="shared" si="28"/>
        <v>0.82155398240613597</v>
      </c>
      <c r="I597" s="47" t="s">
        <v>990</v>
      </c>
      <c r="J597" s="47" t="str">
        <f t="shared" si="29"/>
        <v>VULNERABILIDADE EXTREMA</v>
      </c>
    </row>
    <row r="598" spans="1:10">
      <c r="A598" s="145">
        <v>596</v>
      </c>
      <c r="B598" s="28">
        <v>3150901</v>
      </c>
      <c r="C598" s="17" t="s">
        <v>688</v>
      </c>
      <c r="D598" s="143">
        <f>Sensibilidade!Q600</f>
        <v>0.39110130335845478</v>
      </c>
      <c r="E598" s="143">
        <f>Exposição!O600</f>
        <v>9.9691358024691368E-2</v>
      </c>
      <c r="F598" s="143">
        <f>'Capacidade de Adaptação'!M600</f>
        <v>0.34472251323846914</v>
      </c>
      <c r="G598" s="132">
        <f t="shared" si="27"/>
        <v>0.1131037822007853</v>
      </c>
      <c r="H598" s="131">
        <f t="shared" si="28"/>
        <v>0.10391556770436539</v>
      </c>
      <c r="I598" s="47" t="s">
        <v>51</v>
      </c>
      <c r="J598" s="47" t="str">
        <f t="shared" si="29"/>
        <v>VULNERABILIDADE RELATIVAMENTE BAIXA</v>
      </c>
    </row>
    <row r="599" spans="1:10">
      <c r="A599" s="145">
        <v>597</v>
      </c>
      <c r="B599" s="28">
        <v>3151008</v>
      </c>
      <c r="C599" s="17" t="s">
        <v>689</v>
      </c>
      <c r="D599" s="143">
        <f>Sensibilidade!Q601</f>
        <v>0.49048972711456118</v>
      </c>
      <c r="E599" s="143">
        <f>Exposição!O601</f>
        <v>0.18099217103282142</v>
      </c>
      <c r="F599" s="143">
        <f>'Capacidade de Adaptação'!M601</f>
        <v>0.24773082972002183</v>
      </c>
      <c r="G599" s="132">
        <f t="shared" si="27"/>
        <v>0.35835184776998186</v>
      </c>
      <c r="H599" s="131">
        <f t="shared" si="28"/>
        <v>0.32924041065947141</v>
      </c>
      <c r="I599" s="47" t="s">
        <v>51</v>
      </c>
      <c r="J599" s="47" t="str">
        <f t="shared" si="29"/>
        <v>VULNERABILIDADE MODERADA</v>
      </c>
    </row>
    <row r="600" spans="1:10">
      <c r="A600" s="145">
        <v>598</v>
      </c>
      <c r="B600" s="28">
        <v>3151107</v>
      </c>
      <c r="C600" s="17" t="s">
        <v>690</v>
      </c>
      <c r="D600" s="143">
        <f>Sensibilidade!Q602</f>
        <v>0.39785403075994125</v>
      </c>
      <c r="E600" s="143">
        <f>Exposição!O602</f>
        <v>0.3081509890705128</v>
      </c>
      <c r="F600" s="143">
        <f>'Capacidade de Adaptação'!M602</f>
        <v>0.74562635227961593</v>
      </c>
      <c r="G600" s="132">
        <f t="shared" si="27"/>
        <v>0.16442432957142916</v>
      </c>
      <c r="H600" s="131">
        <f t="shared" si="28"/>
        <v>0.15106698661493645</v>
      </c>
      <c r="I600" s="47" t="s">
        <v>990</v>
      </c>
      <c r="J600" s="47" t="str">
        <f t="shared" si="29"/>
        <v>VULNERABILIDADE RELATIVAMENTE BAIXA</v>
      </c>
    </row>
    <row r="601" spans="1:10">
      <c r="A601" s="145">
        <v>599</v>
      </c>
      <c r="B601" s="28">
        <v>3151206</v>
      </c>
      <c r="C601" s="17" t="s">
        <v>691</v>
      </c>
      <c r="D601" s="143">
        <f>Sensibilidade!Q603</f>
        <v>0.52166332785331726</v>
      </c>
      <c r="E601" s="143">
        <f>Exposição!O603</f>
        <v>0.72226876591922962</v>
      </c>
      <c r="F601" s="143">
        <f>'Capacidade de Adaptação'!M603</f>
        <v>0.70459966947060415</v>
      </c>
      <c r="G601" s="132">
        <f t="shared" si="27"/>
        <v>0.53474496846844355</v>
      </c>
      <c r="H601" s="131">
        <f t="shared" si="28"/>
        <v>0.49130387944767973</v>
      </c>
      <c r="I601" s="47" t="s">
        <v>53</v>
      </c>
      <c r="J601" s="47" t="str">
        <f t="shared" si="29"/>
        <v>VULNERABILIDADE ALTA</v>
      </c>
    </row>
    <row r="602" spans="1:10">
      <c r="A602" s="145">
        <v>600</v>
      </c>
      <c r="B602" s="28">
        <v>3151305</v>
      </c>
      <c r="C602" s="17" t="s">
        <v>692</v>
      </c>
      <c r="D602" s="143">
        <f>Sensibilidade!Q604</f>
        <v>0.46372455925437328</v>
      </c>
      <c r="E602" s="143">
        <f>Exposição!O604</f>
        <v>0.40763101255068612</v>
      </c>
      <c r="F602" s="143">
        <f>'Capacidade de Adaptação'!M604</f>
        <v>0.28718012651029129</v>
      </c>
      <c r="G602" s="132">
        <f t="shared" si="27"/>
        <v>0.65822281621812317</v>
      </c>
      <c r="H602" s="131">
        <f t="shared" si="28"/>
        <v>0.60475075450480809</v>
      </c>
      <c r="I602" s="47" t="s">
        <v>990</v>
      </c>
      <c r="J602" s="47" t="str">
        <f t="shared" si="29"/>
        <v>VULNERABILIDADE MUITO ALTA</v>
      </c>
    </row>
    <row r="603" spans="1:10">
      <c r="A603" s="145">
        <v>601</v>
      </c>
      <c r="B603" s="28">
        <v>3151404</v>
      </c>
      <c r="C603" s="17" t="s">
        <v>693</v>
      </c>
      <c r="D603" s="143">
        <f>Sensibilidade!Q605</f>
        <v>0.39048202008926763</v>
      </c>
      <c r="E603" s="143">
        <f>Exposição!O605</f>
        <v>0.65743018197807945</v>
      </c>
      <c r="F603" s="143">
        <f>'Capacidade de Adaptação'!M605</f>
        <v>0.41706406844541244</v>
      </c>
      <c r="G603" s="132">
        <f t="shared" si="27"/>
        <v>0.61552812852794447</v>
      </c>
      <c r="H603" s="131">
        <f t="shared" si="28"/>
        <v>0.56552445611799174</v>
      </c>
      <c r="I603" s="47" t="s">
        <v>989</v>
      </c>
      <c r="J603" s="47" t="str">
        <f t="shared" si="29"/>
        <v>VULNERABILIDADE ALTA</v>
      </c>
    </row>
    <row r="604" spans="1:10">
      <c r="A604" s="145">
        <v>602</v>
      </c>
      <c r="B604" s="28">
        <v>3151503</v>
      </c>
      <c r="C604" s="17" t="s">
        <v>694</v>
      </c>
      <c r="D604" s="143">
        <f>Sensibilidade!Q606</f>
        <v>0.41649114107602941</v>
      </c>
      <c r="E604" s="143">
        <f>Exposição!O606</f>
        <v>0.45833333333333331</v>
      </c>
      <c r="F604" s="143">
        <f>'Capacidade de Adaptação'!M606</f>
        <v>0.59919767833079063</v>
      </c>
      <c r="G604" s="132">
        <f t="shared" si="27"/>
        <v>0.31857895965978228</v>
      </c>
      <c r="H604" s="131">
        <f t="shared" si="28"/>
        <v>0.29269855355449403</v>
      </c>
      <c r="I604" s="47" t="s">
        <v>989</v>
      </c>
      <c r="J604" s="47" t="str">
        <f t="shared" si="29"/>
        <v>VULNERABILIDADE MODERADA</v>
      </c>
    </row>
    <row r="605" spans="1:10">
      <c r="A605" s="145">
        <v>603</v>
      </c>
      <c r="B605" s="28">
        <v>3151602</v>
      </c>
      <c r="C605" s="17" t="s">
        <v>695</v>
      </c>
      <c r="D605" s="143">
        <f>Sensibilidade!Q607</f>
        <v>0.42710201717124074</v>
      </c>
      <c r="E605" s="143">
        <f>Exposição!O607</f>
        <v>0.37703252032520324</v>
      </c>
      <c r="F605" s="143">
        <f>'Capacidade de Adaptação'!M607</f>
        <v>0.53106008529632476</v>
      </c>
      <c r="G605" s="132">
        <f t="shared" si="27"/>
        <v>0.30322623452334529</v>
      </c>
      <c r="H605" s="131">
        <f t="shared" si="28"/>
        <v>0.27859303809498659</v>
      </c>
      <c r="I605" s="47" t="s">
        <v>15</v>
      </c>
      <c r="J605" s="47" t="str">
        <f t="shared" si="29"/>
        <v>VULNERABILIDADE MODERADA</v>
      </c>
    </row>
    <row r="606" spans="1:10">
      <c r="A606" s="145">
        <v>604</v>
      </c>
      <c r="B606" s="28">
        <v>3151701</v>
      </c>
      <c r="C606" s="17" t="s">
        <v>696</v>
      </c>
      <c r="D606" s="143">
        <f>Sensibilidade!Q608</f>
        <v>0.45620361524638636</v>
      </c>
      <c r="E606" s="143">
        <f>Exposição!O608</f>
        <v>0.38757315810244908</v>
      </c>
      <c r="F606" s="143">
        <f>'Capacidade de Adaptação'!M608</f>
        <v>0.33701774091274145</v>
      </c>
      <c r="G606" s="132">
        <f t="shared" si="27"/>
        <v>0.52463788826053437</v>
      </c>
      <c r="H606" s="131">
        <f t="shared" si="28"/>
        <v>0.48201786834175631</v>
      </c>
      <c r="I606" s="47" t="s">
        <v>51</v>
      </c>
      <c r="J606" s="47" t="str">
        <f t="shared" si="29"/>
        <v>VULNERABILIDADE ALTA</v>
      </c>
    </row>
    <row r="607" spans="1:10">
      <c r="A607" s="145">
        <v>605</v>
      </c>
      <c r="B607" s="28">
        <v>3151800</v>
      </c>
      <c r="C607" s="17" t="s">
        <v>697</v>
      </c>
      <c r="D607" s="143">
        <f>Sensibilidade!Q609</f>
        <v>0.42023110803747415</v>
      </c>
      <c r="E607" s="143">
        <f>Exposição!O609</f>
        <v>0.125</v>
      </c>
      <c r="F607" s="143">
        <f>'Capacidade de Adaptação'!M609</f>
        <v>0.700563900563836</v>
      </c>
      <c r="G607" s="132">
        <f t="shared" si="27"/>
        <v>7.4980866788036546E-2</v>
      </c>
      <c r="H607" s="131">
        <f t="shared" si="28"/>
        <v>6.8889644427736041E-2</v>
      </c>
      <c r="I607" s="47" t="s">
        <v>51</v>
      </c>
      <c r="J607" s="47" t="str">
        <f t="shared" si="29"/>
        <v>VULNERABILIDADE RELATIVAMENTE BAIXA</v>
      </c>
    </row>
    <row r="608" spans="1:10">
      <c r="A608" s="145">
        <v>606</v>
      </c>
      <c r="B608" s="28">
        <v>3151909</v>
      </c>
      <c r="C608" s="17" t="s">
        <v>698</v>
      </c>
      <c r="D608" s="143">
        <f>Sensibilidade!Q610</f>
        <v>0.48315927293627486</v>
      </c>
      <c r="E608" s="143">
        <f>Exposição!O610</f>
        <v>0.43952686864698509</v>
      </c>
      <c r="F608" s="143">
        <f>'Capacidade de Adaptação'!M610</f>
        <v>0.34280785765476685</v>
      </c>
      <c r="G608" s="132">
        <f t="shared" si="27"/>
        <v>0.61947670553485035</v>
      </c>
      <c r="H608" s="131">
        <f t="shared" si="28"/>
        <v>0.56915226248585138</v>
      </c>
      <c r="I608" s="47" t="s">
        <v>991</v>
      </c>
      <c r="J608" s="47" t="str">
        <f t="shared" si="29"/>
        <v>VULNERABILIDADE ALTA</v>
      </c>
    </row>
    <row r="609" spans="1:10">
      <c r="A609" s="145">
        <v>607</v>
      </c>
      <c r="B609" s="28">
        <v>3152006</v>
      </c>
      <c r="C609" s="17" t="s">
        <v>699</v>
      </c>
      <c r="D609" s="143">
        <f>Sensibilidade!Q611</f>
        <v>0.4259218341568704</v>
      </c>
      <c r="E609" s="143">
        <f>Exposição!O611</f>
        <v>0.52906280549916052</v>
      </c>
      <c r="F609" s="143">
        <f>'Capacidade de Adaptação'!M611</f>
        <v>0.41077862679916771</v>
      </c>
      <c r="G609" s="132">
        <f t="shared" si="27"/>
        <v>0.5485665168566618</v>
      </c>
      <c r="H609" s="131">
        <f t="shared" si="28"/>
        <v>0.5040026063988734</v>
      </c>
      <c r="I609" s="47" t="s">
        <v>989</v>
      </c>
      <c r="J609" s="47" t="str">
        <f t="shared" si="29"/>
        <v>VULNERABILIDADE ALTA</v>
      </c>
    </row>
    <row r="610" spans="1:10">
      <c r="A610" s="145">
        <v>608</v>
      </c>
      <c r="B610" s="28">
        <v>3152105</v>
      </c>
      <c r="C610" s="17" t="s">
        <v>700</v>
      </c>
      <c r="D610" s="143">
        <f>Sensibilidade!Q612</f>
        <v>0.42233775368811499</v>
      </c>
      <c r="E610" s="143">
        <f>Exposição!O612</f>
        <v>0.58557121430178383</v>
      </c>
      <c r="F610" s="143">
        <f>'Capacidade de Adaptação'!M612</f>
        <v>0.69212137249729577</v>
      </c>
      <c r="G610" s="132">
        <f t="shared" si="27"/>
        <v>0.35732003243925753</v>
      </c>
      <c r="H610" s="131">
        <f t="shared" si="28"/>
        <v>0.32829241693395717</v>
      </c>
      <c r="I610" s="47" t="s">
        <v>990</v>
      </c>
      <c r="J610" s="47" t="str">
        <f t="shared" si="29"/>
        <v>VULNERABILIDADE MODERADA</v>
      </c>
    </row>
    <row r="611" spans="1:10">
      <c r="A611" s="145">
        <v>609</v>
      </c>
      <c r="B611" s="28">
        <v>3152131</v>
      </c>
      <c r="C611" s="17" t="s">
        <v>701</v>
      </c>
      <c r="D611" s="143">
        <f>Sensibilidade!Q613</f>
        <v>0.46936727336715239</v>
      </c>
      <c r="E611" s="143">
        <f>Exposição!O613</f>
        <v>0.71680472237927539</v>
      </c>
      <c r="F611" s="143">
        <f>'Capacidade de Adaptação'!M613</f>
        <v>0.31659700434913163</v>
      </c>
      <c r="G611" s="132">
        <f t="shared" si="27"/>
        <v>1.0626906554960331</v>
      </c>
      <c r="H611" s="131">
        <f t="shared" si="28"/>
        <v>0.97636083083371605</v>
      </c>
      <c r="I611" s="47" t="s">
        <v>53</v>
      </c>
      <c r="J611" s="47" t="str">
        <f t="shared" si="29"/>
        <v>VULNERABILIDADE EXTREMA</v>
      </c>
    </row>
    <row r="612" spans="1:10">
      <c r="A612" s="145">
        <v>610</v>
      </c>
      <c r="B612" s="28">
        <v>3152170</v>
      </c>
      <c r="C612" s="17" t="s">
        <v>702</v>
      </c>
      <c r="D612" s="143">
        <f>Sensibilidade!Q614</f>
        <v>0.44465052706513397</v>
      </c>
      <c r="E612" s="143">
        <f>Exposição!O614</f>
        <v>0.39334847926515781</v>
      </c>
      <c r="F612" s="143">
        <f>'Capacidade de Adaptação'!M614</f>
        <v>0.37618919908500098</v>
      </c>
      <c r="G612" s="132">
        <f t="shared" si="27"/>
        <v>0.46493256332434368</v>
      </c>
      <c r="H612" s="131">
        <f t="shared" si="28"/>
        <v>0.42716282622916135</v>
      </c>
      <c r="I612" s="47" t="s">
        <v>502</v>
      </c>
      <c r="J612" s="47" t="str">
        <f t="shared" si="29"/>
        <v>VULNERABILIDADE ALTA</v>
      </c>
    </row>
    <row r="613" spans="1:10">
      <c r="A613" s="145">
        <v>611</v>
      </c>
      <c r="B613" s="28">
        <v>3152204</v>
      </c>
      <c r="C613" s="17" t="s">
        <v>703</v>
      </c>
      <c r="D613" s="143">
        <f>Sensibilidade!Q615</f>
        <v>0.55618826792615994</v>
      </c>
      <c r="E613" s="143">
        <f>Exposição!O615</f>
        <v>0.49508173331082589</v>
      </c>
      <c r="F613" s="143">
        <f>'Capacidade de Adaptação'!M615</f>
        <v>0.32620834966814993</v>
      </c>
      <c r="G613" s="132">
        <f t="shared" si="27"/>
        <v>0.84411895652625146</v>
      </c>
      <c r="H613" s="131">
        <f t="shared" si="28"/>
        <v>0.77554524588509166</v>
      </c>
      <c r="I613" s="47" t="s">
        <v>53</v>
      </c>
      <c r="J613" s="47" t="str">
        <f t="shared" si="29"/>
        <v>VULNERABILIDADE MUITO ALTA</v>
      </c>
    </row>
    <row r="614" spans="1:10">
      <c r="A614" s="145">
        <v>612</v>
      </c>
      <c r="B614" s="28">
        <v>3152303</v>
      </c>
      <c r="C614" s="17" t="s">
        <v>704</v>
      </c>
      <c r="D614" s="143">
        <f>Sensibilidade!Q616</f>
        <v>0.3852371641063122</v>
      </c>
      <c r="E614" s="143">
        <f>Exposição!O616</f>
        <v>0.53455027220341444</v>
      </c>
      <c r="F614" s="143">
        <f>'Capacidade de Adaptação'!M616</f>
        <v>0.25825908676626819</v>
      </c>
      <c r="G614" s="132">
        <f t="shared" si="27"/>
        <v>0.79737225711741133</v>
      </c>
      <c r="H614" s="131">
        <f t="shared" si="28"/>
        <v>0.7325961091466634</v>
      </c>
      <c r="I614" s="47" t="s">
        <v>990</v>
      </c>
      <c r="J614" s="47" t="str">
        <f t="shared" si="29"/>
        <v>VULNERABILIDADE MUITO ALTA</v>
      </c>
    </row>
    <row r="615" spans="1:10">
      <c r="A615" s="145">
        <v>613</v>
      </c>
      <c r="B615" s="28">
        <v>3152402</v>
      </c>
      <c r="C615" s="17" t="s">
        <v>705</v>
      </c>
      <c r="D615" s="143">
        <f>Sensibilidade!Q617</f>
        <v>0.37692687636396965</v>
      </c>
      <c r="E615" s="143">
        <f>Exposição!O617</f>
        <v>0.33861779875566128</v>
      </c>
      <c r="F615" s="143">
        <f>'Capacidade de Adaptação'!M617</f>
        <v>0.29515200462469648</v>
      </c>
      <c r="G615" s="132">
        <f t="shared" si="27"/>
        <v>0.43243531186077894</v>
      </c>
      <c r="H615" s="131">
        <f t="shared" si="28"/>
        <v>0.39730555471305096</v>
      </c>
      <c r="I615" s="47" t="s">
        <v>991</v>
      </c>
      <c r="J615" s="47" t="str">
        <f t="shared" si="29"/>
        <v>VULNERABILIDADE MODERADA</v>
      </c>
    </row>
    <row r="616" spans="1:10">
      <c r="A616" s="145">
        <v>614</v>
      </c>
      <c r="B616" s="28">
        <v>3152501</v>
      </c>
      <c r="C616" s="17" t="s">
        <v>706</v>
      </c>
      <c r="D616" s="143">
        <f>Sensibilidade!Q618</f>
        <v>0.42674891571157492</v>
      </c>
      <c r="E616" s="143">
        <f>Exposição!O618</f>
        <v>0.1472304840747467</v>
      </c>
      <c r="F616" s="143">
        <f>'Capacidade de Adaptação'!M618</f>
        <v>0.52902984080754767</v>
      </c>
      <c r="G616" s="132">
        <f t="shared" si="27"/>
        <v>0.11876541660235974</v>
      </c>
      <c r="H616" s="131">
        <f t="shared" si="28"/>
        <v>0.10911726778482544</v>
      </c>
      <c r="I616" s="47" t="s">
        <v>51</v>
      </c>
      <c r="J616" s="47" t="str">
        <f t="shared" si="29"/>
        <v>VULNERABILIDADE RELATIVAMENTE BAIXA</v>
      </c>
    </row>
    <row r="617" spans="1:10">
      <c r="A617" s="145">
        <v>615</v>
      </c>
      <c r="B617" s="28">
        <v>3152600</v>
      </c>
      <c r="C617" s="17" t="s">
        <v>707</v>
      </c>
      <c r="D617" s="143">
        <f>Sensibilidade!Q619</f>
        <v>0.43592461770197483</v>
      </c>
      <c r="E617" s="143">
        <f>Exposição!O619</f>
        <v>0.34473838954379227</v>
      </c>
      <c r="F617" s="143">
        <f>'Capacidade de Adaptação'!M619</f>
        <v>0.52252174426025311</v>
      </c>
      <c r="G617" s="132">
        <f t="shared" si="27"/>
        <v>0.28760516154562554</v>
      </c>
      <c r="H617" s="131">
        <f t="shared" si="28"/>
        <v>0.26424097457380935</v>
      </c>
      <c r="I617" s="47" t="s">
        <v>51</v>
      </c>
      <c r="J617" s="47" t="str">
        <f t="shared" si="29"/>
        <v>VULNERABILIDADE MODERADA</v>
      </c>
    </row>
    <row r="618" spans="1:10">
      <c r="A618" s="145">
        <v>616</v>
      </c>
      <c r="B618" s="28">
        <v>3152709</v>
      </c>
      <c r="C618" s="17" t="s">
        <v>708</v>
      </c>
      <c r="D618" s="143">
        <f>Sensibilidade!Q620</f>
        <v>0.33937754853925384</v>
      </c>
      <c r="E618" s="143">
        <f>Exposição!O620</f>
        <v>0.37703252032520324</v>
      </c>
      <c r="F618" s="143">
        <f>'Capacidade de Adaptação'!M620</f>
        <v>0.32735614410886571</v>
      </c>
      <c r="G618" s="132">
        <f t="shared" si="27"/>
        <v>0.39087817586521501</v>
      </c>
      <c r="H618" s="131">
        <f t="shared" si="28"/>
        <v>0.35912439670826979</v>
      </c>
      <c r="I618" s="47" t="s">
        <v>51</v>
      </c>
      <c r="J618" s="47" t="str">
        <f t="shared" si="29"/>
        <v>VULNERABILIDADE MODERADA</v>
      </c>
    </row>
    <row r="619" spans="1:10">
      <c r="A619" s="145">
        <v>617</v>
      </c>
      <c r="B619" s="28">
        <v>3152808</v>
      </c>
      <c r="C619" s="17" t="s">
        <v>709</v>
      </c>
      <c r="D619" s="143">
        <f>Sensibilidade!Q621</f>
        <v>0.44369026139913781</v>
      </c>
      <c r="E619" s="143">
        <f>Exposição!O621</f>
        <v>0.41406955736224033</v>
      </c>
      <c r="F619" s="143">
        <f>'Capacidade de Adaptação'!M621</f>
        <v>0.46318486890589394</v>
      </c>
      <c r="G619" s="132">
        <f t="shared" si="27"/>
        <v>0.39664212386178815</v>
      </c>
      <c r="H619" s="131">
        <f t="shared" si="28"/>
        <v>0.36442009873191239</v>
      </c>
      <c r="I619" s="47" t="s">
        <v>15</v>
      </c>
      <c r="J619" s="47" t="str">
        <f t="shared" si="29"/>
        <v>VULNERABILIDADE MODERADA</v>
      </c>
    </row>
    <row r="620" spans="1:10">
      <c r="A620" s="145">
        <v>618</v>
      </c>
      <c r="B620" s="28">
        <v>3152907</v>
      </c>
      <c r="C620" s="17" t="s">
        <v>710</v>
      </c>
      <c r="D620" s="143">
        <f>Sensibilidade!Q622</f>
        <v>0.48938545574094122</v>
      </c>
      <c r="E620" s="143">
        <f>Exposição!O622</f>
        <v>0.27134146341463411</v>
      </c>
      <c r="F620" s="143">
        <f>'Capacidade de Adaptação'!M622</f>
        <v>0.5209528696767205</v>
      </c>
      <c r="G620" s="132">
        <f t="shared" si="27"/>
        <v>0.25489938430896519</v>
      </c>
      <c r="H620" s="131">
        <f t="shared" si="28"/>
        <v>0.23419211729751865</v>
      </c>
      <c r="I620" s="47" t="s">
        <v>51</v>
      </c>
      <c r="J620" s="47" t="str">
        <f t="shared" si="29"/>
        <v>VULNERABILIDADE MODERADA</v>
      </c>
    </row>
    <row r="621" spans="1:10">
      <c r="A621" s="145">
        <v>619</v>
      </c>
      <c r="B621" s="28">
        <v>3153004</v>
      </c>
      <c r="C621" s="17" t="s">
        <v>711</v>
      </c>
      <c r="D621" s="143">
        <f>Sensibilidade!Q623</f>
        <v>0.52924815096085498</v>
      </c>
      <c r="E621" s="143">
        <f>Exposição!O623</f>
        <v>0.45833333333333331</v>
      </c>
      <c r="F621" s="143">
        <f>'Capacidade de Adaptação'!M623</f>
        <v>0.37780025496156633</v>
      </c>
      <c r="G621" s="132">
        <f t="shared" si="27"/>
        <v>0.6420643342738579</v>
      </c>
      <c r="H621" s="131">
        <f t="shared" si="28"/>
        <v>0.58990493952137779</v>
      </c>
      <c r="I621" s="47" t="s">
        <v>50</v>
      </c>
      <c r="J621" s="47" t="str">
        <f t="shared" si="29"/>
        <v>VULNERABILIDADE ALTA</v>
      </c>
    </row>
    <row r="622" spans="1:10">
      <c r="A622" s="145">
        <v>620</v>
      </c>
      <c r="B622" s="28">
        <v>3153103</v>
      </c>
      <c r="C622" s="17" t="s">
        <v>712</v>
      </c>
      <c r="D622" s="143">
        <f>Sensibilidade!Q624</f>
        <v>0.42496253197807227</v>
      </c>
      <c r="E622" s="143">
        <f>Exposição!O624</f>
        <v>0.65229378297918916</v>
      </c>
      <c r="F622" s="143">
        <f>'Capacidade de Adaptação'!M624</f>
        <v>0.38894259789108943</v>
      </c>
      <c r="G622" s="132">
        <f t="shared" si="27"/>
        <v>0.71270264329856792</v>
      </c>
      <c r="H622" s="131">
        <f t="shared" si="28"/>
        <v>0.6548048026483968</v>
      </c>
      <c r="I622" s="47" t="s">
        <v>990</v>
      </c>
      <c r="J622" s="47" t="str">
        <f t="shared" si="29"/>
        <v>VULNERABILIDADE MUITO ALTA</v>
      </c>
    </row>
    <row r="623" spans="1:10">
      <c r="A623" s="145">
        <v>621</v>
      </c>
      <c r="B623" s="28">
        <v>3153202</v>
      </c>
      <c r="C623" s="17" t="s">
        <v>713</v>
      </c>
      <c r="D623" s="143">
        <f>Sensibilidade!Q625</f>
        <v>0.43851537258169032</v>
      </c>
      <c r="E623" s="143">
        <f>Exposição!O625</f>
        <v>0.71740413015252746</v>
      </c>
      <c r="F623" s="143">
        <f>'Capacidade de Adaptação'!M625</f>
        <v>0.34279158539584836</v>
      </c>
      <c r="G623" s="132">
        <f t="shared" si="27"/>
        <v>0.91773763659394991</v>
      </c>
      <c r="H623" s="131">
        <f t="shared" si="28"/>
        <v>0.84318336358570223</v>
      </c>
      <c r="I623" s="47" t="s">
        <v>992</v>
      </c>
      <c r="J623" s="47" t="str">
        <f t="shared" si="29"/>
        <v>VULNERABILIDADE EXTREMA</v>
      </c>
    </row>
    <row r="624" spans="1:10">
      <c r="A624" s="145">
        <v>622</v>
      </c>
      <c r="B624" s="28">
        <v>3153301</v>
      </c>
      <c r="C624" s="17" t="s">
        <v>714</v>
      </c>
      <c r="D624" s="143">
        <f>Sensibilidade!Q626</f>
        <v>0.27494075915147753</v>
      </c>
      <c r="E624" s="143">
        <f>Exposição!O626</f>
        <v>0.41158536585365857</v>
      </c>
      <c r="F624" s="143">
        <f>'Capacidade de Adaptação'!M626</f>
        <v>0.32079504911962209</v>
      </c>
      <c r="G624" s="132">
        <f t="shared" si="27"/>
        <v>0.35275355169601258</v>
      </c>
      <c r="H624" s="131">
        <f t="shared" si="28"/>
        <v>0.32409690348947329</v>
      </c>
      <c r="I624" s="47" t="s">
        <v>502</v>
      </c>
      <c r="J624" s="47" t="str">
        <f t="shared" si="29"/>
        <v>VULNERABILIDADE MODERADA</v>
      </c>
    </row>
    <row r="625" spans="1:10">
      <c r="A625" s="145">
        <v>623</v>
      </c>
      <c r="B625" s="28">
        <v>3153400</v>
      </c>
      <c r="C625" s="17" t="s">
        <v>715</v>
      </c>
      <c r="D625" s="143">
        <f>Sensibilidade!Q627</f>
        <v>0.53399156074545928</v>
      </c>
      <c r="E625" s="143">
        <f>Exposição!O627</f>
        <v>0.64890411945319693</v>
      </c>
      <c r="F625" s="143">
        <f>'Capacidade de Adaptação'!M627</f>
        <v>0.38978889608514233</v>
      </c>
      <c r="G625" s="132">
        <f t="shared" si="27"/>
        <v>0.88896663553310118</v>
      </c>
      <c r="H625" s="131">
        <f t="shared" si="28"/>
        <v>0.81674963298460268</v>
      </c>
      <c r="I625" s="47" t="s">
        <v>50</v>
      </c>
      <c r="J625" s="47" t="str">
        <f t="shared" si="29"/>
        <v>VULNERABILIDADE EXTREMA</v>
      </c>
    </row>
    <row r="626" spans="1:10">
      <c r="A626" s="145">
        <v>624</v>
      </c>
      <c r="B626" s="28">
        <v>3153509</v>
      </c>
      <c r="C626" s="17" t="s">
        <v>124</v>
      </c>
      <c r="D626" s="143">
        <f>Sensibilidade!Q628</f>
        <v>0.50749189853172894</v>
      </c>
      <c r="E626" s="143">
        <f>Exposição!O628</f>
        <v>0.58010388437217708</v>
      </c>
      <c r="F626" s="143">
        <f>'Capacidade de Adaptação'!M628</f>
        <v>0.26281664267748872</v>
      </c>
      <c r="G626" s="132">
        <f t="shared" si="27"/>
        <v>1.1201650649914607</v>
      </c>
      <c r="H626" s="131">
        <f t="shared" si="28"/>
        <v>1</v>
      </c>
      <c r="I626" s="47" t="s">
        <v>990</v>
      </c>
      <c r="J626" s="47" t="str">
        <f t="shared" si="29"/>
        <v>VULNERABILIDADE EXTREMA</v>
      </c>
    </row>
    <row r="627" spans="1:10">
      <c r="A627" s="145">
        <v>625</v>
      </c>
      <c r="B627" s="28">
        <v>3153608</v>
      </c>
      <c r="C627" s="17" t="s">
        <v>716</v>
      </c>
      <c r="D627" s="143">
        <f>Sensibilidade!Q629</f>
        <v>0.44270617795048595</v>
      </c>
      <c r="E627" s="143">
        <f>Exposição!O629</f>
        <v>0.54166666666666663</v>
      </c>
      <c r="F627" s="143">
        <f>'Capacidade de Adaptação'!M629</f>
        <v>0.18067265821830478</v>
      </c>
      <c r="G627" s="132">
        <f t="shared" si="27"/>
        <v>1.3272577161810126</v>
      </c>
      <c r="H627" s="131">
        <f t="shared" si="28"/>
        <v>1</v>
      </c>
      <c r="I627" s="47" t="s">
        <v>992</v>
      </c>
      <c r="J627" s="47" t="str">
        <f t="shared" si="29"/>
        <v>VULNERABILIDADE EXTREMA</v>
      </c>
    </row>
    <row r="628" spans="1:10">
      <c r="A628" s="145">
        <v>626</v>
      </c>
      <c r="B628" s="28">
        <v>3153707</v>
      </c>
      <c r="C628" s="17" t="s">
        <v>717</v>
      </c>
      <c r="D628" s="143">
        <f>Sensibilidade!Q630</f>
        <v>0.55348851063132198</v>
      </c>
      <c r="E628" s="143">
        <f>Exposição!O630</f>
        <v>0.54166666666666663</v>
      </c>
      <c r="F628" s="143">
        <f>'Capacidade de Adaptação'!M630</f>
        <v>0.29181002254161859</v>
      </c>
      <c r="G628" s="132">
        <f t="shared" si="27"/>
        <v>1.0274022598014332</v>
      </c>
      <c r="H628" s="131">
        <f t="shared" si="28"/>
        <v>0.94393915933319239</v>
      </c>
      <c r="I628" s="47" t="s">
        <v>989</v>
      </c>
      <c r="J628" s="47" t="str">
        <f t="shared" si="29"/>
        <v>VULNERABILIDADE EXTREMA</v>
      </c>
    </row>
    <row r="629" spans="1:10">
      <c r="A629" s="145">
        <v>627</v>
      </c>
      <c r="B629" s="28">
        <v>3153806</v>
      </c>
      <c r="C629" s="17" t="s">
        <v>718</v>
      </c>
      <c r="D629" s="143">
        <f>Sensibilidade!Q631</f>
        <v>0.53404286027880787</v>
      </c>
      <c r="E629" s="143">
        <f>Exposição!O631</f>
        <v>0.45833333333333331</v>
      </c>
      <c r="F629" s="143">
        <f>'Capacidade de Adaptação'!M631</f>
        <v>0.42349026050118022</v>
      </c>
      <c r="G629" s="132">
        <f t="shared" si="27"/>
        <v>0.57798175571920019</v>
      </c>
      <c r="H629" s="131">
        <f t="shared" si="28"/>
        <v>0.5310282388408889</v>
      </c>
      <c r="I629" s="47" t="s">
        <v>992</v>
      </c>
      <c r="J629" s="47" t="str">
        <f t="shared" si="29"/>
        <v>VULNERABILIDADE ALTA</v>
      </c>
    </row>
    <row r="630" spans="1:10">
      <c r="A630" s="145">
        <v>628</v>
      </c>
      <c r="B630" s="28">
        <v>3153905</v>
      </c>
      <c r="C630" s="17" t="s">
        <v>719</v>
      </c>
      <c r="D630" s="143">
        <f>Sensibilidade!Q632</f>
        <v>0.29652140840294466</v>
      </c>
      <c r="E630" s="143">
        <f>Exposição!O632</f>
        <v>0.76203703703703696</v>
      </c>
      <c r="F630" s="143">
        <f>'Capacidade de Adaptação'!M632</f>
        <v>0.42655970570137114</v>
      </c>
      <c r="G630" s="132">
        <f t="shared" si="27"/>
        <v>0.52972723972109304</v>
      </c>
      <c r="H630" s="131">
        <f t="shared" si="28"/>
        <v>0.48669377604334085</v>
      </c>
      <c r="I630" s="47" t="s">
        <v>992</v>
      </c>
      <c r="J630" s="47" t="str">
        <f t="shared" si="29"/>
        <v>VULNERABILIDADE ALTA</v>
      </c>
    </row>
    <row r="631" spans="1:10">
      <c r="A631" s="145">
        <v>629</v>
      </c>
      <c r="B631" s="28">
        <v>3154002</v>
      </c>
      <c r="C631" s="17" t="s">
        <v>720</v>
      </c>
      <c r="D631" s="143">
        <f>Sensibilidade!Q633</f>
        <v>0.44108161833374865</v>
      </c>
      <c r="E631" s="143">
        <f>Exposição!O633</f>
        <v>0.62888437217705506</v>
      </c>
      <c r="F631" s="143">
        <f>'Capacidade de Adaptação'!M633</f>
        <v>0.45737675517738158</v>
      </c>
      <c r="G631" s="132">
        <f t="shared" si="27"/>
        <v>0.60647886777079596</v>
      </c>
      <c r="H631" s="131">
        <f t="shared" si="28"/>
        <v>0.55721033036033518</v>
      </c>
      <c r="I631" s="47" t="s">
        <v>990</v>
      </c>
      <c r="J631" s="47" t="str">
        <f t="shared" si="29"/>
        <v>VULNERABILIDADE ALTA</v>
      </c>
    </row>
    <row r="632" spans="1:10">
      <c r="A632" s="145">
        <v>630</v>
      </c>
      <c r="B632" s="28">
        <v>3154101</v>
      </c>
      <c r="C632" s="17" t="s">
        <v>721</v>
      </c>
      <c r="D632" s="143">
        <f>Sensibilidade!Q634</f>
        <v>0.39681300350785126</v>
      </c>
      <c r="E632" s="143">
        <f>Exposição!O634</f>
        <v>0.30186557197225278</v>
      </c>
      <c r="F632" s="143">
        <f>'Capacidade de Adaptação'!M634</f>
        <v>0.52771963076573847</v>
      </c>
      <c r="G632" s="132">
        <f t="shared" si="27"/>
        <v>0.22698451466759781</v>
      </c>
      <c r="H632" s="131">
        <f t="shared" si="28"/>
        <v>0.20854496854853632</v>
      </c>
      <c r="I632" s="47" t="s">
        <v>990</v>
      </c>
      <c r="J632" s="47" t="str">
        <f t="shared" si="29"/>
        <v>VULNERABILIDADE MODERADA</v>
      </c>
    </row>
    <row r="633" spans="1:10">
      <c r="A633" s="145">
        <v>631</v>
      </c>
      <c r="B633" s="28">
        <v>3154150</v>
      </c>
      <c r="C633" s="17" t="s">
        <v>722</v>
      </c>
      <c r="D633" s="143">
        <f>Sensibilidade!Q635</f>
        <v>0.45496506857467195</v>
      </c>
      <c r="E633" s="143">
        <f>Exposição!O635</f>
        <v>0.56992812167053097</v>
      </c>
      <c r="F633" s="143">
        <f>'Capacidade de Adaptação'!M635</f>
        <v>0.33145600377385265</v>
      </c>
      <c r="G633" s="132">
        <f t="shared" si="27"/>
        <v>0.7822980546624273</v>
      </c>
      <c r="H633" s="131">
        <f t="shared" si="28"/>
        <v>0.71874649001527657</v>
      </c>
      <c r="I633" s="47" t="s">
        <v>990</v>
      </c>
      <c r="J633" s="47" t="str">
        <f t="shared" si="29"/>
        <v>VULNERABILIDADE MUITO ALTA</v>
      </c>
    </row>
    <row r="634" spans="1:10">
      <c r="A634" s="145">
        <v>632</v>
      </c>
      <c r="B634" s="28">
        <v>3154200</v>
      </c>
      <c r="C634" s="17" t="s">
        <v>723</v>
      </c>
      <c r="D634" s="143">
        <f>Sensibilidade!Q636</f>
        <v>0.45024996637524867</v>
      </c>
      <c r="E634" s="143">
        <f>Exposição!O636</f>
        <v>0.4403786183863872</v>
      </c>
      <c r="F634" s="143">
        <f>'Capacidade de Adaptação'!M636</f>
        <v>0.27360380425007097</v>
      </c>
      <c r="G634" s="132">
        <f t="shared" si="27"/>
        <v>0.72469920023342604</v>
      </c>
      <c r="H634" s="131">
        <f t="shared" si="28"/>
        <v>0.66582679501793984</v>
      </c>
      <c r="I634" s="47" t="s">
        <v>51</v>
      </c>
      <c r="J634" s="47" t="str">
        <f t="shared" si="29"/>
        <v>VULNERABILIDADE MUITO ALTA</v>
      </c>
    </row>
    <row r="635" spans="1:10">
      <c r="A635" s="145">
        <v>633</v>
      </c>
      <c r="B635" s="28">
        <v>3154309</v>
      </c>
      <c r="C635" s="17" t="s">
        <v>724</v>
      </c>
      <c r="D635" s="143">
        <f>Sensibilidade!Q637</f>
        <v>0.41527244978477945</v>
      </c>
      <c r="E635" s="143">
        <f>Exposição!O637</f>
        <v>0.3547121875943115</v>
      </c>
      <c r="F635" s="143">
        <f>'Capacidade de Adaptação'!M637</f>
        <v>0.38596694653918268</v>
      </c>
      <c r="G635" s="132">
        <f t="shared" si="27"/>
        <v>0.3816445952991836</v>
      </c>
      <c r="H635" s="131">
        <f t="shared" si="28"/>
        <v>0.35064092473418684</v>
      </c>
      <c r="I635" s="47" t="s">
        <v>991</v>
      </c>
      <c r="J635" s="47" t="str">
        <f t="shared" si="29"/>
        <v>VULNERABILIDADE MODERADA</v>
      </c>
    </row>
    <row r="636" spans="1:10">
      <c r="A636" s="145">
        <v>634</v>
      </c>
      <c r="B636" s="28">
        <v>3154408</v>
      </c>
      <c r="C636" s="17" t="s">
        <v>725</v>
      </c>
      <c r="D636" s="143">
        <f>Sensibilidade!Q638</f>
        <v>0.37980988151914907</v>
      </c>
      <c r="E636" s="143">
        <f>Exposição!O638</f>
        <v>0.4030398525768269</v>
      </c>
      <c r="F636" s="143">
        <f>'Capacidade de Adaptação'!M638</f>
        <v>0.42339121413448599</v>
      </c>
      <c r="G636" s="132">
        <f t="shared" si="27"/>
        <v>0.36155336611703065</v>
      </c>
      <c r="H636" s="131">
        <f t="shared" si="28"/>
        <v>0.33218184718861354</v>
      </c>
      <c r="I636" s="47" t="s">
        <v>990</v>
      </c>
      <c r="J636" s="47" t="str">
        <f t="shared" si="29"/>
        <v>VULNERABILIDADE MODERADA</v>
      </c>
    </row>
    <row r="637" spans="1:10">
      <c r="A637" s="145">
        <v>635</v>
      </c>
      <c r="B637" s="28">
        <v>3154457</v>
      </c>
      <c r="C637" s="17" t="s">
        <v>726</v>
      </c>
      <c r="D637" s="143">
        <f>Sensibilidade!Q639</f>
        <v>0.63484776120599795</v>
      </c>
      <c r="E637" s="143">
        <f>Exposição!O639</f>
        <v>0.65723370651101976</v>
      </c>
      <c r="F637" s="143">
        <f>'Capacidade de Adaptação'!M639</f>
        <v>0.27788613891065406</v>
      </c>
      <c r="G637" s="132">
        <f t="shared" si="27"/>
        <v>1.5014903183126846</v>
      </c>
      <c r="H637" s="131">
        <f t="shared" si="28"/>
        <v>1</v>
      </c>
      <c r="I637" s="47" t="s">
        <v>993</v>
      </c>
      <c r="J637" s="47" t="str">
        <f t="shared" si="29"/>
        <v>VULNERABILIDADE EXTREMA</v>
      </c>
    </row>
    <row r="638" spans="1:10">
      <c r="A638" s="145">
        <v>636</v>
      </c>
      <c r="B638" s="28">
        <v>3154507</v>
      </c>
      <c r="C638" s="17" t="s">
        <v>727</v>
      </c>
      <c r="D638" s="143">
        <f>Sensibilidade!Q640</f>
        <v>0.44976374971952232</v>
      </c>
      <c r="E638" s="143">
        <f>Exposição!O640</f>
        <v>0.46543630940312258</v>
      </c>
      <c r="F638" s="143">
        <f>'Capacidade de Adaptação'!M640</f>
        <v>0.52319421241329422</v>
      </c>
      <c r="G638" s="132">
        <f t="shared" si="27"/>
        <v>0.4001121855059821</v>
      </c>
      <c r="H638" s="131">
        <f t="shared" si="28"/>
        <v>0.36760826290033455</v>
      </c>
      <c r="I638" s="47" t="s">
        <v>53</v>
      </c>
      <c r="J638" s="47" t="str">
        <f t="shared" si="29"/>
        <v>VULNERABILIDADE MODERADA</v>
      </c>
    </row>
    <row r="639" spans="1:10">
      <c r="A639" s="145">
        <v>637</v>
      </c>
      <c r="B639" s="28">
        <v>3154606</v>
      </c>
      <c r="C639" s="17" t="s">
        <v>728</v>
      </c>
      <c r="D639" s="143">
        <f>Sensibilidade!Q641</f>
        <v>0.417028954776689</v>
      </c>
      <c r="E639" s="143">
        <f>Exposição!O641</f>
        <v>0.58060311025792677</v>
      </c>
      <c r="F639" s="143">
        <f>'Capacidade de Adaptação'!M641</f>
        <v>0.38012501350133349</v>
      </c>
      <c r="G639" s="132">
        <f t="shared" si="27"/>
        <v>0.63697020614537525</v>
      </c>
      <c r="H639" s="131">
        <f t="shared" si="28"/>
        <v>0.58522464319414869</v>
      </c>
      <c r="I639" s="47" t="s">
        <v>992</v>
      </c>
      <c r="J639" s="47" t="str">
        <f t="shared" si="29"/>
        <v>VULNERABILIDADE ALTA</v>
      </c>
    </row>
    <row r="640" spans="1:10">
      <c r="A640" s="145">
        <v>638</v>
      </c>
      <c r="B640" s="28">
        <v>3154705</v>
      </c>
      <c r="C640" s="17" t="s">
        <v>729</v>
      </c>
      <c r="D640" s="143">
        <f>Sensibilidade!Q642</f>
        <v>0.46379709745410175</v>
      </c>
      <c r="E640" s="143">
        <f>Exposição!O642</f>
        <v>0.34306684733513998</v>
      </c>
      <c r="F640" s="143">
        <f>'Capacidade de Adaptação'!M642</f>
        <v>0.44023238712531776</v>
      </c>
      <c r="G640" s="132">
        <f t="shared" si="27"/>
        <v>0.36143049144058931</v>
      </c>
      <c r="H640" s="131">
        <f t="shared" si="28"/>
        <v>0.33206895448502349</v>
      </c>
      <c r="I640" s="47" t="s">
        <v>51</v>
      </c>
      <c r="J640" s="47" t="str">
        <f t="shared" si="29"/>
        <v>VULNERABILIDADE MODERADA</v>
      </c>
    </row>
    <row r="641" spans="1:10">
      <c r="A641" s="145">
        <v>639</v>
      </c>
      <c r="B641" s="28">
        <v>3154804</v>
      </c>
      <c r="C641" s="17" t="s">
        <v>730</v>
      </c>
      <c r="D641" s="143">
        <f>Sensibilidade!Q643</f>
        <v>0.22272068435594203</v>
      </c>
      <c r="E641" s="143">
        <f>Exposição!O643</f>
        <v>0.74722222222222223</v>
      </c>
      <c r="F641" s="143">
        <f>'Capacidade de Adaptação'!M643</f>
        <v>0.812251221693984</v>
      </c>
      <c r="G641" s="132">
        <f t="shared" si="27"/>
        <v>0.20488962066713964</v>
      </c>
      <c r="H641" s="131">
        <f t="shared" si="28"/>
        <v>0.18824499794853056</v>
      </c>
      <c r="I641" s="47" t="s">
        <v>992</v>
      </c>
      <c r="J641" s="47" t="str">
        <f t="shared" si="29"/>
        <v>VULNERABILIDADE RELATIVAMENTE BAIXA</v>
      </c>
    </row>
    <row r="642" spans="1:10">
      <c r="A642" s="145">
        <v>640</v>
      </c>
      <c r="B642" s="28">
        <v>3154903</v>
      </c>
      <c r="C642" s="17" t="s">
        <v>731</v>
      </c>
      <c r="D642" s="143">
        <f>Sensibilidade!Q644</f>
        <v>0.41657463351346152</v>
      </c>
      <c r="E642" s="143">
        <f>Exposição!O644</f>
        <v>0.63592643942909477</v>
      </c>
      <c r="F642" s="143">
        <f>'Capacidade de Adaptação'!M644</f>
        <v>0.50373275429177</v>
      </c>
      <c r="G642" s="132">
        <f t="shared" si="27"/>
        <v>0.52589556900890966</v>
      </c>
      <c r="H642" s="131">
        <f t="shared" si="28"/>
        <v>0.48317337885091205</v>
      </c>
      <c r="I642" s="47" t="s">
        <v>990</v>
      </c>
      <c r="J642" s="47" t="str">
        <f t="shared" si="29"/>
        <v>VULNERABILIDADE ALTA</v>
      </c>
    </row>
    <row r="643" spans="1:10">
      <c r="A643" s="145">
        <v>641</v>
      </c>
      <c r="B643" s="28">
        <v>3155009</v>
      </c>
      <c r="C643" s="17" t="s">
        <v>52</v>
      </c>
      <c r="D643" s="143">
        <f>Sensibilidade!Q645</f>
        <v>0.31244302613534508</v>
      </c>
      <c r="E643" s="143">
        <f>Exposição!O645</f>
        <v>0.16617735621800664</v>
      </c>
      <c r="F643" s="143">
        <f>'Capacidade de Adaptação'!M645</f>
        <v>0.47123778306015912</v>
      </c>
      <c r="G643" s="132">
        <f t="shared" si="27"/>
        <v>0.11017995143504201</v>
      </c>
      <c r="H643" s="131">
        <f t="shared" si="28"/>
        <v>0.10122926024424583</v>
      </c>
      <c r="I643" s="47" t="s">
        <v>990</v>
      </c>
      <c r="J643" s="47" t="str">
        <f t="shared" si="29"/>
        <v>VULNERABILIDADE RELATIVAMENTE BAIXA</v>
      </c>
    </row>
    <row r="644" spans="1:10">
      <c r="A644" s="145">
        <v>642</v>
      </c>
      <c r="B644" s="28">
        <v>3155108</v>
      </c>
      <c r="C644" s="17" t="s">
        <v>732</v>
      </c>
      <c r="D644" s="143">
        <f>Sensibilidade!Q646</f>
        <v>0.45774487611819259</v>
      </c>
      <c r="E644" s="143">
        <f>Exposição!O646</f>
        <v>0.70295844625112913</v>
      </c>
      <c r="F644" s="143">
        <f>'Capacidade de Adaptação'!M646</f>
        <v>0.4455751858329482</v>
      </c>
      <c r="G644" s="132">
        <f t="shared" ref="G644:G707" si="30">((D644*E644)/F644)</f>
        <v>0.7221578694826557</v>
      </c>
      <c r="H644" s="131">
        <f t="shared" ref="H644:H707" si="31">IF((1-(G644-$E$858)/($H$858-$E$858))&gt;1,1,IF((1-(G644-$E$858)/($H$858-$E$858))&lt;0,0,1-(G644-$E$858)/($H$858-$E$858)))</f>
        <v>0.66349191441048094</v>
      </c>
      <c r="I644" s="47" t="s">
        <v>502</v>
      </c>
      <c r="J644" s="47" t="str">
        <f t="shared" ref="J644:J707" si="32">IF(AND(H644&gt;0,H644&lt;0.2),"VULNERABILIDADE RELATIVAMENTE BAIXA",IF(AND(H644&gt;0.20001,H644&lt;0.4),"VULNERABILIDADE MODERADA",IF(AND(H644&gt;0.40001,H644&lt;0.6),"VULNERABILIDADE ALTA",IF(AND(H644&gt;0.60001,H644&lt;0.8),"VULNERABILIDADE MUITO ALTA","VULNERABILIDADE EXTREMA"))))</f>
        <v>VULNERABILIDADE MUITO ALTA</v>
      </c>
    </row>
    <row r="645" spans="1:10">
      <c r="A645" s="145">
        <v>643</v>
      </c>
      <c r="B645" s="28">
        <v>3155207</v>
      </c>
      <c r="C645" s="17" t="s">
        <v>733</v>
      </c>
      <c r="D645" s="143">
        <f>Sensibilidade!Q647</f>
        <v>0.44634145190177715</v>
      </c>
      <c r="E645" s="143">
        <f>Exposição!O647</f>
        <v>0.37703252032520324</v>
      </c>
      <c r="F645" s="143">
        <f>'Capacidade de Adaptação'!M647</f>
        <v>0.25989725023063337</v>
      </c>
      <c r="G645" s="132">
        <f t="shared" si="30"/>
        <v>0.64750682197214804</v>
      </c>
      <c r="H645" s="131">
        <f t="shared" si="31"/>
        <v>0.59490529572421313</v>
      </c>
      <c r="I645" s="47" t="s">
        <v>990</v>
      </c>
      <c r="J645" s="47" t="str">
        <f t="shared" si="32"/>
        <v>VULNERABILIDADE ALTA</v>
      </c>
    </row>
    <row r="646" spans="1:10">
      <c r="A646" s="145">
        <v>644</v>
      </c>
      <c r="B646" s="28">
        <v>3155306</v>
      </c>
      <c r="C646" s="17" t="s">
        <v>734</v>
      </c>
      <c r="D646" s="143">
        <f>Sensibilidade!Q648</f>
        <v>0.57988171990291304</v>
      </c>
      <c r="E646" s="143">
        <f>Exposição!O648</f>
        <v>0.58889396152489704</v>
      </c>
      <c r="F646" s="143">
        <f>'Capacidade de Adaptação'!M648</f>
        <v>0.37733511649962226</v>
      </c>
      <c r="G646" s="132">
        <f t="shared" si="30"/>
        <v>0.90500149155833753</v>
      </c>
      <c r="H646" s="131">
        <f t="shared" si="31"/>
        <v>0.83148186505056643</v>
      </c>
      <c r="I646" s="47" t="s">
        <v>992</v>
      </c>
      <c r="J646" s="47" t="str">
        <f t="shared" si="32"/>
        <v>VULNERABILIDADE EXTREMA</v>
      </c>
    </row>
    <row r="647" spans="1:10">
      <c r="A647" s="145">
        <v>645</v>
      </c>
      <c r="B647" s="28">
        <v>3155405</v>
      </c>
      <c r="C647" s="17" t="s">
        <v>735</v>
      </c>
      <c r="D647" s="143">
        <f>Sensibilidade!Q649</f>
        <v>0.39206758660088642</v>
      </c>
      <c r="E647" s="143">
        <f>Exposição!O649</f>
        <v>0.32250534299407185</v>
      </c>
      <c r="F647" s="143">
        <f>'Capacidade de Adaptação'!M649</f>
        <v>0.47157724053299505</v>
      </c>
      <c r="G647" s="132">
        <f t="shared" si="30"/>
        <v>0.26812975823571344</v>
      </c>
      <c r="H647" s="131">
        <f t="shared" si="31"/>
        <v>0.24634769504025411</v>
      </c>
      <c r="I647" s="47" t="s">
        <v>990</v>
      </c>
      <c r="J647" s="47" t="str">
        <f t="shared" si="32"/>
        <v>VULNERABILIDADE MODERADA</v>
      </c>
    </row>
    <row r="648" spans="1:10">
      <c r="A648" s="145">
        <v>646</v>
      </c>
      <c r="B648" s="28">
        <v>3155504</v>
      </c>
      <c r="C648" s="17" t="s">
        <v>736</v>
      </c>
      <c r="D648" s="143">
        <f>Sensibilidade!Q650</f>
        <v>0.53762401519185443</v>
      </c>
      <c r="E648" s="143">
        <f>Exposição!O650</f>
        <v>0.49537037037037041</v>
      </c>
      <c r="F648" s="143">
        <f>'Capacidade de Adaptação'!M650</f>
        <v>0.37637069847629456</v>
      </c>
      <c r="G648" s="132">
        <f t="shared" si="30"/>
        <v>0.7076082399713397</v>
      </c>
      <c r="H648" s="131">
        <f t="shared" si="31"/>
        <v>0.6501242534787488</v>
      </c>
      <c r="I648" s="47" t="s">
        <v>50</v>
      </c>
      <c r="J648" s="47" t="str">
        <f t="shared" si="32"/>
        <v>VULNERABILIDADE MUITO ALTA</v>
      </c>
    </row>
    <row r="649" spans="1:10">
      <c r="A649" s="145">
        <v>647</v>
      </c>
      <c r="B649" s="28">
        <v>3155603</v>
      </c>
      <c r="C649" s="17" t="s">
        <v>737</v>
      </c>
      <c r="D649" s="143">
        <f>Sensibilidade!Q651</f>
        <v>0.37930893588516151</v>
      </c>
      <c r="E649" s="143">
        <f>Exposição!O651</f>
        <v>0.43894644478829403</v>
      </c>
      <c r="F649" s="143">
        <f>'Capacidade de Adaptação'!M651</f>
        <v>0.30999001147680461</v>
      </c>
      <c r="G649" s="132">
        <f t="shared" si="30"/>
        <v>0.53710217335722421</v>
      </c>
      <c r="H649" s="131">
        <f t="shared" si="31"/>
        <v>0.49346959202993723</v>
      </c>
      <c r="I649" s="47" t="s">
        <v>53</v>
      </c>
      <c r="J649" s="47" t="str">
        <f t="shared" si="32"/>
        <v>VULNERABILIDADE ALTA</v>
      </c>
    </row>
    <row r="650" spans="1:10">
      <c r="A650" s="145">
        <v>648</v>
      </c>
      <c r="B650" s="28">
        <v>3155702</v>
      </c>
      <c r="C650" s="17" t="s">
        <v>738</v>
      </c>
      <c r="D650" s="143">
        <f>Sensibilidade!Q652</f>
        <v>0.36084371297777357</v>
      </c>
      <c r="E650" s="143">
        <f>Exposição!O652</f>
        <v>0.72067227913452359</v>
      </c>
      <c r="F650" s="143">
        <f>'Capacidade de Adaptação'!M652</f>
        <v>0.59709917552124148</v>
      </c>
      <c r="G650" s="132">
        <f t="shared" si="30"/>
        <v>0.43552239176355184</v>
      </c>
      <c r="H650" s="131">
        <f t="shared" si="31"/>
        <v>0.40014184943638653</v>
      </c>
      <c r="I650" s="47" t="s">
        <v>991</v>
      </c>
      <c r="J650" s="47" t="str">
        <f t="shared" si="32"/>
        <v>VULNERABILIDADE ALTA</v>
      </c>
    </row>
    <row r="651" spans="1:10">
      <c r="A651" s="145">
        <v>649</v>
      </c>
      <c r="B651" s="28">
        <v>3155801</v>
      </c>
      <c r="C651" s="17" t="s">
        <v>739</v>
      </c>
      <c r="D651" s="143">
        <f>Sensibilidade!Q653</f>
        <v>0.42347893306092771</v>
      </c>
      <c r="E651" s="143">
        <f>Exposição!O653</f>
        <v>0.3505129305393731</v>
      </c>
      <c r="F651" s="143">
        <f>'Capacidade de Adaptação'!M653</f>
        <v>0.43751533916502816</v>
      </c>
      <c r="G651" s="132">
        <f t="shared" si="30"/>
        <v>0.33926774346278188</v>
      </c>
      <c r="H651" s="131">
        <f t="shared" si="31"/>
        <v>0.31170664216275146</v>
      </c>
      <c r="I651" s="47" t="s">
        <v>990</v>
      </c>
      <c r="J651" s="47" t="str">
        <f t="shared" si="32"/>
        <v>VULNERABILIDADE MODERADA</v>
      </c>
    </row>
    <row r="652" spans="1:10">
      <c r="A652" s="145">
        <v>650</v>
      </c>
      <c r="B652" s="28">
        <v>3155900</v>
      </c>
      <c r="C652" s="17" t="s">
        <v>740</v>
      </c>
      <c r="D652" s="143">
        <f>Sensibilidade!Q654</f>
        <v>0.26586027265154299</v>
      </c>
      <c r="E652" s="143">
        <f>Exposição!O654</f>
        <v>0.41405450165612767</v>
      </c>
      <c r="F652" s="143">
        <f>'Capacidade de Adaptação'!M654</f>
        <v>0.61113652605188629</v>
      </c>
      <c r="G652" s="132">
        <f t="shared" si="30"/>
        <v>0.18012446975481688</v>
      </c>
      <c r="H652" s="131">
        <f t="shared" si="31"/>
        <v>0.16549169415741805</v>
      </c>
      <c r="I652" s="47" t="s">
        <v>990</v>
      </c>
      <c r="J652" s="47" t="str">
        <f t="shared" si="32"/>
        <v>VULNERABILIDADE RELATIVAMENTE BAIXA</v>
      </c>
    </row>
    <row r="653" spans="1:10">
      <c r="A653" s="145">
        <v>651</v>
      </c>
      <c r="B653" s="28">
        <v>3156007</v>
      </c>
      <c r="C653" s="17" t="s">
        <v>741</v>
      </c>
      <c r="D653" s="143">
        <f>Sensibilidade!Q655</f>
        <v>0.37665792707193835</v>
      </c>
      <c r="E653" s="143">
        <f>Exposição!O655</f>
        <v>0.42640018066847335</v>
      </c>
      <c r="F653" s="143">
        <f>'Capacidade de Adaptação'!M655</f>
        <v>0.34207235575871103</v>
      </c>
      <c r="G653" s="132">
        <f t="shared" si="30"/>
        <v>0.46951180196208309</v>
      </c>
      <c r="H653" s="131">
        <f t="shared" si="31"/>
        <v>0.43137006115477772</v>
      </c>
      <c r="I653" s="47" t="s">
        <v>502</v>
      </c>
      <c r="J653" s="47" t="str">
        <f t="shared" si="32"/>
        <v>VULNERABILIDADE ALTA</v>
      </c>
    </row>
    <row r="654" spans="1:10">
      <c r="A654" s="145">
        <v>652</v>
      </c>
      <c r="B654" s="28">
        <v>3156106</v>
      </c>
      <c r="C654" s="17" t="s">
        <v>742</v>
      </c>
      <c r="D654" s="143">
        <f>Sensibilidade!Q656</f>
        <v>0.44648488765264965</v>
      </c>
      <c r="E654" s="143">
        <f>Exposição!O656</f>
        <v>0.37703252032520324</v>
      </c>
      <c r="F654" s="143">
        <f>'Capacidade de Adaptação'!M656</f>
        <v>0.28998068873453858</v>
      </c>
      <c r="G654" s="132">
        <f t="shared" si="30"/>
        <v>0.58051907943738668</v>
      </c>
      <c r="H654" s="131">
        <f t="shared" si="31"/>
        <v>0.53335943793515983</v>
      </c>
      <c r="I654" s="47" t="s">
        <v>51</v>
      </c>
      <c r="J654" s="47" t="str">
        <f t="shared" si="32"/>
        <v>VULNERABILIDADE ALTA</v>
      </c>
    </row>
    <row r="655" spans="1:10">
      <c r="A655" s="145">
        <v>653</v>
      </c>
      <c r="B655" s="28">
        <v>3156205</v>
      </c>
      <c r="C655" s="17" t="s">
        <v>743</v>
      </c>
      <c r="D655" s="143">
        <f>Sensibilidade!Q657</f>
        <v>0.41807166333067308</v>
      </c>
      <c r="E655" s="143">
        <f>Exposição!O657</f>
        <v>0.3282520325203252</v>
      </c>
      <c r="F655" s="143">
        <f>'Capacidade de Adaptação'!M657</f>
        <v>0.60904595131497885</v>
      </c>
      <c r="G655" s="132">
        <f t="shared" si="30"/>
        <v>0.22532433378983935</v>
      </c>
      <c r="H655" s="131">
        <f t="shared" si="31"/>
        <v>0.20701965582205339</v>
      </c>
      <c r="I655" s="47" t="s">
        <v>990</v>
      </c>
      <c r="J655" s="47" t="str">
        <f t="shared" si="32"/>
        <v>VULNERABILIDADE MODERADA</v>
      </c>
    </row>
    <row r="656" spans="1:10">
      <c r="A656" s="145">
        <v>654</v>
      </c>
      <c r="B656" s="28">
        <v>3156304</v>
      </c>
      <c r="C656" s="17" t="s">
        <v>744</v>
      </c>
      <c r="D656" s="143">
        <f>Sensibilidade!Q658</f>
        <v>0.45993516008797902</v>
      </c>
      <c r="E656" s="143">
        <f>Exposição!O658</f>
        <v>0.3282520325203252</v>
      </c>
      <c r="F656" s="143">
        <f>'Capacidade de Adaptação'!M658</f>
        <v>0.53962838500522137</v>
      </c>
      <c r="G656" s="132">
        <f t="shared" si="30"/>
        <v>0.27977522184082193</v>
      </c>
      <c r="H656" s="131">
        <f t="shared" si="31"/>
        <v>0.25704711585676665</v>
      </c>
      <c r="I656" s="47" t="s">
        <v>990</v>
      </c>
      <c r="J656" s="47" t="str">
        <f t="shared" si="32"/>
        <v>VULNERABILIDADE MODERADA</v>
      </c>
    </row>
    <row r="657" spans="1:10">
      <c r="A657" s="145">
        <v>655</v>
      </c>
      <c r="B657" s="28">
        <v>3156403</v>
      </c>
      <c r="C657" s="17" t="s">
        <v>745</v>
      </c>
      <c r="D657" s="143">
        <f>Sensibilidade!Q659</f>
        <v>0.64415859767856853</v>
      </c>
      <c r="E657" s="143">
        <f>Exposição!O659</f>
        <v>0.49537037037037041</v>
      </c>
      <c r="F657" s="143">
        <f>'Capacidade de Adaptação'!M659</f>
        <v>0.54390186704731303</v>
      </c>
      <c r="G657" s="132">
        <f t="shared" si="30"/>
        <v>0.58668135272558875</v>
      </c>
      <c r="H657" s="131">
        <f t="shared" si="31"/>
        <v>0.53902110648976387</v>
      </c>
      <c r="I657" s="47" t="s">
        <v>15</v>
      </c>
      <c r="J657" s="47" t="str">
        <f t="shared" si="32"/>
        <v>VULNERABILIDADE ALTA</v>
      </c>
    </row>
    <row r="658" spans="1:10">
      <c r="A658" s="145">
        <v>656</v>
      </c>
      <c r="B658" s="28">
        <v>3156452</v>
      </c>
      <c r="C658" s="17" t="s">
        <v>746</v>
      </c>
      <c r="D658" s="143">
        <f>Sensibilidade!Q660</f>
        <v>0.39524392019154747</v>
      </c>
      <c r="E658" s="143">
        <f>Exposição!O660</f>
        <v>0.41484267760723942</v>
      </c>
      <c r="F658" s="143">
        <f>'Capacidade de Adaptação'!M660</f>
        <v>0.23511064397180484</v>
      </c>
      <c r="G658" s="132">
        <f t="shared" si="30"/>
        <v>0.69739099595978582</v>
      </c>
      <c r="H658" s="131">
        <f t="shared" si="31"/>
        <v>0.64073702794857301</v>
      </c>
      <c r="I658" s="47" t="s">
        <v>990</v>
      </c>
      <c r="J658" s="47" t="str">
        <f t="shared" si="32"/>
        <v>VULNERABILIDADE MUITO ALTA</v>
      </c>
    </row>
    <row r="659" spans="1:10">
      <c r="A659" s="145">
        <v>657</v>
      </c>
      <c r="B659" s="28">
        <v>3156502</v>
      </c>
      <c r="C659" s="17" t="s">
        <v>747</v>
      </c>
      <c r="D659" s="143">
        <f>Sensibilidade!Q661</f>
        <v>0.45752884869768806</v>
      </c>
      <c r="E659" s="143">
        <f>Exposição!O661</f>
        <v>0.61275206804545324</v>
      </c>
      <c r="F659" s="143">
        <f>'Capacidade de Adaptação'!M661</f>
        <v>0.40342849677797549</v>
      </c>
      <c r="G659" s="132">
        <f t="shared" si="30"/>
        <v>0.69492301726085937</v>
      </c>
      <c r="H659" s="131">
        <f t="shared" si="31"/>
        <v>0.63846954049067395</v>
      </c>
      <c r="I659" s="47" t="s">
        <v>53</v>
      </c>
      <c r="J659" s="47" t="str">
        <f t="shared" si="32"/>
        <v>VULNERABILIDADE MUITO ALTA</v>
      </c>
    </row>
    <row r="660" spans="1:10">
      <c r="A660" s="145">
        <v>658</v>
      </c>
      <c r="B660" s="28">
        <v>3156601</v>
      </c>
      <c r="C660" s="17" t="s">
        <v>748</v>
      </c>
      <c r="D660" s="143">
        <f>Sensibilidade!Q662</f>
        <v>0.40009148324317551</v>
      </c>
      <c r="E660" s="143">
        <f>Exposição!O662</f>
        <v>0.33700790446404921</v>
      </c>
      <c r="F660" s="143">
        <f>'Capacidade de Adaptação'!M662</f>
        <v>0.35148934728987319</v>
      </c>
      <c r="G660" s="132">
        <f t="shared" si="30"/>
        <v>0.38360762111660318</v>
      </c>
      <c r="H660" s="131">
        <f t="shared" si="31"/>
        <v>0.35244448017916175</v>
      </c>
      <c r="I660" s="47" t="s">
        <v>502</v>
      </c>
      <c r="J660" s="47" t="str">
        <f t="shared" si="32"/>
        <v>VULNERABILIDADE MODERADA</v>
      </c>
    </row>
    <row r="661" spans="1:10">
      <c r="A661" s="145">
        <v>659</v>
      </c>
      <c r="B661" s="28">
        <v>3156700</v>
      </c>
      <c r="C661" s="17" t="s">
        <v>749</v>
      </c>
      <c r="D661" s="143">
        <f>Sensibilidade!Q663</f>
        <v>0.32380376544411332</v>
      </c>
      <c r="E661" s="143">
        <f>Exposição!O663</f>
        <v>0.65442443455899035</v>
      </c>
      <c r="F661" s="143">
        <f>'Capacidade de Adaptação'!M663</f>
        <v>0.51000987159664257</v>
      </c>
      <c r="G661" s="132">
        <f t="shared" si="30"/>
        <v>0.41549214615286434</v>
      </c>
      <c r="H661" s="131">
        <f t="shared" si="31"/>
        <v>0.38173880133851301</v>
      </c>
      <c r="I661" s="47" t="s">
        <v>992</v>
      </c>
      <c r="J661" s="47" t="str">
        <f t="shared" si="32"/>
        <v>VULNERABILIDADE MODERADA</v>
      </c>
    </row>
    <row r="662" spans="1:10">
      <c r="A662" s="145">
        <v>660</v>
      </c>
      <c r="B662" s="28">
        <v>3156809</v>
      </c>
      <c r="C662" s="17" t="s">
        <v>750</v>
      </c>
      <c r="D662" s="143">
        <f>Sensibilidade!Q664</f>
        <v>0.36354477012436631</v>
      </c>
      <c r="E662" s="143">
        <f>Exposição!O664</f>
        <v>0.36528906955736223</v>
      </c>
      <c r="F662" s="143">
        <f>'Capacidade de Adaptação'!M664</f>
        <v>0.6705922857909179</v>
      </c>
      <c r="G662" s="132">
        <f t="shared" si="30"/>
        <v>0.19803229717226412</v>
      </c>
      <c r="H662" s="131">
        <f t="shared" si="31"/>
        <v>0.18194474299651253</v>
      </c>
      <c r="I662" s="47" t="s">
        <v>991</v>
      </c>
      <c r="J662" s="47" t="str">
        <f t="shared" si="32"/>
        <v>VULNERABILIDADE RELATIVAMENTE BAIXA</v>
      </c>
    </row>
    <row r="663" spans="1:10">
      <c r="A663" s="145">
        <v>661</v>
      </c>
      <c r="B663" s="28">
        <v>3156908</v>
      </c>
      <c r="C663" s="17" t="s">
        <v>751</v>
      </c>
      <c r="D663" s="143">
        <f>Sensibilidade!Q665</f>
        <v>0.40600441763321177</v>
      </c>
      <c r="E663" s="143">
        <f>Exposição!O665</f>
        <v>0.40440956578925596</v>
      </c>
      <c r="F663" s="143">
        <f>'Capacidade de Adaptação'!M665</f>
        <v>0.58208600699576352</v>
      </c>
      <c r="G663" s="132">
        <f t="shared" si="30"/>
        <v>0.28207527456464337</v>
      </c>
      <c r="H663" s="131">
        <f t="shared" si="31"/>
        <v>0.25916031914577398</v>
      </c>
      <c r="I663" s="47" t="s">
        <v>15</v>
      </c>
      <c r="J663" s="47" t="str">
        <f t="shared" si="32"/>
        <v>VULNERABILIDADE MODERADA</v>
      </c>
    </row>
    <row r="664" spans="1:10">
      <c r="A664" s="145">
        <v>662</v>
      </c>
      <c r="B664" s="28">
        <v>3157005</v>
      </c>
      <c r="C664" s="17" t="s">
        <v>752</v>
      </c>
      <c r="D664" s="143">
        <f>Sensibilidade!Q666</f>
        <v>0.38039714104572608</v>
      </c>
      <c r="E664" s="143">
        <f>Exposição!O666</f>
        <v>0.50517858426054074</v>
      </c>
      <c r="F664" s="143">
        <f>'Capacidade de Adaptação'!M666</f>
        <v>0.28039275109960093</v>
      </c>
      <c r="G664" s="132">
        <f t="shared" si="30"/>
        <v>0.68535469771105162</v>
      </c>
      <c r="H664" s="131">
        <f t="shared" si="31"/>
        <v>0.62967852273116232</v>
      </c>
      <c r="I664" s="47" t="s">
        <v>53</v>
      </c>
      <c r="J664" s="47" t="str">
        <f t="shared" si="32"/>
        <v>VULNERABILIDADE MUITO ALTA</v>
      </c>
    </row>
    <row r="665" spans="1:10">
      <c r="A665" s="145">
        <v>663</v>
      </c>
      <c r="B665" s="28">
        <v>3157104</v>
      </c>
      <c r="C665" s="17" t="s">
        <v>753</v>
      </c>
      <c r="D665" s="143">
        <f>Sensibilidade!Q667</f>
        <v>0.46278460418291206</v>
      </c>
      <c r="E665" s="143">
        <f>Exposição!O667</f>
        <v>0.36365432071330295</v>
      </c>
      <c r="F665" s="143">
        <f>'Capacidade de Adaptação'!M667</f>
        <v>0.25823007048506619</v>
      </c>
      <c r="G665" s="132">
        <f t="shared" si="30"/>
        <v>0.65171968762036303</v>
      </c>
      <c r="H665" s="131">
        <f t="shared" si="31"/>
        <v>0.59877592071108854</v>
      </c>
      <c r="I665" s="47" t="s">
        <v>502</v>
      </c>
      <c r="J665" s="47" t="str">
        <f t="shared" si="32"/>
        <v>VULNERABILIDADE ALTA</v>
      </c>
    </row>
    <row r="666" spans="1:10">
      <c r="A666" s="145">
        <v>664</v>
      </c>
      <c r="B666" s="28">
        <v>3157203</v>
      </c>
      <c r="C666" s="17" t="s">
        <v>754</v>
      </c>
      <c r="D666" s="143">
        <f>Sensibilidade!Q668</f>
        <v>0.23695784397254685</v>
      </c>
      <c r="E666" s="143">
        <f>Exposição!O668</f>
        <v>0.60740750898220763</v>
      </c>
      <c r="F666" s="143">
        <f>'Capacidade de Adaptação'!M668</f>
        <v>0.64030709382893924</v>
      </c>
      <c r="G666" s="132">
        <f t="shared" si="30"/>
        <v>0.22478272555201587</v>
      </c>
      <c r="H666" s="131">
        <f t="shared" si="31"/>
        <v>0.20652204622481751</v>
      </c>
      <c r="I666" s="47" t="s">
        <v>991</v>
      </c>
      <c r="J666" s="47" t="str">
        <f t="shared" si="32"/>
        <v>VULNERABILIDADE MODERADA</v>
      </c>
    </row>
    <row r="667" spans="1:10">
      <c r="A667" s="145">
        <v>665</v>
      </c>
      <c r="B667" s="28">
        <v>3157252</v>
      </c>
      <c r="C667" s="17" t="s">
        <v>755</v>
      </c>
      <c r="D667" s="143">
        <f>Sensibilidade!Q669</f>
        <v>0.54226904453791447</v>
      </c>
      <c r="E667" s="143">
        <f>Exposição!O669</f>
        <v>0.45292999895527181</v>
      </c>
      <c r="F667" s="143">
        <f>'Capacidade de Adaptação'!M669</f>
        <v>0.20240848215238666</v>
      </c>
      <c r="G667" s="132">
        <f t="shared" si="30"/>
        <v>1.213436883495437</v>
      </c>
      <c r="H667" s="131">
        <f t="shared" si="31"/>
        <v>1</v>
      </c>
      <c r="I667" s="47" t="s">
        <v>991</v>
      </c>
      <c r="J667" s="47" t="str">
        <f t="shared" si="32"/>
        <v>VULNERABILIDADE EXTREMA</v>
      </c>
    </row>
    <row r="668" spans="1:10">
      <c r="A668" s="145">
        <v>666</v>
      </c>
      <c r="B668" s="28">
        <v>3157278</v>
      </c>
      <c r="C668" s="17" t="s">
        <v>756</v>
      </c>
      <c r="D668" s="143">
        <f>Sensibilidade!Q670</f>
        <v>0.42862984417658806</v>
      </c>
      <c r="E668" s="143">
        <f>Exposição!O670</f>
        <v>0.28812857573020173</v>
      </c>
      <c r="F668" s="143">
        <f>'Capacidade de Adaptação'!M670</f>
        <v>0.48282616756441038</v>
      </c>
      <c r="G668" s="132">
        <f t="shared" si="30"/>
        <v>0.2557866884909118</v>
      </c>
      <c r="H668" s="131">
        <f t="shared" si="31"/>
        <v>0.2350073395296961</v>
      </c>
      <c r="I668" s="47" t="s">
        <v>990</v>
      </c>
      <c r="J668" s="47" t="str">
        <f t="shared" si="32"/>
        <v>VULNERABILIDADE MODERADA</v>
      </c>
    </row>
    <row r="669" spans="1:10">
      <c r="A669" s="145">
        <v>667</v>
      </c>
      <c r="B669" s="28">
        <v>3157302</v>
      </c>
      <c r="C669" s="17" t="s">
        <v>757</v>
      </c>
      <c r="D669" s="143">
        <f>Sensibilidade!Q671</f>
        <v>0.41081838313569152</v>
      </c>
      <c r="E669" s="143">
        <f>Exposição!O671</f>
        <v>0.58876091538693165</v>
      </c>
      <c r="F669" s="143">
        <f>'Capacidade de Adaptação'!M671</f>
        <v>0.32771975111785817</v>
      </c>
      <c r="G669" s="132">
        <f t="shared" si="30"/>
        <v>0.7380507475906255</v>
      </c>
      <c r="H669" s="131">
        <f t="shared" si="31"/>
        <v>0.67809370242243394</v>
      </c>
      <c r="I669" s="47" t="s">
        <v>990</v>
      </c>
      <c r="J669" s="47" t="str">
        <f t="shared" si="32"/>
        <v>VULNERABILIDADE MUITO ALTA</v>
      </c>
    </row>
    <row r="670" spans="1:10">
      <c r="A670" s="145">
        <v>668</v>
      </c>
      <c r="B670" s="28">
        <v>3157336</v>
      </c>
      <c r="C670" s="17" t="s">
        <v>758</v>
      </c>
      <c r="D670" s="143">
        <f>Sensibilidade!Q672</f>
        <v>0.33501781581867252</v>
      </c>
      <c r="E670" s="143">
        <f>Exposição!O672</f>
        <v>0.4068679338830557</v>
      </c>
      <c r="F670" s="143">
        <f>'Capacidade de Adaptação'!M672</f>
        <v>0.57080624813491398</v>
      </c>
      <c r="G670" s="132">
        <f t="shared" si="30"/>
        <v>0.23879907934003561</v>
      </c>
      <c r="H670" s="131">
        <f t="shared" si="31"/>
        <v>0.21939975316517124</v>
      </c>
      <c r="I670" s="47" t="s">
        <v>51</v>
      </c>
      <c r="J670" s="47" t="str">
        <f t="shared" si="32"/>
        <v>VULNERABILIDADE MODERADA</v>
      </c>
    </row>
    <row r="671" spans="1:10">
      <c r="A671" s="145">
        <v>669</v>
      </c>
      <c r="B671" s="28">
        <v>3157377</v>
      </c>
      <c r="C671" s="17" t="s">
        <v>759</v>
      </c>
      <c r="D671" s="143">
        <f>Sensibilidade!Q673</f>
        <v>0.47723387264132855</v>
      </c>
      <c r="E671" s="143">
        <f>Exposição!O673</f>
        <v>0.38277978513975719</v>
      </c>
      <c r="F671" s="143">
        <f>'Capacidade de Adaptação'!M673</f>
        <v>0.41096679468522368</v>
      </c>
      <c r="G671" s="132">
        <f t="shared" si="30"/>
        <v>0.44450179818294228</v>
      </c>
      <c r="H671" s="131">
        <f t="shared" si="31"/>
        <v>0.40839179561469119</v>
      </c>
      <c r="I671" s="47" t="s">
        <v>502</v>
      </c>
      <c r="J671" s="47" t="str">
        <f t="shared" si="32"/>
        <v>VULNERABILIDADE ALTA</v>
      </c>
    </row>
    <row r="672" spans="1:10">
      <c r="A672" s="145">
        <v>670</v>
      </c>
      <c r="B672" s="28">
        <v>3157401</v>
      </c>
      <c r="C672" s="17" t="s">
        <v>760</v>
      </c>
      <c r="D672" s="143">
        <f>Sensibilidade!Q674</f>
        <v>0.45537347704030662</v>
      </c>
      <c r="E672" s="143">
        <f>Exposição!O674</f>
        <v>0.49347129369819553</v>
      </c>
      <c r="F672" s="143">
        <f>'Capacidade de Adaptação'!M674</f>
        <v>0.52614166631273851</v>
      </c>
      <c r="G672" s="132">
        <f t="shared" si="30"/>
        <v>0.4270974021231686</v>
      </c>
      <c r="H672" s="131">
        <f t="shared" si="31"/>
        <v>0.39240128086875348</v>
      </c>
      <c r="I672" s="47" t="s">
        <v>990</v>
      </c>
      <c r="J672" s="47" t="str">
        <f t="shared" si="32"/>
        <v>VULNERABILIDADE MODERADA</v>
      </c>
    </row>
    <row r="673" spans="1:10">
      <c r="A673" s="145">
        <v>671</v>
      </c>
      <c r="B673" s="28">
        <v>3157500</v>
      </c>
      <c r="C673" s="17" t="s">
        <v>761</v>
      </c>
      <c r="D673" s="143">
        <f>Sensibilidade!Q675</f>
        <v>0.4675712433492884</v>
      </c>
      <c r="E673" s="143">
        <f>Exposição!O675</f>
        <v>0.64677055103884373</v>
      </c>
      <c r="F673" s="143">
        <f>'Capacidade de Adaptação'!M675</f>
        <v>0.28695878609569425</v>
      </c>
      <c r="G673" s="132">
        <f t="shared" si="30"/>
        <v>1.0538492820710821</v>
      </c>
      <c r="H673" s="131">
        <f t="shared" si="31"/>
        <v>0.96823770426037936</v>
      </c>
      <c r="I673" s="47" t="s">
        <v>991</v>
      </c>
      <c r="J673" s="47" t="str">
        <f t="shared" si="32"/>
        <v>VULNERABILIDADE EXTREMA</v>
      </c>
    </row>
    <row r="674" spans="1:10">
      <c r="A674" s="145">
        <v>672</v>
      </c>
      <c r="B674" s="28">
        <v>3157609</v>
      </c>
      <c r="C674" s="17" t="s">
        <v>762</v>
      </c>
      <c r="D674" s="143">
        <f>Sensibilidade!Q676</f>
        <v>0.55681685405143666</v>
      </c>
      <c r="E674" s="143">
        <f>Exposição!O676</f>
        <v>0.78652893494581988</v>
      </c>
      <c r="F674" s="143">
        <f>'Capacidade de Adaptação'!M676</f>
        <v>0.30918057017922662</v>
      </c>
      <c r="G674" s="132">
        <f t="shared" si="30"/>
        <v>1.4164944676927305</v>
      </c>
      <c r="H674" s="131">
        <f t="shared" si="31"/>
        <v>1</v>
      </c>
      <c r="I674" s="47" t="s">
        <v>53</v>
      </c>
      <c r="J674" s="47" t="str">
        <f t="shared" si="32"/>
        <v>VULNERABILIDADE EXTREMA</v>
      </c>
    </row>
    <row r="675" spans="1:10">
      <c r="A675" s="145">
        <v>673</v>
      </c>
      <c r="B675" s="28">
        <v>3157658</v>
      </c>
      <c r="C675" s="17" t="s">
        <v>763</v>
      </c>
      <c r="D675" s="143">
        <f>Sensibilidade!Q677</f>
        <v>0.48357622047500909</v>
      </c>
      <c r="E675" s="143">
        <f>Exposição!O677</f>
        <v>0.33510163998171749</v>
      </c>
      <c r="F675" s="143">
        <f>'Capacidade de Adaptação'!M677</f>
        <v>0.34499838661967464</v>
      </c>
      <c r="G675" s="132">
        <f t="shared" si="30"/>
        <v>0.46970418072121756</v>
      </c>
      <c r="H675" s="131">
        <f t="shared" si="31"/>
        <v>0.43154681163633302</v>
      </c>
      <c r="I675" s="47" t="s">
        <v>991</v>
      </c>
      <c r="J675" s="47" t="str">
        <f t="shared" si="32"/>
        <v>VULNERABILIDADE ALTA</v>
      </c>
    </row>
    <row r="676" spans="1:10">
      <c r="A676" s="145">
        <v>674</v>
      </c>
      <c r="B676" s="28">
        <v>3157708</v>
      </c>
      <c r="C676" s="17" t="s">
        <v>764</v>
      </c>
      <c r="D676" s="143">
        <f>Sensibilidade!Q678</f>
        <v>0.44259032130154058</v>
      </c>
      <c r="E676" s="143">
        <f>Exposição!O678</f>
        <v>0.49537037037037041</v>
      </c>
      <c r="F676" s="143">
        <f>'Capacidade de Adaptação'!M678</f>
        <v>0.45047681252960042</v>
      </c>
      <c r="G676" s="132">
        <f t="shared" si="30"/>
        <v>0.48669792825591646</v>
      </c>
      <c r="H676" s="131">
        <f t="shared" si="31"/>
        <v>0.44716003772065616</v>
      </c>
      <c r="I676" s="47" t="s">
        <v>15</v>
      </c>
      <c r="J676" s="47" t="str">
        <f t="shared" si="32"/>
        <v>VULNERABILIDADE ALTA</v>
      </c>
    </row>
    <row r="677" spans="1:10">
      <c r="A677" s="145">
        <v>675</v>
      </c>
      <c r="B677" s="28">
        <v>3157807</v>
      </c>
      <c r="C677" s="17" t="s">
        <v>765</v>
      </c>
      <c r="D677" s="143">
        <f>Sensibilidade!Q679</f>
        <v>0.37579009409320596</v>
      </c>
      <c r="E677" s="143">
        <f>Exposição!O679</f>
        <v>0.70930534924462085</v>
      </c>
      <c r="F677" s="143">
        <f>'Capacidade de Adaptação'!M679</f>
        <v>0.42480694079820308</v>
      </c>
      <c r="G677" s="132">
        <f t="shared" si="30"/>
        <v>0.62746132027082424</v>
      </c>
      <c r="H677" s="131">
        <f t="shared" si="31"/>
        <v>0.57648823089508117</v>
      </c>
      <c r="I677" s="47" t="s">
        <v>992</v>
      </c>
      <c r="J677" s="47" t="str">
        <f t="shared" si="32"/>
        <v>VULNERABILIDADE ALTA</v>
      </c>
    </row>
    <row r="678" spans="1:10">
      <c r="A678" s="145">
        <v>676</v>
      </c>
      <c r="B678" s="28">
        <v>3157906</v>
      </c>
      <c r="C678" s="17" t="s">
        <v>766</v>
      </c>
      <c r="D678" s="143">
        <f>Sensibilidade!Q680</f>
        <v>0.58713689936859637</v>
      </c>
      <c r="E678" s="143">
        <f>Exposição!O680</f>
        <v>0.52547831972081183</v>
      </c>
      <c r="F678" s="143">
        <f>'Capacidade de Adaptação'!M680</f>
        <v>0.34365923522581321</v>
      </c>
      <c r="G678" s="132">
        <f t="shared" si="30"/>
        <v>0.89777221067133139</v>
      </c>
      <c r="H678" s="131">
        <f t="shared" si="31"/>
        <v>0.82483986941744125</v>
      </c>
      <c r="I678" s="47" t="s">
        <v>990</v>
      </c>
      <c r="J678" s="47" t="str">
        <f t="shared" si="32"/>
        <v>VULNERABILIDADE EXTREMA</v>
      </c>
    </row>
    <row r="679" spans="1:10">
      <c r="A679" s="145">
        <v>677</v>
      </c>
      <c r="B679" s="28">
        <v>3158003</v>
      </c>
      <c r="C679" s="17" t="s">
        <v>767</v>
      </c>
      <c r="D679" s="143">
        <f>Sensibilidade!Q681</f>
        <v>0.29961879690187815</v>
      </c>
      <c r="E679" s="143">
        <f>Exposição!O681</f>
        <v>0.72904567797134279</v>
      </c>
      <c r="F679" s="143">
        <f>'Capacidade de Adaptação'!M681</f>
        <v>0.5976091479288963</v>
      </c>
      <c r="G679" s="132">
        <f t="shared" si="30"/>
        <v>0.36551613990065185</v>
      </c>
      <c r="H679" s="131">
        <f t="shared" si="31"/>
        <v>0.33582269702931944</v>
      </c>
      <c r="I679" s="47" t="s">
        <v>991</v>
      </c>
      <c r="J679" s="47" t="str">
        <f t="shared" si="32"/>
        <v>VULNERABILIDADE MODERADA</v>
      </c>
    </row>
    <row r="680" spans="1:10">
      <c r="A680" s="145">
        <v>678</v>
      </c>
      <c r="B680" s="28">
        <v>3158102</v>
      </c>
      <c r="C680" s="17" t="s">
        <v>768</v>
      </c>
      <c r="D680" s="143">
        <f>Sensibilidade!Q682</f>
        <v>0.46701547116965791</v>
      </c>
      <c r="E680" s="143">
        <f>Exposição!O682</f>
        <v>0.49210328214393256</v>
      </c>
      <c r="F680" s="143">
        <f>'Capacidade de Adaptação'!M682</f>
        <v>0.32020670020477715</v>
      </c>
      <c r="G680" s="132">
        <f t="shared" si="30"/>
        <v>0.71772341436831399</v>
      </c>
      <c r="H680" s="131">
        <f t="shared" si="31"/>
        <v>0.65941770122591836</v>
      </c>
      <c r="I680" s="47" t="s">
        <v>502</v>
      </c>
      <c r="J680" s="47" t="str">
        <f t="shared" si="32"/>
        <v>VULNERABILIDADE MUITO ALTA</v>
      </c>
    </row>
    <row r="681" spans="1:10">
      <c r="A681" s="145">
        <v>679</v>
      </c>
      <c r="B681" s="28">
        <v>3158201</v>
      </c>
      <c r="C681" s="17" t="s">
        <v>769</v>
      </c>
      <c r="D681" s="143">
        <f>Sensibilidade!Q683</f>
        <v>0.34646713709477844</v>
      </c>
      <c r="E681" s="143">
        <f>Exposição!O683</f>
        <v>0.55048359396648427</v>
      </c>
      <c r="F681" s="143">
        <f>'Capacidade de Adaptação'!M683</f>
        <v>0.25757498165248482</v>
      </c>
      <c r="G681" s="132">
        <f t="shared" si="30"/>
        <v>0.74046195634222745</v>
      </c>
      <c r="H681" s="131">
        <f t="shared" si="31"/>
        <v>0.68030903175449509</v>
      </c>
      <c r="I681" s="47" t="s">
        <v>991</v>
      </c>
      <c r="J681" s="47" t="str">
        <f t="shared" si="32"/>
        <v>VULNERABILIDADE MUITO ALTA</v>
      </c>
    </row>
    <row r="682" spans="1:10">
      <c r="A682" s="145">
        <v>680</v>
      </c>
      <c r="B682" s="28">
        <v>3158300</v>
      </c>
      <c r="C682" s="17" t="s">
        <v>776</v>
      </c>
      <c r="D682" s="143">
        <f>Sensibilidade!Q684</f>
        <v>0.42763649646616586</v>
      </c>
      <c r="E682" s="143">
        <f>Exposição!O684</f>
        <v>8.4876543209876545E-2</v>
      </c>
      <c r="F682" s="143">
        <f>'Capacidade de Adaptação'!M684</f>
        <v>0.3189046038422062</v>
      </c>
      <c r="G682" s="132">
        <f t="shared" si="30"/>
        <v>0.11381556469592435</v>
      </c>
      <c r="H682" s="131">
        <f t="shared" si="31"/>
        <v>0.10456952710895095</v>
      </c>
      <c r="I682" s="47" t="s">
        <v>51</v>
      </c>
      <c r="J682" s="47" t="str">
        <f t="shared" si="32"/>
        <v>VULNERABILIDADE RELATIVAMENTE BAIXA</v>
      </c>
    </row>
    <row r="683" spans="1:10">
      <c r="A683" s="145">
        <v>681</v>
      </c>
      <c r="B683" s="28">
        <v>3158409</v>
      </c>
      <c r="C683" s="17" t="s">
        <v>777</v>
      </c>
      <c r="D683" s="143">
        <f>Sensibilidade!Q685</f>
        <v>0.3978861828782676</v>
      </c>
      <c r="E683" s="143">
        <f>Exposição!O685</f>
        <v>0.36528906955736223</v>
      </c>
      <c r="F683" s="143">
        <f>'Capacidade de Adaptação'!M685</f>
        <v>0.2586171674874661</v>
      </c>
      <c r="G683" s="132">
        <f t="shared" si="30"/>
        <v>0.56200241826705855</v>
      </c>
      <c r="H683" s="131">
        <f t="shared" si="31"/>
        <v>0.51634701518444959</v>
      </c>
      <c r="I683" s="47" t="s">
        <v>990</v>
      </c>
      <c r="J683" s="47" t="str">
        <f t="shared" si="32"/>
        <v>VULNERABILIDADE ALTA</v>
      </c>
    </row>
    <row r="684" spans="1:10">
      <c r="A684" s="145">
        <v>682</v>
      </c>
      <c r="B684" s="28">
        <v>3158508</v>
      </c>
      <c r="C684" s="17" t="s">
        <v>778</v>
      </c>
      <c r="D684" s="143">
        <f>Sensibilidade!Q686</f>
        <v>0.47202626604449732</v>
      </c>
      <c r="E684" s="143">
        <f>Exposição!O686</f>
        <v>0.49187585715860127</v>
      </c>
      <c r="F684" s="143">
        <f>'Capacidade de Adaptação'!M686</f>
        <v>0.34591972108565466</v>
      </c>
      <c r="G684" s="132">
        <f t="shared" si="30"/>
        <v>0.67119134891566479</v>
      </c>
      <c r="H684" s="131">
        <f t="shared" si="31"/>
        <v>0.61666576222015834</v>
      </c>
      <c r="I684" s="47" t="s">
        <v>992</v>
      </c>
      <c r="J684" s="47" t="str">
        <f t="shared" si="32"/>
        <v>VULNERABILIDADE MUITO ALTA</v>
      </c>
    </row>
    <row r="685" spans="1:10">
      <c r="A685" s="145">
        <v>683</v>
      </c>
      <c r="B685" s="28">
        <v>3158607</v>
      </c>
      <c r="C685" s="17" t="s">
        <v>779</v>
      </c>
      <c r="D685" s="143">
        <f>Sensibilidade!Q687</f>
        <v>0.34358154040851918</v>
      </c>
      <c r="E685" s="143">
        <f>Exposição!O687</f>
        <v>0.3332928856452379</v>
      </c>
      <c r="F685" s="143">
        <f>'Capacidade de Adaptação'!M687</f>
        <v>0.54832230786149994</v>
      </c>
      <c r="G685" s="132">
        <f t="shared" si="30"/>
        <v>0.2088430133433784</v>
      </c>
      <c r="H685" s="131">
        <f t="shared" si="31"/>
        <v>0.1918772287750854</v>
      </c>
      <c r="I685" s="47" t="s">
        <v>990</v>
      </c>
      <c r="J685" s="47" t="str">
        <f t="shared" si="32"/>
        <v>VULNERABILIDADE RELATIVAMENTE BAIXA</v>
      </c>
    </row>
    <row r="686" spans="1:10">
      <c r="A686" s="145">
        <v>684</v>
      </c>
      <c r="B686" s="28">
        <v>3158706</v>
      </c>
      <c r="C686" s="17" t="s">
        <v>780</v>
      </c>
      <c r="D686" s="143">
        <f>Sensibilidade!Q688</f>
        <v>0.31394682288846487</v>
      </c>
      <c r="E686" s="143">
        <f>Exposição!O688</f>
        <v>0.23121800662451072</v>
      </c>
      <c r="F686" s="143">
        <f>'Capacidade de Adaptação'!M688</f>
        <v>0.59603736040414645</v>
      </c>
      <c r="G686" s="132">
        <f t="shared" si="30"/>
        <v>0.12178793377171693</v>
      </c>
      <c r="H686" s="131">
        <f t="shared" si="31"/>
        <v>0.11189424465897069</v>
      </c>
      <c r="I686" s="47" t="s">
        <v>51</v>
      </c>
      <c r="J686" s="47" t="str">
        <f t="shared" si="32"/>
        <v>VULNERABILIDADE RELATIVAMENTE BAIXA</v>
      </c>
    </row>
    <row r="687" spans="1:10">
      <c r="A687" s="145">
        <v>685</v>
      </c>
      <c r="B687" s="28">
        <v>3158805</v>
      </c>
      <c r="C687" s="17" t="s">
        <v>781</v>
      </c>
      <c r="D687" s="143">
        <f>Sensibilidade!Q689</f>
        <v>0.3593572685607323</v>
      </c>
      <c r="E687" s="143">
        <f>Exposição!O689</f>
        <v>0.34532374641622399</v>
      </c>
      <c r="F687" s="143">
        <f>'Capacidade de Adaptação'!M689</f>
        <v>0.59459878873865202</v>
      </c>
      <c r="G687" s="132">
        <f t="shared" si="30"/>
        <v>0.20870307950768019</v>
      </c>
      <c r="H687" s="131">
        <f t="shared" si="31"/>
        <v>0.19174866274754254</v>
      </c>
      <c r="I687" s="47" t="s">
        <v>51</v>
      </c>
      <c r="J687" s="47" t="str">
        <f t="shared" si="32"/>
        <v>VULNERABILIDADE RELATIVAMENTE BAIXA</v>
      </c>
    </row>
    <row r="688" spans="1:10">
      <c r="A688" s="145">
        <v>686</v>
      </c>
      <c r="B688" s="28">
        <v>3158904</v>
      </c>
      <c r="C688" s="17" t="s">
        <v>782</v>
      </c>
      <c r="D688" s="143">
        <f>Sensibilidade!Q690</f>
        <v>0.51294655532494371</v>
      </c>
      <c r="E688" s="143">
        <f>Exposição!O690</f>
        <v>0.63068612846370264</v>
      </c>
      <c r="F688" s="143">
        <f>'Capacidade de Adaptação'!M690</f>
        <v>0.3107053307778368</v>
      </c>
      <c r="G688" s="132">
        <f t="shared" si="30"/>
        <v>1.0412060722511354</v>
      </c>
      <c r="H688" s="131">
        <f t="shared" si="31"/>
        <v>0.95662159116070578</v>
      </c>
      <c r="I688" s="47" t="s">
        <v>990</v>
      </c>
      <c r="J688" s="47" t="str">
        <f t="shared" si="32"/>
        <v>VULNERABILIDADE EXTREMA</v>
      </c>
    </row>
    <row r="689" spans="1:10">
      <c r="A689" s="145">
        <v>687</v>
      </c>
      <c r="B689" s="28">
        <v>3158953</v>
      </c>
      <c r="C689" s="17" t="s">
        <v>783</v>
      </c>
      <c r="D689" s="143">
        <f>Sensibilidade!Q691</f>
        <v>0.34647116070961298</v>
      </c>
      <c r="E689" s="143">
        <f>Exposição!O691</f>
        <v>0.47256917628032236</v>
      </c>
      <c r="F689" s="143">
        <f>'Capacidade de Adaptação'!M691</f>
        <v>0.31131495024958022</v>
      </c>
      <c r="G689" s="132">
        <f t="shared" si="30"/>
        <v>0.52593552249953257</v>
      </c>
      <c r="H689" s="131">
        <f t="shared" si="31"/>
        <v>0.4832100866389194</v>
      </c>
      <c r="I689" s="47" t="s">
        <v>991</v>
      </c>
      <c r="J689" s="47" t="str">
        <f t="shared" si="32"/>
        <v>VULNERABILIDADE ALTA</v>
      </c>
    </row>
    <row r="690" spans="1:10">
      <c r="A690" s="145">
        <v>688</v>
      </c>
      <c r="B690" s="28">
        <v>3159001</v>
      </c>
      <c r="C690" s="17" t="s">
        <v>784</v>
      </c>
      <c r="D690" s="143">
        <f>Sensibilidade!Q692</f>
        <v>0.28627385723759774</v>
      </c>
      <c r="E690" s="143">
        <f>Exposição!O692</f>
        <v>0.5125424819224158</v>
      </c>
      <c r="F690" s="143">
        <f>'Capacidade de Adaptação'!M692</f>
        <v>0.41495917973189439</v>
      </c>
      <c r="G690" s="132">
        <f t="shared" si="30"/>
        <v>0.35359505335648317</v>
      </c>
      <c r="H690" s="131">
        <f t="shared" si="31"/>
        <v>0.32487004406064124</v>
      </c>
      <c r="I690" s="47" t="s">
        <v>992</v>
      </c>
      <c r="J690" s="47" t="str">
        <f t="shared" si="32"/>
        <v>VULNERABILIDADE MODERADA</v>
      </c>
    </row>
    <row r="691" spans="1:10">
      <c r="A691" s="145">
        <v>689</v>
      </c>
      <c r="B691" s="28">
        <v>3159100</v>
      </c>
      <c r="C691" s="17" t="s">
        <v>785</v>
      </c>
      <c r="D691" s="143">
        <f>Sensibilidade!Q693</f>
        <v>0.3660578278491195</v>
      </c>
      <c r="E691" s="143">
        <f>Exposição!O693</f>
        <v>0.29075991293582876</v>
      </c>
      <c r="F691" s="143">
        <f>'Capacidade de Adaptação'!M693</f>
        <v>0.50857118037296756</v>
      </c>
      <c r="G691" s="132">
        <f t="shared" si="30"/>
        <v>0.20928229176657842</v>
      </c>
      <c r="H691" s="131">
        <f t="shared" si="31"/>
        <v>0.19228082152714798</v>
      </c>
      <c r="I691" s="47" t="s">
        <v>992</v>
      </c>
      <c r="J691" s="47" t="str">
        <f t="shared" si="32"/>
        <v>VULNERABILIDADE RELATIVAMENTE BAIXA</v>
      </c>
    </row>
    <row r="692" spans="1:10">
      <c r="A692" s="145">
        <v>690</v>
      </c>
      <c r="B692" s="28">
        <v>3159209</v>
      </c>
      <c r="C692" s="17" t="s">
        <v>770</v>
      </c>
      <c r="D692" s="143">
        <f>Sensibilidade!Q694</f>
        <v>0.45999648794959086</v>
      </c>
      <c r="E692" s="143">
        <f>Exposição!O694</f>
        <v>0.49470336608527204</v>
      </c>
      <c r="F692" s="143">
        <f>'Capacidade de Adaptação'!M694</f>
        <v>0.27618807709553389</v>
      </c>
      <c r="G692" s="132">
        <f t="shared" si="30"/>
        <v>0.82393785194916969</v>
      </c>
      <c r="H692" s="131">
        <f t="shared" si="31"/>
        <v>0.75700359415406715</v>
      </c>
      <c r="I692" s="47" t="s">
        <v>51</v>
      </c>
      <c r="J692" s="47" t="str">
        <f t="shared" si="32"/>
        <v>VULNERABILIDADE MUITO ALTA</v>
      </c>
    </row>
    <row r="693" spans="1:10">
      <c r="A693" s="145">
        <v>691</v>
      </c>
      <c r="B693" s="28">
        <v>3159308</v>
      </c>
      <c r="C693" s="17" t="s">
        <v>985</v>
      </c>
      <c r="D693" s="143">
        <f>Sensibilidade!Q695</f>
        <v>0.33957196239340942</v>
      </c>
      <c r="E693" s="143">
        <f>Exposição!O695</f>
        <v>0.28812857573020173</v>
      </c>
      <c r="F693" s="143">
        <f>'Capacidade de Adaptação'!M695</f>
        <v>0.27265878772196028</v>
      </c>
      <c r="G693" s="132">
        <f t="shared" si="30"/>
        <v>0.35883819003146872</v>
      </c>
      <c r="H693" s="131">
        <f t="shared" si="31"/>
        <v>0.32968724392373239</v>
      </c>
      <c r="I693" s="47" t="s">
        <v>990</v>
      </c>
      <c r="J693" s="47" t="str">
        <f t="shared" si="32"/>
        <v>VULNERABILIDADE MODERADA</v>
      </c>
    </row>
    <row r="694" spans="1:10">
      <c r="A694" s="145">
        <v>692</v>
      </c>
      <c r="B694" s="28">
        <v>3159357</v>
      </c>
      <c r="C694" s="17" t="s">
        <v>771</v>
      </c>
      <c r="D694" s="143">
        <f>Sensibilidade!Q696</f>
        <v>0.55099713550107932</v>
      </c>
      <c r="E694" s="143">
        <f>Exposição!O696</f>
        <v>0.39485212237190553</v>
      </c>
      <c r="F694" s="143">
        <f>'Capacidade de Adaptação'!M696</f>
        <v>0.27946111726788547</v>
      </c>
      <c r="G694" s="132">
        <f t="shared" si="30"/>
        <v>0.77850682950247752</v>
      </c>
      <c r="H694" s="131">
        <f t="shared" si="31"/>
        <v>0.71526325269884561</v>
      </c>
      <c r="I694" s="47" t="s">
        <v>991</v>
      </c>
      <c r="J694" s="47" t="str">
        <f t="shared" si="32"/>
        <v>VULNERABILIDADE MUITO ALTA</v>
      </c>
    </row>
    <row r="695" spans="1:10">
      <c r="A695" s="145">
        <v>693</v>
      </c>
      <c r="B695" s="28">
        <v>3159407</v>
      </c>
      <c r="C695" s="17" t="s">
        <v>986</v>
      </c>
      <c r="D695" s="143">
        <f>Sensibilidade!Q697</f>
        <v>0.37728586412820858</v>
      </c>
      <c r="E695" s="143">
        <f>Exposição!O697</f>
        <v>0.23121800662451072</v>
      </c>
      <c r="F695" s="143">
        <f>'Capacidade de Adaptação'!M697</f>
        <v>0.4279374844975935</v>
      </c>
      <c r="G695" s="132">
        <f t="shared" si="30"/>
        <v>0.20385053563079714</v>
      </c>
      <c r="H695" s="131">
        <f t="shared" si="31"/>
        <v>0.18729032508663668</v>
      </c>
      <c r="I695" s="47" t="s">
        <v>990</v>
      </c>
      <c r="J695" s="47" t="str">
        <f t="shared" si="32"/>
        <v>VULNERABILIDADE RELATIVAMENTE BAIXA</v>
      </c>
    </row>
    <row r="696" spans="1:10">
      <c r="A696" s="145">
        <v>694</v>
      </c>
      <c r="B696" s="28">
        <v>3159506</v>
      </c>
      <c r="C696" s="17" t="s">
        <v>772</v>
      </c>
      <c r="D696" s="143">
        <f>Sensibilidade!Q698</f>
        <v>0.52442711183504687</v>
      </c>
      <c r="E696" s="143">
        <f>Exposição!O698</f>
        <v>0.3282520325203252</v>
      </c>
      <c r="F696" s="143">
        <f>'Capacidade de Adaptação'!M698</f>
        <v>0.32172395327273068</v>
      </c>
      <c r="G696" s="132">
        <f t="shared" si="30"/>
        <v>0.53506822733428394</v>
      </c>
      <c r="H696" s="131">
        <f t="shared" si="31"/>
        <v>0.49160087772577132</v>
      </c>
      <c r="I696" s="47" t="s">
        <v>991</v>
      </c>
      <c r="J696" s="47" t="str">
        <f t="shared" si="32"/>
        <v>VULNERABILIDADE ALTA</v>
      </c>
    </row>
    <row r="697" spans="1:10">
      <c r="A697" s="145">
        <v>695</v>
      </c>
      <c r="B697" s="28">
        <v>3159605</v>
      </c>
      <c r="C697" s="17" t="s">
        <v>773</v>
      </c>
      <c r="D697" s="143">
        <f>Sensibilidade!Q699</f>
        <v>0.42692475755606796</v>
      </c>
      <c r="E697" s="143">
        <f>Exposição!O699</f>
        <v>0.53999548328816627</v>
      </c>
      <c r="F697" s="143">
        <f>'Capacidade de Adaptação'!M699</f>
        <v>0.41261867420586207</v>
      </c>
      <c r="G697" s="132">
        <f t="shared" si="30"/>
        <v>0.55871790395301713</v>
      </c>
      <c r="H697" s="131">
        <f t="shared" si="31"/>
        <v>0.51332932503355067</v>
      </c>
      <c r="I697" s="47" t="s">
        <v>51</v>
      </c>
      <c r="J697" s="47" t="str">
        <f t="shared" si="32"/>
        <v>VULNERABILIDADE ALTA</v>
      </c>
    </row>
    <row r="698" spans="1:10">
      <c r="A698" s="145">
        <v>696</v>
      </c>
      <c r="B698" s="28">
        <v>3159704</v>
      </c>
      <c r="C698" s="17" t="s">
        <v>774</v>
      </c>
      <c r="D698" s="143">
        <f>Sensibilidade!Q700</f>
        <v>0.53300933584997345</v>
      </c>
      <c r="E698" s="143">
        <f>Exposição!O700</f>
        <v>0.73653366516674657</v>
      </c>
      <c r="F698" s="143">
        <f>'Capacidade de Adaptação'!M700</f>
        <v>0.51489029441201517</v>
      </c>
      <c r="G698" s="132">
        <f t="shared" si="30"/>
        <v>0.76245235919621424</v>
      </c>
      <c r="H698" s="131">
        <f t="shared" si="31"/>
        <v>0.70051299975764336</v>
      </c>
      <c r="I698" s="47" t="s">
        <v>50</v>
      </c>
      <c r="J698" s="47" t="str">
        <f t="shared" si="32"/>
        <v>VULNERABILIDADE MUITO ALTA</v>
      </c>
    </row>
    <row r="699" spans="1:10">
      <c r="A699" s="145">
        <v>697</v>
      </c>
      <c r="B699" s="28">
        <v>3159803</v>
      </c>
      <c r="C699" s="17" t="s">
        <v>775</v>
      </c>
      <c r="D699" s="143">
        <f>Sensibilidade!Q701</f>
        <v>0.4874381248932545</v>
      </c>
      <c r="E699" s="143">
        <f>Exposição!O701</f>
        <v>0.45833333333333331</v>
      </c>
      <c r="F699" s="143">
        <f>'Capacidade de Adaptação'!M701</f>
        <v>0.38804730653880681</v>
      </c>
      <c r="G699" s="132">
        <f t="shared" si="30"/>
        <v>0.57572655913727588</v>
      </c>
      <c r="H699" s="131">
        <f t="shared" si="31"/>
        <v>0.52895624771437122</v>
      </c>
      <c r="I699" s="47" t="s">
        <v>15</v>
      </c>
      <c r="J699" s="47" t="str">
        <f t="shared" si="32"/>
        <v>VULNERABILIDADE ALTA</v>
      </c>
    </row>
    <row r="700" spans="1:10">
      <c r="A700" s="145">
        <v>698</v>
      </c>
      <c r="B700" s="28">
        <v>3159902</v>
      </c>
      <c r="C700" s="17" t="s">
        <v>786</v>
      </c>
      <c r="D700" s="143">
        <f>Sensibilidade!Q702</f>
        <v>0.38171497382021635</v>
      </c>
      <c r="E700" s="143">
        <f>Exposição!O702</f>
        <v>0.53070358049449318</v>
      </c>
      <c r="F700" s="143">
        <f>'Capacidade de Adaptação'!M702</f>
        <v>0.27362506440606915</v>
      </c>
      <c r="G700" s="132">
        <f t="shared" si="30"/>
        <v>0.74034702842177669</v>
      </c>
      <c r="H700" s="131">
        <f t="shared" si="31"/>
        <v>0.68020344023610069</v>
      </c>
      <c r="I700" s="47" t="s">
        <v>51</v>
      </c>
      <c r="J700" s="47" t="str">
        <f t="shared" si="32"/>
        <v>VULNERABILIDADE MUITO ALTA</v>
      </c>
    </row>
    <row r="701" spans="1:10">
      <c r="A701" s="145">
        <v>699</v>
      </c>
      <c r="B701" s="28">
        <v>3160009</v>
      </c>
      <c r="C701" s="17" t="s">
        <v>787</v>
      </c>
      <c r="D701" s="143">
        <f>Sensibilidade!Q703</f>
        <v>0.45596824629240712</v>
      </c>
      <c r="E701" s="143">
        <f>Exposição!O703</f>
        <v>0.37782133888952796</v>
      </c>
      <c r="F701" s="143">
        <f>'Capacidade de Adaptação'!M703</f>
        <v>0.29384679989626883</v>
      </c>
      <c r="G701" s="132">
        <f t="shared" si="30"/>
        <v>0.58627330080205775</v>
      </c>
      <c r="H701" s="131">
        <f t="shared" si="31"/>
        <v>0.53864620348951486</v>
      </c>
      <c r="I701" s="47" t="s">
        <v>990</v>
      </c>
      <c r="J701" s="47" t="str">
        <f t="shared" si="32"/>
        <v>VULNERABILIDADE ALTA</v>
      </c>
    </row>
    <row r="702" spans="1:10">
      <c r="A702" s="145">
        <v>700</v>
      </c>
      <c r="B702" s="28">
        <v>3160108</v>
      </c>
      <c r="C702" s="17" t="s">
        <v>788</v>
      </c>
      <c r="D702" s="143">
        <f>Sensibilidade!Q704</f>
        <v>0.42162614201064313</v>
      </c>
      <c r="E702" s="143">
        <f>Exposição!O704</f>
        <v>0.53715173398000859</v>
      </c>
      <c r="F702" s="143">
        <f>'Capacidade de Adaptação'!M704</f>
        <v>0.49530825992320321</v>
      </c>
      <c r="G702" s="132">
        <f t="shared" si="30"/>
        <v>0.45724497569944272</v>
      </c>
      <c r="H702" s="131">
        <f t="shared" si="31"/>
        <v>0.42009975533290711</v>
      </c>
      <c r="I702" s="47" t="s">
        <v>990</v>
      </c>
      <c r="J702" s="47" t="str">
        <f t="shared" si="32"/>
        <v>VULNERABILIDADE ALTA</v>
      </c>
    </row>
    <row r="703" spans="1:10">
      <c r="A703" s="145">
        <v>701</v>
      </c>
      <c r="B703" s="28">
        <v>3160207</v>
      </c>
      <c r="C703" s="17" t="s">
        <v>789</v>
      </c>
      <c r="D703" s="143">
        <f>Sensibilidade!Q705</f>
        <v>0.33567997570591473</v>
      </c>
      <c r="E703" s="143">
        <f>Exposição!O705</f>
        <v>0.41158536585365857</v>
      </c>
      <c r="F703" s="143">
        <f>'Capacidade de Adaptação'!M705</f>
        <v>0.31048370987442653</v>
      </c>
      <c r="G703" s="132">
        <f t="shared" si="30"/>
        <v>0.44498619804093614</v>
      </c>
      <c r="H703" s="131">
        <f t="shared" si="31"/>
        <v>0.40883684427053546</v>
      </c>
      <c r="I703" s="47" t="s">
        <v>502</v>
      </c>
      <c r="J703" s="47" t="str">
        <f t="shared" si="32"/>
        <v>VULNERABILIDADE ALTA</v>
      </c>
    </row>
    <row r="704" spans="1:10">
      <c r="A704" s="145">
        <v>702</v>
      </c>
      <c r="B704" s="28">
        <v>3160306</v>
      </c>
      <c r="C704" s="17" t="s">
        <v>790</v>
      </c>
      <c r="D704" s="143">
        <f>Sensibilidade!Q706</f>
        <v>0.53740513370660736</v>
      </c>
      <c r="E704" s="143">
        <f>Exposição!O706</f>
        <v>0.42395645198989618</v>
      </c>
      <c r="F704" s="143">
        <f>'Capacidade de Adaptação'!M706</f>
        <v>0.32277876042757947</v>
      </c>
      <c r="G704" s="132">
        <f t="shared" si="30"/>
        <v>0.70585925004978056</v>
      </c>
      <c r="H704" s="131">
        <f t="shared" si="31"/>
        <v>0.64851734629075231</v>
      </c>
      <c r="I704" s="47" t="s">
        <v>502</v>
      </c>
      <c r="J704" s="47" t="str">
        <f t="shared" si="32"/>
        <v>VULNERABILIDADE MUITO ALTA</v>
      </c>
    </row>
    <row r="705" spans="1:10">
      <c r="A705" s="145">
        <v>703</v>
      </c>
      <c r="B705" s="28">
        <v>3160405</v>
      </c>
      <c r="C705" s="17" t="s">
        <v>791</v>
      </c>
      <c r="D705" s="143">
        <f>Sensibilidade!Q707</f>
        <v>0.45642837089130944</v>
      </c>
      <c r="E705" s="143">
        <f>Exposição!O707</f>
        <v>0.59490064350424887</v>
      </c>
      <c r="F705" s="143">
        <f>'Capacidade de Adaptação'!M707</f>
        <v>0.27048794978620511</v>
      </c>
      <c r="G705" s="132">
        <f t="shared" si="30"/>
        <v>1.0038507511016816</v>
      </c>
      <c r="H705" s="131">
        <f t="shared" si="31"/>
        <v>0.92230090507495421</v>
      </c>
      <c r="I705" s="47" t="s">
        <v>989</v>
      </c>
      <c r="J705" s="47" t="str">
        <f t="shared" si="32"/>
        <v>VULNERABILIDADE EXTREMA</v>
      </c>
    </row>
    <row r="706" spans="1:10">
      <c r="A706" s="145">
        <v>704</v>
      </c>
      <c r="B706" s="28">
        <v>3160454</v>
      </c>
      <c r="C706" s="17" t="s">
        <v>792</v>
      </c>
      <c r="D706" s="143">
        <f>Sensibilidade!Q708</f>
        <v>0.3728278688231183</v>
      </c>
      <c r="E706" s="143">
        <f>Exposição!O708</f>
        <v>0.46305672026230232</v>
      </c>
      <c r="F706" s="143">
        <f>'Capacidade de Adaptação'!M708</f>
        <v>0.24449613240286622</v>
      </c>
      <c r="G706" s="132">
        <f t="shared" si="30"/>
        <v>0.70610708015270507</v>
      </c>
      <c r="H706" s="131">
        <f t="shared" si="31"/>
        <v>0.64874504341403605</v>
      </c>
      <c r="I706" s="47" t="s">
        <v>53</v>
      </c>
      <c r="J706" s="47" t="str">
        <f t="shared" si="32"/>
        <v>VULNERABILIDADE MUITO ALTA</v>
      </c>
    </row>
    <row r="707" spans="1:10">
      <c r="A707" s="145">
        <v>705</v>
      </c>
      <c r="B707" s="28">
        <v>3160504</v>
      </c>
      <c r="C707" s="17" t="s">
        <v>793</v>
      </c>
      <c r="D707" s="143">
        <f>Sensibilidade!Q709</f>
        <v>0.38663575091898106</v>
      </c>
      <c r="E707" s="143">
        <f>Exposição!O709</f>
        <v>0.49537037037037041</v>
      </c>
      <c r="F707" s="143">
        <f>'Capacidade de Adaptação'!M709</f>
        <v>0.41592882899996986</v>
      </c>
      <c r="G707" s="132">
        <f t="shared" si="30"/>
        <v>0.46048237529400926</v>
      </c>
      <c r="H707" s="131">
        <f t="shared" si="31"/>
        <v>0.42307415822385597</v>
      </c>
      <c r="I707" s="47" t="s">
        <v>991</v>
      </c>
      <c r="J707" s="47" t="str">
        <f t="shared" si="32"/>
        <v>VULNERABILIDADE ALTA</v>
      </c>
    </row>
    <row r="708" spans="1:10">
      <c r="A708" s="145">
        <v>706</v>
      </c>
      <c r="B708" s="28">
        <v>3160603</v>
      </c>
      <c r="C708" s="17" t="s">
        <v>794</v>
      </c>
      <c r="D708" s="143">
        <f>Sensibilidade!Q710</f>
        <v>0.52627556769196648</v>
      </c>
      <c r="E708" s="143">
        <f>Exposição!O710</f>
        <v>0.63168301184664066</v>
      </c>
      <c r="F708" s="143">
        <f>'Capacidade de Adaptação'!M710</f>
        <v>0.30873725189998447</v>
      </c>
      <c r="G708" s="132">
        <f t="shared" ref="G708:G771" si="33">((D708*E708)/F708)</f>
        <v>1.0767710524567857</v>
      </c>
      <c r="H708" s="131">
        <f t="shared" ref="H708:H771" si="34">IF((1-(G708-$E$858)/($H$858-$E$858))&gt;1,1,IF((1-(G708-$E$858)/($H$858-$E$858))&lt;0,0,1-(G708-$E$858)/($H$858-$E$858)))</f>
        <v>0.98929737827013997</v>
      </c>
      <c r="I708" s="47" t="s">
        <v>992</v>
      </c>
      <c r="J708" s="47" t="str">
        <f t="shared" ref="J708:J771" si="35">IF(AND(H708&gt;0,H708&lt;0.2),"VULNERABILIDADE RELATIVAMENTE BAIXA",IF(AND(H708&gt;0.20001,H708&lt;0.4),"VULNERABILIDADE MODERADA",IF(AND(H708&gt;0.40001,H708&lt;0.6),"VULNERABILIDADE ALTA",IF(AND(H708&gt;0.60001,H708&lt;0.8),"VULNERABILIDADE MUITO ALTA","VULNERABILIDADE EXTREMA"))))</f>
        <v>VULNERABILIDADE EXTREMA</v>
      </c>
    </row>
    <row r="709" spans="1:10">
      <c r="A709" s="145">
        <v>707</v>
      </c>
      <c r="B709" s="28">
        <v>3160702</v>
      </c>
      <c r="C709" s="17" t="s">
        <v>795</v>
      </c>
      <c r="D709" s="143">
        <f>Sensibilidade!Q711</f>
        <v>0.38682456361191075</v>
      </c>
      <c r="E709" s="143">
        <f>Exposição!O711</f>
        <v>0.35449387198646382</v>
      </c>
      <c r="F709" s="143">
        <f>'Capacidade de Adaptação'!M711</f>
        <v>0.35679309908419155</v>
      </c>
      <c r="G709" s="132">
        <f t="shared" si="33"/>
        <v>0.38433180934898897</v>
      </c>
      <c r="H709" s="131">
        <f t="shared" si="34"/>
        <v>0.35310983751583847</v>
      </c>
      <c r="I709" s="47" t="s">
        <v>990</v>
      </c>
      <c r="J709" s="47" t="str">
        <f t="shared" si="35"/>
        <v>VULNERABILIDADE MODERADA</v>
      </c>
    </row>
    <row r="710" spans="1:10">
      <c r="A710" s="145">
        <v>708</v>
      </c>
      <c r="B710" s="28">
        <v>3160801</v>
      </c>
      <c r="C710" s="17" t="s">
        <v>796</v>
      </c>
      <c r="D710" s="143">
        <f>Sensibilidade!Q712</f>
        <v>0.45715213604714489</v>
      </c>
      <c r="E710" s="143">
        <f>Exposição!O712</f>
        <v>0.27134146341463411</v>
      </c>
      <c r="F710" s="143">
        <f>'Capacidade de Adaptação'!M712</f>
        <v>0.23388472962894136</v>
      </c>
      <c r="G710" s="132">
        <f t="shared" si="33"/>
        <v>0.53036523502391453</v>
      </c>
      <c r="H710" s="131">
        <f t="shared" si="34"/>
        <v>0.48727994250740947</v>
      </c>
      <c r="I710" s="47" t="s">
        <v>51</v>
      </c>
      <c r="J710" s="47" t="str">
        <f t="shared" si="35"/>
        <v>VULNERABILIDADE ALTA</v>
      </c>
    </row>
    <row r="711" spans="1:10">
      <c r="A711" s="145">
        <v>709</v>
      </c>
      <c r="B711" s="28">
        <v>3160900</v>
      </c>
      <c r="C711" s="17" t="s">
        <v>797</v>
      </c>
      <c r="D711" s="143">
        <f>Sensibilidade!Q713</f>
        <v>0.55468962271033018</v>
      </c>
      <c r="E711" s="143">
        <f>Exposição!O713</f>
        <v>0.45833333333333331</v>
      </c>
      <c r="F711" s="143">
        <f>'Capacidade de Adaptação'!M713</f>
        <v>0.27464019576666038</v>
      </c>
      <c r="G711" s="132">
        <f t="shared" si="33"/>
        <v>0.92569386295600986</v>
      </c>
      <c r="H711" s="131">
        <f t="shared" si="34"/>
        <v>0.85049324980798768</v>
      </c>
      <c r="I711" s="47" t="s">
        <v>992</v>
      </c>
      <c r="J711" s="47" t="str">
        <f t="shared" si="35"/>
        <v>VULNERABILIDADE EXTREMA</v>
      </c>
    </row>
    <row r="712" spans="1:10">
      <c r="A712" s="145">
        <v>710</v>
      </c>
      <c r="B712" s="28">
        <v>3160959</v>
      </c>
      <c r="C712" s="17" t="s">
        <v>798</v>
      </c>
      <c r="D712" s="143">
        <f>Sensibilidade!Q714</f>
        <v>0.54723840447277672</v>
      </c>
      <c r="E712" s="143">
        <f>Exposição!O714</f>
        <v>0.45195454214085823</v>
      </c>
      <c r="F712" s="143">
        <f>'Capacidade de Adaptação'!M714</f>
        <v>0.15616263678476883</v>
      </c>
      <c r="G712" s="132">
        <f t="shared" si="33"/>
        <v>1.5837775771951514</v>
      </c>
      <c r="H712" s="131">
        <f t="shared" si="34"/>
        <v>1</v>
      </c>
      <c r="I712" s="47" t="s">
        <v>991</v>
      </c>
      <c r="J712" s="47" t="str">
        <f t="shared" si="35"/>
        <v>VULNERABILIDADE EXTREMA</v>
      </c>
    </row>
    <row r="713" spans="1:10">
      <c r="A713" s="145">
        <v>711</v>
      </c>
      <c r="B713" s="28">
        <v>3161007</v>
      </c>
      <c r="C713" s="17" t="s">
        <v>799</v>
      </c>
      <c r="D713" s="143">
        <f>Sensibilidade!Q715</f>
        <v>0.39734693226236634</v>
      </c>
      <c r="E713" s="143">
        <f>Exposição!O715</f>
        <v>0.54660647535223583</v>
      </c>
      <c r="F713" s="143">
        <f>'Capacidade de Adaptação'!M715</f>
        <v>0.51473175400901683</v>
      </c>
      <c r="G713" s="132">
        <f t="shared" si="33"/>
        <v>0.42195260821649444</v>
      </c>
      <c r="H713" s="131">
        <f t="shared" si="34"/>
        <v>0.38767443470029439</v>
      </c>
      <c r="I713" s="47" t="s">
        <v>991</v>
      </c>
      <c r="J713" s="47" t="str">
        <f t="shared" si="35"/>
        <v>VULNERABILIDADE MODERADA</v>
      </c>
    </row>
    <row r="714" spans="1:10">
      <c r="A714" s="145">
        <v>712</v>
      </c>
      <c r="B714" s="28">
        <v>3161056</v>
      </c>
      <c r="C714" s="17" t="s">
        <v>800</v>
      </c>
      <c r="D714" s="143">
        <f>Sensibilidade!Q716</f>
        <v>0.42028064155612355</v>
      </c>
      <c r="E714" s="143">
        <f>Exposição!O716</f>
        <v>0.4115305039829234</v>
      </c>
      <c r="F714" s="143">
        <f>'Capacidade de Adaptação'!M716</f>
        <v>0.35539251761700857</v>
      </c>
      <c r="G714" s="132">
        <f t="shared" si="33"/>
        <v>0.48666838962616465</v>
      </c>
      <c r="H714" s="131">
        <f t="shared" si="34"/>
        <v>0.44713289872123319</v>
      </c>
      <c r="I714" s="47" t="s">
        <v>991</v>
      </c>
      <c r="J714" s="47" t="str">
        <f t="shared" si="35"/>
        <v>VULNERABILIDADE ALTA</v>
      </c>
    </row>
    <row r="715" spans="1:10">
      <c r="A715" s="145">
        <v>713</v>
      </c>
      <c r="B715" s="28">
        <v>3161106</v>
      </c>
      <c r="C715" s="17" t="s">
        <v>801</v>
      </c>
      <c r="D715" s="143">
        <f>Sensibilidade!Q717</f>
        <v>0.46362172599636214</v>
      </c>
      <c r="E715" s="143">
        <f>Exposição!O717</f>
        <v>0.64664822922550058</v>
      </c>
      <c r="F715" s="143">
        <f>'Capacidade de Adaptação'!M717</f>
        <v>0.35502601818221247</v>
      </c>
      <c r="G715" s="132">
        <f t="shared" si="33"/>
        <v>0.84444562593198247</v>
      </c>
      <c r="H715" s="131">
        <f t="shared" si="34"/>
        <v>0.77584537764096817</v>
      </c>
      <c r="I715" s="47" t="s">
        <v>53</v>
      </c>
      <c r="J715" s="47" t="str">
        <f t="shared" si="35"/>
        <v>VULNERABILIDADE MUITO ALTA</v>
      </c>
    </row>
    <row r="716" spans="1:10">
      <c r="A716" s="145">
        <v>714</v>
      </c>
      <c r="B716" s="28">
        <v>3161205</v>
      </c>
      <c r="C716" s="17" t="s">
        <v>802</v>
      </c>
      <c r="D716" s="143">
        <f>Sensibilidade!Q718</f>
        <v>0.39097887059101305</v>
      </c>
      <c r="E716" s="143">
        <f>Exposição!O718</f>
        <v>0.53908481285454435</v>
      </c>
      <c r="F716" s="143">
        <f>'Capacidade de Adaptação'!M718</f>
        <v>0.32516454993742522</v>
      </c>
      <c r="G716" s="132">
        <f t="shared" si="33"/>
        <v>0.64819726296485325</v>
      </c>
      <c r="H716" s="131">
        <f t="shared" si="34"/>
        <v>0.5955396473464778</v>
      </c>
      <c r="I716" s="47" t="s">
        <v>989</v>
      </c>
      <c r="J716" s="47" t="str">
        <f t="shared" si="35"/>
        <v>VULNERABILIDADE ALTA</v>
      </c>
    </row>
    <row r="717" spans="1:10">
      <c r="A717" s="145">
        <v>715</v>
      </c>
      <c r="B717" s="28">
        <v>3161304</v>
      </c>
      <c r="C717" s="17" t="s">
        <v>803</v>
      </c>
      <c r="D717" s="143">
        <f>Sensibilidade!Q719</f>
        <v>0.46037200900460346</v>
      </c>
      <c r="E717" s="143">
        <f>Exposição!O719</f>
        <v>0.36528906955736223</v>
      </c>
      <c r="F717" s="143">
        <f>'Capacidade de Adaptação'!M719</f>
        <v>0.4288154008649892</v>
      </c>
      <c r="G717" s="132">
        <f t="shared" si="33"/>
        <v>0.39217076271123125</v>
      </c>
      <c r="H717" s="131">
        <f t="shared" si="34"/>
        <v>0.3603119776476279</v>
      </c>
      <c r="I717" s="47" t="s">
        <v>15</v>
      </c>
      <c r="J717" s="47" t="str">
        <f t="shared" si="35"/>
        <v>VULNERABILIDADE MODERADA</v>
      </c>
    </row>
    <row r="718" spans="1:10">
      <c r="A718" s="145">
        <v>716</v>
      </c>
      <c r="B718" s="28">
        <v>3161403</v>
      </c>
      <c r="C718" s="17" t="s">
        <v>804</v>
      </c>
      <c r="D718" s="143">
        <f>Sensibilidade!Q720</f>
        <v>0.45613909634302496</v>
      </c>
      <c r="E718" s="143">
        <f>Exposição!O720</f>
        <v>0.3282520325203252</v>
      </c>
      <c r="F718" s="143">
        <f>'Capacidade de Adaptação'!M720</f>
        <v>0.36141540300522129</v>
      </c>
      <c r="G718" s="132">
        <f t="shared" si="33"/>
        <v>0.41428390777362439</v>
      </c>
      <c r="H718" s="131">
        <f t="shared" si="34"/>
        <v>0.38062871664764009</v>
      </c>
      <c r="I718" s="47" t="s">
        <v>990</v>
      </c>
      <c r="J718" s="47" t="str">
        <f t="shared" si="35"/>
        <v>VULNERABILIDADE MODERADA</v>
      </c>
    </row>
    <row r="719" spans="1:10">
      <c r="A719" s="145">
        <v>717</v>
      </c>
      <c r="B719" s="28">
        <v>3161502</v>
      </c>
      <c r="C719" s="17" t="s">
        <v>805</v>
      </c>
      <c r="D719" s="143">
        <f>Sensibilidade!Q721</f>
        <v>0.40782163373908054</v>
      </c>
      <c r="E719" s="143">
        <f>Exposição!O721</f>
        <v>0.35516707269473019</v>
      </c>
      <c r="F719" s="143">
        <f>'Capacidade de Adaptação'!M721</f>
        <v>0.47933868260000823</v>
      </c>
      <c r="G719" s="132">
        <f t="shared" si="33"/>
        <v>0.30217635482917976</v>
      </c>
      <c r="H719" s="131">
        <f t="shared" si="34"/>
        <v>0.27762844750112992</v>
      </c>
      <c r="I719" s="47" t="s">
        <v>990</v>
      </c>
      <c r="J719" s="47" t="str">
        <f t="shared" si="35"/>
        <v>VULNERABILIDADE MODERADA</v>
      </c>
    </row>
    <row r="720" spans="1:10">
      <c r="A720" s="145">
        <v>718</v>
      </c>
      <c r="B720" s="28">
        <v>3161601</v>
      </c>
      <c r="C720" s="17" t="s">
        <v>806</v>
      </c>
      <c r="D720" s="143">
        <f>Sensibilidade!Q722</f>
        <v>0.45430033120596214</v>
      </c>
      <c r="E720" s="143">
        <f>Exposição!O722</f>
        <v>0.51430848205258728</v>
      </c>
      <c r="F720" s="143">
        <f>'Capacidade de Adaptação'!M722</f>
        <v>0.41116556040274882</v>
      </c>
      <c r="G720" s="132">
        <f t="shared" si="33"/>
        <v>0.56826382421148902</v>
      </c>
      <c r="H720" s="131">
        <f t="shared" si="34"/>
        <v>0.52209976315346007</v>
      </c>
      <c r="I720" s="47" t="s">
        <v>991</v>
      </c>
      <c r="J720" s="47" t="str">
        <f t="shared" si="35"/>
        <v>VULNERABILIDADE ALTA</v>
      </c>
    </row>
    <row r="721" spans="1:10">
      <c r="A721" s="145">
        <v>719</v>
      </c>
      <c r="B721" s="28">
        <v>3161650</v>
      </c>
      <c r="C721" s="17" t="s">
        <v>807</v>
      </c>
      <c r="D721" s="143">
        <f>Sensibilidade!Q723</f>
        <v>0.42239846510734519</v>
      </c>
      <c r="E721" s="143">
        <f>Exposição!O723</f>
        <v>0.47780499754899214</v>
      </c>
      <c r="F721" s="143">
        <f>'Capacidade de Adaptação'!M723</f>
        <v>0.49914120271855389</v>
      </c>
      <c r="G721" s="132">
        <f t="shared" si="33"/>
        <v>0.40434269197991612</v>
      </c>
      <c r="H721" s="131">
        <f t="shared" si="34"/>
        <v>0.37149509562477367</v>
      </c>
      <c r="I721" s="47" t="s">
        <v>991</v>
      </c>
      <c r="J721" s="47" t="str">
        <f t="shared" si="35"/>
        <v>VULNERABILIDADE MODERADA</v>
      </c>
    </row>
    <row r="722" spans="1:10">
      <c r="A722" s="145">
        <v>720</v>
      </c>
      <c r="B722" s="28">
        <v>3161700</v>
      </c>
      <c r="C722" s="17" t="s">
        <v>808</v>
      </c>
      <c r="D722" s="143">
        <f>Sensibilidade!Q724</f>
        <v>0.43832902924700895</v>
      </c>
      <c r="E722" s="143">
        <f>Exposição!O724</f>
        <v>0.65557484784463027</v>
      </c>
      <c r="F722" s="143">
        <f>'Capacidade de Adaptação'!M724</f>
        <v>0.44517043035938425</v>
      </c>
      <c r="G722" s="132">
        <f t="shared" si="33"/>
        <v>0.64549994127532206</v>
      </c>
      <c r="H722" s="131">
        <f t="shared" si="34"/>
        <v>0.59306144803965566</v>
      </c>
      <c r="I722" s="47" t="s">
        <v>993</v>
      </c>
      <c r="J722" s="47" t="str">
        <f t="shared" si="35"/>
        <v>VULNERABILIDADE ALTA</v>
      </c>
    </row>
    <row r="723" spans="1:10">
      <c r="A723" s="145">
        <v>721</v>
      </c>
      <c r="B723" s="28">
        <v>3161809</v>
      </c>
      <c r="C723" s="17" t="s">
        <v>809</v>
      </c>
      <c r="D723" s="143">
        <f>Sensibilidade!Q725</f>
        <v>0.42549732083451691</v>
      </c>
      <c r="E723" s="143">
        <f>Exposição!O725</f>
        <v>0.56426755566359732</v>
      </c>
      <c r="F723" s="143">
        <f>'Capacidade de Adaptação'!M725</f>
        <v>0.30121791086994032</v>
      </c>
      <c r="G723" s="132">
        <f t="shared" si="33"/>
        <v>0.79707854182804583</v>
      </c>
      <c r="H723" s="131">
        <f t="shared" si="34"/>
        <v>0.7323262544128607</v>
      </c>
      <c r="I723" s="47" t="s">
        <v>989</v>
      </c>
      <c r="J723" s="47" t="str">
        <f t="shared" si="35"/>
        <v>VULNERABILIDADE MUITO ALTA</v>
      </c>
    </row>
    <row r="724" spans="1:10">
      <c r="A724" s="145">
        <v>722</v>
      </c>
      <c r="B724" s="28">
        <v>3161908</v>
      </c>
      <c r="C724" s="17" t="s">
        <v>810</v>
      </c>
      <c r="D724" s="143">
        <f>Sensibilidade!Q726</f>
        <v>0.31960493883175328</v>
      </c>
      <c r="E724" s="143">
        <f>Exposição!O726</f>
        <v>0.62334661209268771</v>
      </c>
      <c r="F724" s="143">
        <f>'Capacidade de Adaptação'!M726</f>
        <v>0.69196428571428559</v>
      </c>
      <c r="G724" s="132">
        <f t="shared" si="33"/>
        <v>0.28791176068171331</v>
      </c>
      <c r="H724" s="131">
        <f t="shared" si="34"/>
        <v>0.26452266650898859</v>
      </c>
      <c r="I724" s="47" t="s">
        <v>991</v>
      </c>
      <c r="J724" s="47" t="str">
        <f t="shared" si="35"/>
        <v>VULNERABILIDADE MODERADA</v>
      </c>
    </row>
    <row r="725" spans="1:10">
      <c r="A725" s="145">
        <v>723</v>
      </c>
      <c r="B725" s="28">
        <v>3162005</v>
      </c>
      <c r="C725" s="17" t="s">
        <v>812</v>
      </c>
      <c r="D725" s="143">
        <f>Sensibilidade!Q727</f>
        <v>0.41934688684424842</v>
      </c>
      <c r="E725" s="143">
        <f>Exposição!O727</f>
        <v>0.34704155374887086</v>
      </c>
      <c r="F725" s="143">
        <f>'Capacidade de Adaptação'!M727</f>
        <v>0.48190041176455639</v>
      </c>
      <c r="G725" s="132">
        <f t="shared" si="33"/>
        <v>0.30199350657804036</v>
      </c>
      <c r="H725" s="131">
        <f t="shared" si="34"/>
        <v>0.27746045329747737</v>
      </c>
      <c r="I725" s="47" t="s">
        <v>51</v>
      </c>
      <c r="J725" s="47" t="str">
        <f t="shared" si="35"/>
        <v>VULNERABILIDADE MODERADA</v>
      </c>
    </row>
    <row r="726" spans="1:10">
      <c r="A726" s="145">
        <v>724</v>
      </c>
      <c r="B726" s="28">
        <v>3162104</v>
      </c>
      <c r="C726" s="17" t="s">
        <v>813</v>
      </c>
      <c r="D726" s="143">
        <f>Sensibilidade!Q728</f>
        <v>0.42371808116845422</v>
      </c>
      <c r="E726" s="143">
        <f>Exposição!O728</f>
        <v>0.63361652488973419</v>
      </c>
      <c r="F726" s="143">
        <f>'Capacidade de Adaptação'!M728</f>
        <v>0.30347406843458313</v>
      </c>
      <c r="G726" s="132">
        <f t="shared" si="33"/>
        <v>0.88467123239814704</v>
      </c>
      <c r="H726" s="131">
        <f t="shared" si="34"/>
        <v>0.81280317561065307</v>
      </c>
      <c r="I726" s="47" t="s">
        <v>50</v>
      </c>
      <c r="J726" s="47" t="str">
        <f t="shared" si="35"/>
        <v>VULNERABILIDADE EXTREMA</v>
      </c>
    </row>
    <row r="727" spans="1:10">
      <c r="A727" s="145">
        <v>725</v>
      </c>
      <c r="B727" s="28">
        <v>3162203</v>
      </c>
      <c r="C727" s="17" t="s">
        <v>814</v>
      </c>
      <c r="D727" s="143">
        <f>Sensibilidade!Q729</f>
        <v>0.4025497247394107</v>
      </c>
      <c r="E727" s="143">
        <f>Exposição!O729</f>
        <v>0.37703252032520324</v>
      </c>
      <c r="F727" s="143">
        <f>'Capacidade de Adaptação'!M729</f>
        <v>0.44984556717948626</v>
      </c>
      <c r="G727" s="132">
        <f t="shared" si="33"/>
        <v>0.33739209263822667</v>
      </c>
      <c r="H727" s="131">
        <f t="shared" si="34"/>
        <v>0.30998336362638201</v>
      </c>
      <c r="I727" s="47" t="s">
        <v>51</v>
      </c>
      <c r="J727" s="47" t="str">
        <f t="shared" si="35"/>
        <v>VULNERABILIDADE MODERADA</v>
      </c>
    </row>
    <row r="728" spans="1:10">
      <c r="A728" s="145">
        <v>726</v>
      </c>
      <c r="B728" s="28">
        <v>3162252</v>
      </c>
      <c r="C728" s="17" t="s">
        <v>815</v>
      </c>
      <c r="D728" s="143">
        <f>Sensibilidade!Q730</f>
        <v>0.48722605621254766</v>
      </c>
      <c r="E728" s="143">
        <f>Exposição!O730</f>
        <v>0.70189701897018963</v>
      </c>
      <c r="F728" s="143">
        <f>'Capacidade de Adaptação'!M730</f>
        <v>0.47371204704297198</v>
      </c>
      <c r="G728" s="132">
        <f t="shared" si="33"/>
        <v>0.72192066584527215</v>
      </c>
      <c r="H728" s="131">
        <f t="shared" si="34"/>
        <v>0.66327398049031827</v>
      </c>
      <c r="I728" s="47" t="s">
        <v>53</v>
      </c>
      <c r="J728" s="47" t="str">
        <f t="shared" si="35"/>
        <v>VULNERABILIDADE MUITO ALTA</v>
      </c>
    </row>
    <row r="729" spans="1:10">
      <c r="A729" s="145">
        <v>727</v>
      </c>
      <c r="B729" s="28">
        <v>3162302</v>
      </c>
      <c r="C729" s="17" t="s">
        <v>816</v>
      </c>
      <c r="D729" s="143">
        <f>Sensibilidade!Q731</f>
        <v>0.43410524728731675</v>
      </c>
      <c r="E729" s="143">
        <f>Exposição!O731</f>
        <v>0.16617735621800664</v>
      </c>
      <c r="F729" s="143">
        <f>'Capacidade de Adaptação'!M731</f>
        <v>0.35490613688216627</v>
      </c>
      <c r="G729" s="132">
        <f t="shared" si="33"/>
        <v>0.20326067886090474</v>
      </c>
      <c r="H729" s="131">
        <f t="shared" si="34"/>
        <v>0.18674838652441583</v>
      </c>
      <c r="I729" s="47" t="s">
        <v>51</v>
      </c>
      <c r="J729" s="47" t="str">
        <f t="shared" si="35"/>
        <v>VULNERABILIDADE RELATIVAMENTE BAIXA</v>
      </c>
    </row>
    <row r="730" spans="1:10">
      <c r="A730" s="145">
        <v>728</v>
      </c>
      <c r="B730" s="28">
        <v>3162401</v>
      </c>
      <c r="C730" s="17" t="s">
        <v>817</v>
      </c>
      <c r="D730" s="143">
        <f>Sensibilidade!Q732</f>
        <v>0.55603035331880513</v>
      </c>
      <c r="E730" s="143">
        <f>Exposição!O732</f>
        <v>0.51069579287258315</v>
      </c>
      <c r="F730" s="143">
        <f>'Capacidade de Adaptação'!M732</f>
        <v>0.39765370480280687</v>
      </c>
      <c r="G730" s="132">
        <f t="shared" si="33"/>
        <v>0.71409459718270263</v>
      </c>
      <c r="H730" s="131">
        <f t="shared" si="34"/>
        <v>0.65608367834356462</v>
      </c>
      <c r="I730" s="47" t="s">
        <v>53</v>
      </c>
      <c r="J730" s="47" t="str">
        <f t="shared" si="35"/>
        <v>VULNERABILIDADE MUITO ALTA</v>
      </c>
    </row>
    <row r="731" spans="1:10">
      <c r="A731" s="145">
        <v>729</v>
      </c>
      <c r="B731" s="28">
        <v>3162450</v>
      </c>
      <c r="C731" s="17" t="s">
        <v>818</v>
      </c>
      <c r="D731" s="143">
        <f>Sensibilidade!Q733</f>
        <v>0.55148686736308727</v>
      </c>
      <c r="E731" s="143">
        <f>Exposição!O733</f>
        <v>0.4710093453658073</v>
      </c>
      <c r="F731" s="143">
        <f>'Capacidade de Adaptação'!M733</f>
        <v>0.34856966490861502</v>
      </c>
      <c r="G731" s="132">
        <f t="shared" si="33"/>
        <v>0.74520388468866894</v>
      </c>
      <c r="H731" s="131">
        <f t="shared" si="34"/>
        <v>0.68466573996129165</v>
      </c>
      <c r="I731" s="47" t="s">
        <v>53</v>
      </c>
      <c r="J731" s="47" t="str">
        <f t="shared" si="35"/>
        <v>VULNERABILIDADE MUITO ALTA</v>
      </c>
    </row>
    <row r="732" spans="1:10">
      <c r="A732" s="145">
        <v>730</v>
      </c>
      <c r="B732" s="28">
        <v>3162500</v>
      </c>
      <c r="C732" s="17" t="s">
        <v>987</v>
      </c>
      <c r="D732" s="143">
        <f>Sensibilidade!Q734</f>
        <v>0.34806670237335952</v>
      </c>
      <c r="E732" s="143">
        <f>Exposição!O734</f>
        <v>0.37376541033827343</v>
      </c>
      <c r="F732" s="143">
        <f>'Capacidade de Adaptação'!M734</f>
        <v>0.49551951584988391</v>
      </c>
      <c r="G732" s="132">
        <f t="shared" si="33"/>
        <v>0.26254322922990658</v>
      </c>
      <c r="H732" s="131">
        <f t="shared" si="34"/>
        <v>0.24121499901683785</v>
      </c>
      <c r="I732" s="47" t="s">
        <v>51</v>
      </c>
      <c r="J732" s="47" t="str">
        <f t="shared" si="35"/>
        <v>VULNERABILIDADE MODERADA</v>
      </c>
    </row>
    <row r="733" spans="1:10">
      <c r="A733" s="145">
        <v>731</v>
      </c>
      <c r="B733" s="28">
        <v>3162559</v>
      </c>
      <c r="C733" s="17" t="s">
        <v>819</v>
      </c>
      <c r="D733" s="143">
        <f>Sensibilidade!Q735</f>
        <v>0.53309238372941758</v>
      </c>
      <c r="E733" s="143">
        <f>Exposição!O735</f>
        <v>0.40869322599375552</v>
      </c>
      <c r="F733" s="143">
        <f>'Capacidade de Adaptação'!M735</f>
        <v>0.15683633649276807</v>
      </c>
      <c r="G733" s="132">
        <f t="shared" si="33"/>
        <v>1.389163065978164</v>
      </c>
      <c r="H733" s="131">
        <f t="shared" si="34"/>
        <v>1</v>
      </c>
      <c r="I733" s="47" t="s">
        <v>990</v>
      </c>
      <c r="J733" s="47" t="str">
        <f t="shared" si="35"/>
        <v>VULNERABILIDADE EXTREMA</v>
      </c>
    </row>
    <row r="734" spans="1:10">
      <c r="A734" s="145">
        <v>732</v>
      </c>
      <c r="B734" s="28">
        <v>3162575</v>
      </c>
      <c r="C734" s="17" t="s">
        <v>820</v>
      </c>
      <c r="D734" s="143">
        <f>Sensibilidade!Q736</f>
        <v>0.42400474091210971</v>
      </c>
      <c r="E734" s="143">
        <f>Exposição!O736</f>
        <v>0.40399074304403104</v>
      </c>
      <c r="F734" s="143">
        <f>'Capacidade de Adaptação'!M736</f>
        <v>0.21606964292385877</v>
      </c>
      <c r="G734" s="132">
        <f t="shared" si="33"/>
        <v>0.79277212669638053</v>
      </c>
      <c r="H734" s="131">
        <f t="shared" si="34"/>
        <v>0.72836967962402432</v>
      </c>
      <c r="I734" s="47" t="s">
        <v>991</v>
      </c>
      <c r="J734" s="47" t="str">
        <f t="shared" si="35"/>
        <v>VULNERABILIDADE MUITO ALTA</v>
      </c>
    </row>
    <row r="735" spans="1:10">
      <c r="A735" s="145">
        <v>733</v>
      </c>
      <c r="B735" s="28">
        <v>3162609</v>
      </c>
      <c r="C735" s="17" t="s">
        <v>821</v>
      </c>
      <c r="D735" s="143">
        <f>Sensibilidade!Q737</f>
        <v>0.48157296351444878</v>
      </c>
      <c r="E735" s="143">
        <f>Exposição!O737</f>
        <v>0.3958037963517112</v>
      </c>
      <c r="F735" s="143">
        <f>'Capacidade de Adaptação'!M737</f>
        <v>0.1995043286532589</v>
      </c>
      <c r="G735" s="132">
        <f t="shared" si="33"/>
        <v>0.95540988241234004</v>
      </c>
      <c r="H735" s="131">
        <f t="shared" si="34"/>
        <v>0.87779522832393753</v>
      </c>
      <c r="I735" s="47" t="s">
        <v>991</v>
      </c>
      <c r="J735" s="47" t="str">
        <f t="shared" si="35"/>
        <v>VULNERABILIDADE EXTREMA</v>
      </c>
    </row>
    <row r="736" spans="1:10">
      <c r="A736" s="145">
        <v>734</v>
      </c>
      <c r="B736" s="28">
        <v>3162658</v>
      </c>
      <c r="C736" s="17" t="s">
        <v>822</v>
      </c>
      <c r="D736" s="143">
        <f>Sensibilidade!Q738</f>
        <v>0.52099419341330433</v>
      </c>
      <c r="E736" s="143">
        <f>Exposição!O738</f>
        <v>0.70189701897018963</v>
      </c>
      <c r="F736" s="143">
        <f>'Capacidade de Adaptação'!M738</f>
        <v>0.34250846760545767</v>
      </c>
      <c r="G736" s="132">
        <f t="shared" si="33"/>
        <v>1.0676649071310429</v>
      </c>
      <c r="H736" s="131">
        <f t="shared" si="34"/>
        <v>0.98093098907686638</v>
      </c>
      <c r="I736" s="47" t="s">
        <v>53</v>
      </c>
      <c r="J736" s="47" t="str">
        <f t="shared" si="35"/>
        <v>VULNERABILIDADE EXTREMA</v>
      </c>
    </row>
    <row r="737" spans="1:10">
      <c r="A737" s="145">
        <v>735</v>
      </c>
      <c r="B737" s="28">
        <v>3162708</v>
      </c>
      <c r="C737" s="17" t="s">
        <v>823</v>
      </c>
      <c r="D737" s="143">
        <f>Sensibilidade!Q739</f>
        <v>0.40377335756469046</v>
      </c>
      <c r="E737" s="143">
        <f>Exposição!O739</f>
        <v>0.36900040845979781</v>
      </c>
      <c r="F737" s="143">
        <f>'Capacidade de Adaptação'!M739</f>
        <v>0.32893114897372838</v>
      </c>
      <c r="G737" s="132">
        <f t="shared" si="33"/>
        <v>0.45295963708944686</v>
      </c>
      <c r="H737" s="131">
        <f t="shared" si="34"/>
        <v>0.41616254487187565</v>
      </c>
      <c r="I737" s="47" t="s">
        <v>53</v>
      </c>
      <c r="J737" s="47" t="str">
        <f t="shared" si="35"/>
        <v>VULNERABILIDADE ALTA</v>
      </c>
    </row>
    <row r="738" spans="1:10">
      <c r="A738" s="145">
        <v>736</v>
      </c>
      <c r="B738" s="28">
        <v>3162807</v>
      </c>
      <c r="C738" s="17" t="s">
        <v>824</v>
      </c>
      <c r="D738" s="143">
        <f>Sensibilidade!Q740</f>
        <v>0.42023356610517465</v>
      </c>
      <c r="E738" s="143">
        <f>Exposição!O740</f>
        <v>0.36528906955736223</v>
      </c>
      <c r="F738" s="143">
        <f>'Capacidade de Adaptação'!M740</f>
        <v>0.29073328568805457</v>
      </c>
      <c r="G738" s="132">
        <f t="shared" si="33"/>
        <v>0.52799846428330266</v>
      </c>
      <c r="H738" s="131">
        <f t="shared" si="34"/>
        <v>0.48510544117464094</v>
      </c>
      <c r="I738" s="47" t="s">
        <v>991</v>
      </c>
      <c r="J738" s="47" t="str">
        <f t="shared" si="35"/>
        <v>VULNERABILIDADE ALTA</v>
      </c>
    </row>
    <row r="739" spans="1:10">
      <c r="A739" s="145">
        <v>737</v>
      </c>
      <c r="B739" s="28">
        <v>3162906</v>
      </c>
      <c r="C739" s="17" t="s">
        <v>825</v>
      </c>
      <c r="D739" s="143">
        <f>Sensibilidade!Q741</f>
        <v>0.39661750223068415</v>
      </c>
      <c r="E739" s="143">
        <f>Exposição!O741</f>
        <v>0.3282520325203252</v>
      </c>
      <c r="F739" s="143">
        <f>'Capacidade de Adaptação'!M741</f>
        <v>0.49284622369189568</v>
      </c>
      <c r="G739" s="132">
        <f t="shared" si="33"/>
        <v>0.2641604926281137</v>
      </c>
      <c r="H739" s="131">
        <f t="shared" si="34"/>
        <v>0.24270088075202012</v>
      </c>
      <c r="I739" s="47" t="s">
        <v>990</v>
      </c>
      <c r="J739" s="47" t="str">
        <f t="shared" si="35"/>
        <v>VULNERABILIDADE MODERADA</v>
      </c>
    </row>
    <row r="740" spans="1:10">
      <c r="A740" s="145">
        <v>738</v>
      </c>
      <c r="B740" s="28">
        <v>3162922</v>
      </c>
      <c r="C740" s="17" t="s">
        <v>826</v>
      </c>
      <c r="D740" s="143">
        <f>Sensibilidade!Q742</f>
        <v>0.60338723687883411</v>
      </c>
      <c r="E740" s="143">
        <f>Exposição!O742</f>
        <v>0.73240740740740751</v>
      </c>
      <c r="F740" s="143">
        <f>'Capacidade de Adaptação'!M742</f>
        <v>0.32723735834839074</v>
      </c>
      <c r="G740" s="132">
        <f t="shared" si="33"/>
        <v>1.3504731979734839</v>
      </c>
      <c r="H740" s="131">
        <f t="shared" si="34"/>
        <v>1</v>
      </c>
      <c r="I740" s="47" t="s">
        <v>992</v>
      </c>
      <c r="J740" s="47" t="str">
        <f t="shared" si="35"/>
        <v>VULNERABILIDADE EXTREMA</v>
      </c>
    </row>
    <row r="741" spans="1:10">
      <c r="A741" s="145">
        <v>739</v>
      </c>
      <c r="B741" s="28">
        <v>3162948</v>
      </c>
      <c r="C741" s="17" t="s">
        <v>827</v>
      </c>
      <c r="D741" s="143">
        <f>Sensibilidade!Q743</f>
        <v>0.40151006405281309</v>
      </c>
      <c r="E741" s="143">
        <f>Exposição!O743</f>
        <v>0.3282520325203252</v>
      </c>
      <c r="F741" s="143">
        <f>'Capacidade de Adaptação'!M743</f>
        <v>0.40794174430420072</v>
      </c>
      <c r="G741" s="132">
        <f t="shared" si="33"/>
        <v>0.32307675407795888</v>
      </c>
      <c r="H741" s="131">
        <f t="shared" si="34"/>
        <v>0.29683096054644242</v>
      </c>
      <c r="I741" s="47" t="s">
        <v>51</v>
      </c>
      <c r="J741" s="47" t="str">
        <f t="shared" si="35"/>
        <v>VULNERABILIDADE MODERADA</v>
      </c>
    </row>
    <row r="742" spans="1:10">
      <c r="A742" s="145">
        <v>740</v>
      </c>
      <c r="B742" s="28">
        <v>3162955</v>
      </c>
      <c r="C742" s="17" t="s">
        <v>828</v>
      </c>
      <c r="D742" s="143">
        <f>Sensibilidade!Q744</f>
        <v>0.40789455535167091</v>
      </c>
      <c r="E742" s="143">
        <f>Exposição!O744</f>
        <v>0.57524735958199835</v>
      </c>
      <c r="F742" s="143">
        <f>'Capacidade de Adaptação'!M744</f>
        <v>0.27837768130424934</v>
      </c>
      <c r="G742" s="132">
        <f t="shared" si="33"/>
        <v>0.84288461939401982</v>
      </c>
      <c r="H742" s="131">
        <f t="shared" si="34"/>
        <v>0.77441118262621034</v>
      </c>
      <c r="I742" s="47" t="s">
        <v>992</v>
      </c>
      <c r="J742" s="47" t="str">
        <f t="shared" si="35"/>
        <v>VULNERABILIDADE MUITO ALTA</v>
      </c>
    </row>
    <row r="743" spans="1:10">
      <c r="A743" s="145">
        <v>741</v>
      </c>
      <c r="B743" s="28">
        <v>3163003</v>
      </c>
      <c r="C743" s="17" t="s">
        <v>829</v>
      </c>
      <c r="D743" s="143">
        <f>Sensibilidade!Q745</f>
        <v>0.30618739218355251</v>
      </c>
      <c r="E743" s="143">
        <f>Exposição!O745</f>
        <v>0.50837850045167121</v>
      </c>
      <c r="F743" s="143">
        <f>'Capacidade de Adaptação'!M745</f>
        <v>0.29824193121654585</v>
      </c>
      <c r="G743" s="132">
        <f t="shared" si="33"/>
        <v>0.52192220812325041</v>
      </c>
      <c r="H743" s="131">
        <f t="shared" si="34"/>
        <v>0.47952280197281416</v>
      </c>
      <c r="I743" s="47" t="s">
        <v>991</v>
      </c>
      <c r="J743" s="47" t="str">
        <f t="shared" si="35"/>
        <v>VULNERABILIDADE ALTA</v>
      </c>
    </row>
    <row r="744" spans="1:10">
      <c r="A744" s="145">
        <v>742</v>
      </c>
      <c r="B744" s="28">
        <v>3163102</v>
      </c>
      <c r="C744" s="17" t="s">
        <v>830</v>
      </c>
      <c r="D744" s="143">
        <f>Sensibilidade!Q746</f>
        <v>0.62753924796720439</v>
      </c>
      <c r="E744" s="143">
        <f>Exposição!O746</f>
        <v>0.56378115788841243</v>
      </c>
      <c r="F744" s="143">
        <f>'Capacidade de Adaptação'!M746</f>
        <v>0.49770386706534619</v>
      </c>
      <c r="G744" s="132">
        <f t="shared" si="33"/>
        <v>0.710854038417432</v>
      </c>
      <c r="H744" s="131">
        <f t="shared" si="34"/>
        <v>0.65310637292353324</v>
      </c>
      <c r="I744" s="47" t="s">
        <v>989</v>
      </c>
      <c r="J744" s="47" t="str">
        <f t="shared" si="35"/>
        <v>VULNERABILIDADE MUITO ALTA</v>
      </c>
    </row>
    <row r="745" spans="1:10">
      <c r="A745" s="145">
        <v>743</v>
      </c>
      <c r="B745" s="28">
        <v>3163201</v>
      </c>
      <c r="C745" s="17" t="s">
        <v>831</v>
      </c>
      <c r="D745" s="143">
        <f>Sensibilidade!Q747</f>
        <v>0.45677329009676587</v>
      </c>
      <c r="E745" s="143">
        <f>Exposição!O747</f>
        <v>0.16617735621800664</v>
      </c>
      <c r="F745" s="143">
        <f>'Capacidade de Adaptação'!M747</f>
        <v>0.29935078240716345</v>
      </c>
      <c r="G745" s="132">
        <f t="shared" si="33"/>
        <v>0.25356665891735691</v>
      </c>
      <c r="H745" s="131">
        <f t="shared" si="34"/>
        <v>0.23296765854849866</v>
      </c>
      <c r="I745" s="47" t="s">
        <v>51</v>
      </c>
      <c r="J745" s="47" t="str">
        <f t="shared" si="35"/>
        <v>VULNERABILIDADE MODERADA</v>
      </c>
    </row>
    <row r="746" spans="1:10">
      <c r="A746" s="145">
        <v>744</v>
      </c>
      <c r="B746" s="28">
        <v>3163300</v>
      </c>
      <c r="C746" s="17" t="s">
        <v>832</v>
      </c>
      <c r="D746" s="143">
        <f>Sensibilidade!Q748</f>
        <v>0.44927905621332154</v>
      </c>
      <c r="E746" s="143">
        <f>Exposição!O748</f>
        <v>0.45857116579384516</v>
      </c>
      <c r="F746" s="143">
        <f>'Capacidade de Adaptação'!M748</f>
        <v>0.2416829394635088</v>
      </c>
      <c r="G746" s="132">
        <f t="shared" si="33"/>
        <v>0.85246571823332551</v>
      </c>
      <c r="H746" s="131">
        <f t="shared" si="34"/>
        <v>0.78321394152379187</v>
      </c>
      <c r="I746" s="47" t="s">
        <v>991</v>
      </c>
      <c r="J746" s="47" t="str">
        <f t="shared" si="35"/>
        <v>VULNERABILIDADE MUITO ALTA</v>
      </c>
    </row>
    <row r="747" spans="1:10">
      <c r="A747" s="145">
        <v>745</v>
      </c>
      <c r="B747" s="28">
        <v>3163409</v>
      </c>
      <c r="C747" s="17" t="s">
        <v>833</v>
      </c>
      <c r="D747" s="143">
        <f>Sensibilidade!Q749</f>
        <v>0.38787576455504064</v>
      </c>
      <c r="E747" s="143">
        <f>Exposição!O749</f>
        <v>0.43138083098514457</v>
      </c>
      <c r="F747" s="143">
        <f>'Capacidade de Adaptação'!M749</f>
        <v>0.44772901231813034</v>
      </c>
      <c r="G747" s="132">
        <f t="shared" si="33"/>
        <v>0.37371303853292009</v>
      </c>
      <c r="H747" s="131">
        <f t="shared" si="34"/>
        <v>0.34335370402318977</v>
      </c>
      <c r="I747" s="47" t="s">
        <v>991</v>
      </c>
      <c r="J747" s="47" t="str">
        <f t="shared" si="35"/>
        <v>VULNERABILIDADE MODERADA</v>
      </c>
    </row>
    <row r="748" spans="1:10">
      <c r="A748" s="145">
        <v>746</v>
      </c>
      <c r="B748" s="28">
        <v>3163508</v>
      </c>
      <c r="C748" s="17" t="s">
        <v>834</v>
      </c>
      <c r="D748" s="143">
        <f>Sensibilidade!Q750</f>
        <v>0.41106448292817999</v>
      </c>
      <c r="E748" s="143">
        <f>Exposição!O750</f>
        <v>0.48910296888585725</v>
      </c>
      <c r="F748" s="143">
        <f>'Capacidade de Adaptação'!M750</f>
        <v>0.35105758212777727</v>
      </c>
      <c r="G748" s="132">
        <f t="shared" si="33"/>
        <v>0.57270621470446914</v>
      </c>
      <c r="H748" s="131">
        <f t="shared" si="34"/>
        <v>0.52618126707012847</v>
      </c>
      <c r="I748" s="47" t="s">
        <v>991</v>
      </c>
      <c r="J748" s="47" t="str">
        <f t="shared" si="35"/>
        <v>VULNERABILIDADE ALTA</v>
      </c>
    </row>
    <row r="749" spans="1:10">
      <c r="A749" s="145">
        <v>747</v>
      </c>
      <c r="B749" s="28">
        <v>3163607</v>
      </c>
      <c r="C749" s="17" t="s">
        <v>835</v>
      </c>
      <c r="D749" s="143">
        <f>Sensibilidade!Q751</f>
        <v>0.47515974654418297</v>
      </c>
      <c r="E749" s="143">
        <f>Exposição!O751</f>
        <v>0.47877460501375141</v>
      </c>
      <c r="F749" s="143">
        <f>'Capacidade de Adaptação'!M751</f>
        <v>0.23541446226306648</v>
      </c>
      <c r="G749" s="132">
        <f t="shared" si="33"/>
        <v>0.96635702744510776</v>
      </c>
      <c r="H749" s="131">
        <f t="shared" si="34"/>
        <v>0.88785305988966379</v>
      </c>
      <c r="I749" s="47" t="s">
        <v>991</v>
      </c>
      <c r="J749" s="47" t="str">
        <f t="shared" si="35"/>
        <v>VULNERABILIDADE EXTREMA</v>
      </c>
    </row>
    <row r="750" spans="1:10">
      <c r="A750" s="145">
        <v>748</v>
      </c>
      <c r="B750" s="28">
        <v>3163706</v>
      </c>
      <c r="C750" s="17" t="s">
        <v>836</v>
      </c>
      <c r="D750" s="143">
        <f>Sensibilidade!Q752</f>
        <v>0.41682447773746967</v>
      </c>
      <c r="E750" s="143">
        <f>Exposição!O752</f>
        <v>0.23121800662451072</v>
      </c>
      <c r="F750" s="143">
        <f>'Capacidade de Adaptação'!M752</f>
        <v>0.58484219847442986</v>
      </c>
      <c r="G750" s="132">
        <f t="shared" si="33"/>
        <v>0.16479201587396097</v>
      </c>
      <c r="H750" s="131">
        <f t="shared" si="34"/>
        <v>0.15140480317704652</v>
      </c>
      <c r="I750" s="47" t="s">
        <v>51</v>
      </c>
      <c r="J750" s="47" t="str">
        <f t="shared" si="35"/>
        <v>VULNERABILIDADE RELATIVAMENTE BAIXA</v>
      </c>
    </row>
    <row r="751" spans="1:10">
      <c r="A751" s="145">
        <v>749</v>
      </c>
      <c r="B751" s="28">
        <v>3163805</v>
      </c>
      <c r="C751" s="17" t="s">
        <v>837</v>
      </c>
      <c r="D751" s="143">
        <f>Sensibilidade!Q753</f>
        <v>0.48480867983810244</v>
      </c>
      <c r="E751" s="143">
        <f>Exposição!O753</f>
        <v>0.3282520325203252</v>
      </c>
      <c r="F751" s="143">
        <f>'Capacidade de Adaptação'!M753</f>
        <v>0.42086024546390832</v>
      </c>
      <c r="G751" s="132">
        <f t="shared" si="33"/>
        <v>0.37812893057869024</v>
      </c>
      <c r="H751" s="131">
        <f t="shared" si="34"/>
        <v>0.34741086214759953</v>
      </c>
      <c r="I751" s="47" t="s">
        <v>990</v>
      </c>
      <c r="J751" s="47" t="str">
        <f t="shared" si="35"/>
        <v>VULNERABILIDADE MODERADA</v>
      </c>
    </row>
    <row r="752" spans="1:10">
      <c r="A752" s="145">
        <v>750</v>
      </c>
      <c r="B752" s="28">
        <v>3163904</v>
      </c>
      <c r="C752" s="17" t="s">
        <v>838</v>
      </c>
      <c r="D752" s="143">
        <f>Sensibilidade!Q754</f>
        <v>0.50835502377777975</v>
      </c>
      <c r="E752" s="143">
        <f>Exposição!O754</f>
        <v>0.20630081300813008</v>
      </c>
      <c r="F752" s="143">
        <f>'Capacidade de Adaptação'!M754</f>
        <v>0.39416173152698047</v>
      </c>
      <c r="G752" s="132">
        <f t="shared" si="33"/>
        <v>0.26606858635373282</v>
      </c>
      <c r="H752" s="131">
        <f t="shared" si="34"/>
        <v>0.2444539666247707</v>
      </c>
      <c r="I752" s="47" t="s">
        <v>51</v>
      </c>
      <c r="J752" s="47" t="str">
        <f t="shared" si="35"/>
        <v>VULNERABILIDADE MODERADA</v>
      </c>
    </row>
    <row r="753" spans="1:10">
      <c r="A753" s="145">
        <v>751</v>
      </c>
      <c r="B753" s="28">
        <v>3164001</v>
      </c>
      <c r="C753" s="17" t="s">
        <v>840</v>
      </c>
      <c r="D753" s="143">
        <f>Sensibilidade!Q755</f>
        <v>0.40782048533741205</v>
      </c>
      <c r="E753" s="143">
        <f>Exposição!O755</f>
        <v>0.60232610659439934</v>
      </c>
      <c r="F753" s="143">
        <f>'Capacidade de Adaptação'!M755</f>
        <v>0.36723833219443242</v>
      </c>
      <c r="G753" s="132">
        <f t="shared" si="33"/>
        <v>0.66888694231589207</v>
      </c>
      <c r="H753" s="131">
        <f t="shared" si="34"/>
        <v>0.61454855875111825</v>
      </c>
      <c r="I753" s="47" t="s">
        <v>990</v>
      </c>
      <c r="J753" s="47" t="str">
        <f t="shared" si="35"/>
        <v>VULNERABILIDADE MUITO ALTA</v>
      </c>
    </row>
    <row r="754" spans="1:10">
      <c r="A754" s="145">
        <v>752</v>
      </c>
      <c r="B754" s="28">
        <v>3164100</v>
      </c>
      <c r="C754" s="17" t="s">
        <v>839</v>
      </c>
      <c r="D754" s="143">
        <f>Sensibilidade!Q756</f>
        <v>0.39513985218264963</v>
      </c>
      <c r="E754" s="143">
        <f>Exposição!O756</f>
        <v>0.4549798943384154</v>
      </c>
      <c r="F754" s="143">
        <f>'Capacidade de Adaptação'!M756</f>
        <v>0.30903746093149709</v>
      </c>
      <c r="G754" s="132">
        <f t="shared" si="33"/>
        <v>0.58174399845593527</v>
      </c>
      <c r="H754" s="131">
        <f t="shared" si="34"/>
        <v>0.53448484817987107</v>
      </c>
      <c r="I754" s="47" t="s">
        <v>991</v>
      </c>
      <c r="J754" s="47" t="str">
        <f t="shared" si="35"/>
        <v>VULNERABILIDADE ALTA</v>
      </c>
    </row>
    <row r="755" spans="1:10">
      <c r="A755" s="145">
        <v>753</v>
      </c>
      <c r="B755" s="28">
        <v>3164209</v>
      </c>
      <c r="C755" s="17" t="s">
        <v>841</v>
      </c>
      <c r="D755" s="143">
        <f>Sensibilidade!Q757</f>
        <v>0.50479040360214256</v>
      </c>
      <c r="E755" s="143">
        <f>Exposição!O757</f>
        <v>0.79510102429571805</v>
      </c>
      <c r="F755" s="143">
        <f>'Capacidade de Adaptação'!M757</f>
        <v>0.39812424445452693</v>
      </c>
      <c r="G755" s="132">
        <f t="shared" si="33"/>
        <v>1.0081259118208639</v>
      </c>
      <c r="H755" s="131">
        <f t="shared" si="34"/>
        <v>0.92622876446671687</v>
      </c>
      <c r="I755" s="47" t="s">
        <v>53</v>
      </c>
      <c r="J755" s="47" t="str">
        <f t="shared" si="35"/>
        <v>VULNERABILIDADE EXTREMA</v>
      </c>
    </row>
    <row r="756" spans="1:10">
      <c r="A756" s="145">
        <v>754</v>
      </c>
      <c r="B756" s="28">
        <v>3164308</v>
      </c>
      <c r="C756" s="17" t="s">
        <v>842</v>
      </c>
      <c r="D756" s="143">
        <f>Sensibilidade!Q758</f>
        <v>0.42194675668570608</v>
      </c>
      <c r="E756" s="143">
        <f>Exposição!O758</f>
        <v>0.65263419182230376</v>
      </c>
      <c r="F756" s="143">
        <f>'Capacidade de Adaptação'!M758</f>
        <v>0.48236937227879823</v>
      </c>
      <c r="G756" s="132">
        <f t="shared" si="33"/>
        <v>0.57088384206627574</v>
      </c>
      <c r="H756" s="131">
        <f t="shared" si="34"/>
        <v>0.52450693855889807</v>
      </c>
      <c r="I756" s="47" t="s">
        <v>989</v>
      </c>
      <c r="J756" s="47" t="str">
        <f t="shared" si="35"/>
        <v>VULNERABILIDADE ALTA</v>
      </c>
    </row>
    <row r="757" spans="1:10">
      <c r="A757" s="145">
        <v>755</v>
      </c>
      <c r="B757" s="28">
        <v>3164407</v>
      </c>
      <c r="C757" s="17" t="s">
        <v>843</v>
      </c>
      <c r="D757" s="143">
        <f>Sensibilidade!Q759</f>
        <v>0.44064100746533169</v>
      </c>
      <c r="E757" s="143">
        <f>Exposição!O759</f>
        <v>0.33430077238949857</v>
      </c>
      <c r="F757" s="143">
        <f>'Capacidade de Adaptação'!M759</f>
        <v>0.52095764311420023</v>
      </c>
      <c r="G757" s="132">
        <f t="shared" si="33"/>
        <v>0.28276123997638669</v>
      </c>
      <c r="H757" s="131">
        <f t="shared" si="34"/>
        <v>0.25979055876994794</v>
      </c>
      <c r="I757" s="47" t="s">
        <v>51</v>
      </c>
      <c r="J757" s="47" t="str">
        <f t="shared" si="35"/>
        <v>VULNERABILIDADE MODERADA</v>
      </c>
    </row>
    <row r="758" spans="1:10">
      <c r="A758" s="145">
        <v>756</v>
      </c>
      <c r="B758" s="28">
        <v>3164431</v>
      </c>
      <c r="C758" s="17" t="s">
        <v>844</v>
      </c>
      <c r="D758" s="143">
        <f>Sensibilidade!Q760</f>
        <v>0.39541649253749322</v>
      </c>
      <c r="E758" s="143">
        <f>Exposição!O760</f>
        <v>0.42239737200423466</v>
      </c>
      <c r="F758" s="143">
        <f>'Capacidade de Adaptação'!M760</f>
        <v>0.26361326208966779</v>
      </c>
      <c r="G758" s="132">
        <f t="shared" si="33"/>
        <v>0.63359060910280196</v>
      </c>
      <c r="H758" s="131">
        <f t="shared" si="34"/>
        <v>0.58211959455247242</v>
      </c>
      <c r="I758" s="47" t="s">
        <v>990</v>
      </c>
      <c r="J758" s="47" t="str">
        <f t="shared" si="35"/>
        <v>VULNERABILIDADE ALTA</v>
      </c>
    </row>
    <row r="759" spans="1:10">
      <c r="A759" s="145">
        <v>757</v>
      </c>
      <c r="B759" s="28">
        <v>3164472</v>
      </c>
      <c r="C759" s="17" t="s">
        <v>845</v>
      </c>
      <c r="D759" s="143">
        <f>Sensibilidade!Q761</f>
        <v>0.54084173778359723</v>
      </c>
      <c r="E759" s="143">
        <f>Exposição!O761</f>
        <v>0.44806224503200309</v>
      </c>
      <c r="F759" s="143">
        <f>'Capacidade de Adaptação'!M761</f>
        <v>0.25793644826225837</v>
      </c>
      <c r="G759" s="132">
        <f t="shared" si="33"/>
        <v>0.93949794560223343</v>
      </c>
      <c r="H759" s="131">
        <f t="shared" si="34"/>
        <v>0.8631759298820616</v>
      </c>
      <c r="I759" s="47" t="s">
        <v>991</v>
      </c>
      <c r="J759" s="47" t="str">
        <f t="shared" si="35"/>
        <v>VULNERABILIDADE EXTREMA</v>
      </c>
    </row>
    <row r="760" spans="1:10">
      <c r="A760" s="145">
        <v>758</v>
      </c>
      <c r="B760" s="28">
        <v>3164506</v>
      </c>
      <c r="C760" s="17" t="s">
        <v>846</v>
      </c>
      <c r="D760" s="143">
        <f>Sensibilidade!Q762</f>
        <v>0.40743650721985053</v>
      </c>
      <c r="E760" s="143">
        <f>Exposição!O762</f>
        <v>0.36528906955736223</v>
      </c>
      <c r="F760" s="143">
        <f>'Capacidade de Adaptação'!M762</f>
        <v>0.26572382973800635</v>
      </c>
      <c r="G760" s="132">
        <f t="shared" si="33"/>
        <v>0.56010069843108745</v>
      </c>
      <c r="H760" s="131">
        <f t="shared" si="34"/>
        <v>0.51459978540553042</v>
      </c>
      <c r="I760" s="47" t="s">
        <v>991</v>
      </c>
      <c r="J760" s="47" t="str">
        <f t="shared" si="35"/>
        <v>VULNERABILIDADE ALTA</v>
      </c>
    </row>
    <row r="761" spans="1:10">
      <c r="A761" s="145">
        <v>759</v>
      </c>
      <c r="B761" s="28">
        <v>3164605</v>
      </c>
      <c r="C761" s="17" t="s">
        <v>847</v>
      </c>
      <c r="D761" s="143">
        <f>Sensibilidade!Q763</f>
        <v>0.42748138685524828</v>
      </c>
      <c r="E761" s="143">
        <f>Exposição!O763</f>
        <v>0.49537037037037041</v>
      </c>
      <c r="F761" s="143">
        <f>'Capacidade de Adaptação'!M763</f>
        <v>0.34067652092738337</v>
      </c>
      <c r="G761" s="132">
        <f t="shared" si="33"/>
        <v>0.62159145090618617</v>
      </c>
      <c r="H761" s="131">
        <f t="shared" si="34"/>
        <v>0.57109521223993154</v>
      </c>
      <c r="I761" s="47" t="s">
        <v>989</v>
      </c>
      <c r="J761" s="47" t="str">
        <f t="shared" si="35"/>
        <v>VULNERABILIDADE ALTA</v>
      </c>
    </row>
    <row r="762" spans="1:10">
      <c r="A762" s="145">
        <v>760</v>
      </c>
      <c r="B762" s="28">
        <v>3164704</v>
      </c>
      <c r="C762" s="17" t="s">
        <v>848</v>
      </c>
      <c r="D762" s="143">
        <f>Sensibilidade!Q764</f>
        <v>0.46307608786338417</v>
      </c>
      <c r="E762" s="143">
        <f>Exposição!O764</f>
        <v>0.27134146341463411</v>
      </c>
      <c r="F762" s="143">
        <f>'Capacidade de Adaptação'!M764</f>
        <v>0.36263427914655544</v>
      </c>
      <c r="G762" s="132">
        <f t="shared" si="33"/>
        <v>0.34649714761905698</v>
      </c>
      <c r="H762" s="131">
        <f t="shared" si="34"/>
        <v>0.31834875105111726</v>
      </c>
      <c r="I762" s="47" t="s">
        <v>51</v>
      </c>
      <c r="J762" s="47" t="str">
        <f t="shared" si="35"/>
        <v>VULNERABILIDADE MODERADA</v>
      </c>
    </row>
    <row r="763" spans="1:10">
      <c r="A763" s="145">
        <v>761</v>
      </c>
      <c r="B763" s="28">
        <v>3164803</v>
      </c>
      <c r="C763" s="17" t="s">
        <v>849</v>
      </c>
      <c r="D763" s="143">
        <f>Sensibilidade!Q765</f>
        <v>0.46140632232138684</v>
      </c>
      <c r="E763" s="143">
        <f>Exposição!O765</f>
        <v>0.52629743189088207</v>
      </c>
      <c r="F763" s="143">
        <f>'Capacidade de Adaptação'!M765</f>
        <v>0.33995919672403474</v>
      </c>
      <c r="G763" s="132">
        <f t="shared" si="33"/>
        <v>0.71431208461493045</v>
      </c>
      <c r="H763" s="131">
        <f t="shared" si="34"/>
        <v>0.656283497744373</v>
      </c>
      <c r="I763" s="47" t="s">
        <v>991</v>
      </c>
      <c r="J763" s="47" t="str">
        <f t="shared" si="35"/>
        <v>VULNERABILIDADE MUITO ALTA</v>
      </c>
    </row>
    <row r="764" spans="1:10">
      <c r="A764" s="145">
        <v>762</v>
      </c>
      <c r="B764" s="28">
        <v>3164902</v>
      </c>
      <c r="C764" s="17" t="s">
        <v>850</v>
      </c>
      <c r="D764" s="143">
        <f>Sensibilidade!Q766</f>
        <v>0.34714254979071013</v>
      </c>
      <c r="E764" s="143">
        <f>Exposição!O766</f>
        <v>0.16617735621800664</v>
      </c>
      <c r="F764" s="143">
        <f>'Capacidade de Adaptação'!M766</f>
        <v>0.47290522403126589</v>
      </c>
      <c r="G764" s="132">
        <f t="shared" si="33"/>
        <v>0.12198476190058746</v>
      </c>
      <c r="H764" s="131">
        <f t="shared" si="34"/>
        <v>0.11207508305671299</v>
      </c>
      <c r="I764" s="47" t="s">
        <v>51</v>
      </c>
      <c r="J764" s="47" t="str">
        <f t="shared" si="35"/>
        <v>VULNERABILIDADE RELATIVAMENTE BAIXA</v>
      </c>
    </row>
    <row r="765" spans="1:10">
      <c r="A765" s="145">
        <v>763</v>
      </c>
      <c r="B765" s="28">
        <v>3165008</v>
      </c>
      <c r="C765" s="17" t="s">
        <v>851</v>
      </c>
      <c r="D765" s="143">
        <f>Sensibilidade!Q767</f>
        <v>0.40258926531584777</v>
      </c>
      <c r="E765" s="143">
        <f>Exposição!O767</f>
        <v>0.4012603288550744</v>
      </c>
      <c r="F765" s="143">
        <f>'Capacidade de Adaptação'!M767</f>
        <v>0.33694838527541099</v>
      </c>
      <c r="G765" s="132">
        <f t="shared" si="33"/>
        <v>0.47942981196398854</v>
      </c>
      <c r="H765" s="131">
        <f t="shared" si="34"/>
        <v>0.44048236155527154</v>
      </c>
      <c r="I765" s="47" t="s">
        <v>51</v>
      </c>
      <c r="J765" s="47" t="str">
        <f t="shared" si="35"/>
        <v>VULNERABILIDADE ALTA</v>
      </c>
    </row>
    <row r="766" spans="1:10">
      <c r="A766" s="145">
        <v>764</v>
      </c>
      <c r="B766" s="28">
        <v>3165107</v>
      </c>
      <c r="C766" s="17" t="s">
        <v>852</v>
      </c>
      <c r="D766" s="143">
        <f>Sensibilidade!Q768</f>
        <v>0.51704662617487362</v>
      </c>
      <c r="E766" s="143">
        <f>Exposição!O768</f>
        <v>0.27134146341463411</v>
      </c>
      <c r="F766" s="143">
        <f>'Capacidade de Adaptação'!M768</f>
        <v>0.29150488693637722</v>
      </c>
      <c r="G766" s="132">
        <f t="shared" si="33"/>
        <v>0.48128245695760846</v>
      </c>
      <c r="H766" s="131">
        <f t="shared" si="34"/>
        <v>0.44218450318591029</v>
      </c>
      <c r="I766" s="47" t="s">
        <v>51</v>
      </c>
      <c r="J766" s="47" t="str">
        <f t="shared" si="35"/>
        <v>VULNERABILIDADE ALTA</v>
      </c>
    </row>
    <row r="767" spans="1:10">
      <c r="A767" s="145">
        <v>765</v>
      </c>
      <c r="B767" s="28">
        <v>3165206</v>
      </c>
      <c r="C767" s="17" t="s">
        <v>988</v>
      </c>
      <c r="D767" s="143">
        <f>Sensibilidade!Q769</f>
        <v>0.31374843014456527</v>
      </c>
      <c r="E767" s="143">
        <f>Exposição!O769</f>
        <v>0.39184733514001807</v>
      </c>
      <c r="F767" s="143">
        <f>'Capacidade de Adaptação'!M769</f>
        <v>0.2545874308971931</v>
      </c>
      <c r="G767" s="132">
        <f t="shared" si="33"/>
        <v>0.48290477586915109</v>
      </c>
      <c r="H767" s="131">
        <f t="shared" si="34"/>
        <v>0.44367502973957773</v>
      </c>
      <c r="I767" s="47" t="s">
        <v>51</v>
      </c>
      <c r="J767" s="47" t="str">
        <f t="shared" si="35"/>
        <v>VULNERABILIDADE ALTA</v>
      </c>
    </row>
    <row r="768" spans="1:10">
      <c r="A768" s="145">
        <v>766</v>
      </c>
      <c r="B768" s="28">
        <v>3165305</v>
      </c>
      <c r="C768" s="17" t="s">
        <v>853</v>
      </c>
      <c r="D768" s="143">
        <f>Sensibilidade!Q770</f>
        <v>0.36622195721108558</v>
      </c>
      <c r="E768" s="143">
        <f>Exposição!O770</f>
        <v>0.28812857573020173</v>
      </c>
      <c r="F768" s="143">
        <f>'Capacidade de Adaptação'!M770</f>
        <v>0.35170425480753142</v>
      </c>
      <c r="G768" s="132">
        <f t="shared" si="33"/>
        <v>0.30002199146013109</v>
      </c>
      <c r="H768" s="131">
        <f t="shared" si="34"/>
        <v>0.27564909819750749</v>
      </c>
      <c r="I768" s="47" t="s">
        <v>51</v>
      </c>
      <c r="J768" s="47" t="str">
        <f t="shared" si="35"/>
        <v>VULNERABILIDADE MODERADA</v>
      </c>
    </row>
    <row r="769" spans="1:10">
      <c r="A769" s="145">
        <v>767</v>
      </c>
      <c r="B769" s="28">
        <v>3165404</v>
      </c>
      <c r="C769" s="17" t="s">
        <v>854</v>
      </c>
      <c r="D769" s="143">
        <f>Sensibilidade!Q771</f>
        <v>0.30075369917976397</v>
      </c>
      <c r="E769" s="143">
        <f>Exposição!O771</f>
        <v>8.4876543209876545E-2</v>
      </c>
      <c r="F769" s="143">
        <f>'Capacidade de Adaptação'!M771</f>
        <v>0.30630651811507908</v>
      </c>
      <c r="G769" s="132">
        <f t="shared" si="33"/>
        <v>8.3337875083582133E-2</v>
      </c>
      <c r="H769" s="131">
        <f t="shared" si="34"/>
        <v>7.6567754252569786E-2</v>
      </c>
      <c r="I769" s="47" t="s">
        <v>51</v>
      </c>
      <c r="J769" s="47" t="str">
        <f t="shared" si="35"/>
        <v>VULNERABILIDADE RELATIVAMENTE BAIXA</v>
      </c>
    </row>
    <row r="770" spans="1:10">
      <c r="A770" s="145">
        <v>768</v>
      </c>
      <c r="B770" s="28">
        <v>3165503</v>
      </c>
      <c r="C770" s="17" t="s">
        <v>855</v>
      </c>
      <c r="D770" s="143">
        <f>Sensibilidade!Q772</f>
        <v>0.41709553594958598</v>
      </c>
      <c r="E770" s="143">
        <f>Exposição!O772</f>
        <v>0.483587101283596</v>
      </c>
      <c r="F770" s="143">
        <f>'Capacidade de Adaptação'!M772</f>
        <v>0.24239034284338845</v>
      </c>
      <c r="G770" s="132">
        <f t="shared" si="33"/>
        <v>0.83213719994822766</v>
      </c>
      <c r="H770" s="131">
        <f t="shared" si="34"/>
        <v>0.76453685153546214</v>
      </c>
      <c r="I770" s="47" t="s">
        <v>991</v>
      </c>
      <c r="J770" s="47" t="str">
        <f t="shared" si="35"/>
        <v>VULNERABILIDADE MUITO ALTA</v>
      </c>
    </row>
    <row r="771" spans="1:10">
      <c r="A771" s="145">
        <v>769</v>
      </c>
      <c r="B771" s="28">
        <v>3165537</v>
      </c>
      <c r="C771" s="17" t="s">
        <v>856</v>
      </c>
      <c r="D771" s="143">
        <f>Sensibilidade!Q773</f>
        <v>0.44331999196735811</v>
      </c>
      <c r="E771" s="143">
        <f>Exposição!O773</f>
        <v>0.60526272558949301</v>
      </c>
      <c r="F771" s="143">
        <f>'Capacidade de Adaptação'!M773</f>
        <v>0.56369478379627325</v>
      </c>
      <c r="G771" s="132">
        <f t="shared" si="33"/>
        <v>0.4760112641798927</v>
      </c>
      <c r="H771" s="131">
        <f t="shared" si="34"/>
        <v>0.43734152641433699</v>
      </c>
      <c r="I771" s="47" t="s">
        <v>992</v>
      </c>
      <c r="J771" s="47" t="str">
        <f t="shared" si="35"/>
        <v>VULNERABILIDADE ALTA</v>
      </c>
    </row>
    <row r="772" spans="1:10">
      <c r="A772" s="145">
        <v>770</v>
      </c>
      <c r="B772" s="28">
        <v>3165552</v>
      </c>
      <c r="C772" s="17" t="s">
        <v>877</v>
      </c>
      <c r="D772" s="143">
        <f>Sensibilidade!Q774</f>
        <v>0.48607083415745511</v>
      </c>
      <c r="E772" s="143">
        <f>Exposição!O774</f>
        <v>0.45358853536131721</v>
      </c>
      <c r="F772" s="143">
        <f>'Capacidade de Adaptação'!M774</f>
        <v>0.33562781138176417</v>
      </c>
      <c r="G772" s="132">
        <f t="shared" ref="G772:G835" si="36">((D772*E772)/F772)</f>
        <v>0.65690669923819378</v>
      </c>
      <c r="H772" s="131">
        <f t="shared" ref="H772:H835" si="37">IF((1-(G772-$E$858)/($H$858-$E$858))&gt;1,1,IF((1-(G772-$E$858)/($H$858-$E$858))&lt;0,0,1-(G772-$E$858)/($H$858-$E$858)))</f>
        <v>0.60354155494955419</v>
      </c>
      <c r="I772" s="47" t="s">
        <v>502</v>
      </c>
      <c r="J772" s="47" t="str">
        <f t="shared" ref="J772:J835" si="38">IF(AND(H772&gt;0,H772&lt;0.2),"VULNERABILIDADE RELATIVAMENTE BAIXA",IF(AND(H772&gt;0.20001,H772&lt;0.4),"VULNERABILIDADE MODERADA",IF(AND(H772&gt;0.40001,H772&lt;0.6),"VULNERABILIDADE ALTA",IF(AND(H772&gt;0.60001,H772&lt;0.8),"VULNERABILIDADE MUITO ALTA","VULNERABILIDADE EXTREMA"))))</f>
        <v>VULNERABILIDADE MUITO ALTA</v>
      </c>
    </row>
    <row r="773" spans="1:10">
      <c r="A773" s="145">
        <v>771</v>
      </c>
      <c r="B773" s="28">
        <v>3165560</v>
      </c>
      <c r="C773" s="17" t="s">
        <v>857</v>
      </c>
      <c r="D773" s="143">
        <f>Sensibilidade!Q775</f>
        <v>0.48240736577707177</v>
      </c>
      <c r="E773" s="143">
        <f>Exposição!O775</f>
        <v>0.6436991869918699</v>
      </c>
      <c r="F773" s="143">
        <f>'Capacidade de Adaptação'!M775</f>
        <v>0.52257158888995059</v>
      </c>
      <c r="G773" s="132">
        <f t="shared" si="36"/>
        <v>0.59422524253415698</v>
      </c>
      <c r="H773" s="131">
        <f t="shared" si="37"/>
        <v>0.54595215315242007</v>
      </c>
      <c r="I773" s="47" t="s">
        <v>990</v>
      </c>
      <c r="J773" s="47" t="str">
        <f t="shared" si="38"/>
        <v>VULNERABILIDADE ALTA</v>
      </c>
    </row>
    <row r="774" spans="1:10">
      <c r="A774" s="145">
        <v>772</v>
      </c>
      <c r="B774" s="28">
        <v>3165578</v>
      </c>
      <c r="C774" s="17" t="s">
        <v>858</v>
      </c>
      <c r="D774" s="143">
        <f>Sensibilidade!Q776</f>
        <v>0.41651641247090399</v>
      </c>
      <c r="E774" s="143">
        <f>Exposição!O776</f>
        <v>0.11369623560805796</v>
      </c>
      <c r="F774" s="143">
        <f>'Capacidade de Adaptação'!M776</f>
        <v>0.15946910634008474</v>
      </c>
      <c r="G774" s="132">
        <f t="shared" si="36"/>
        <v>0.29696252304770887</v>
      </c>
      <c r="H774" s="131">
        <f t="shared" si="37"/>
        <v>0.27283817188926052</v>
      </c>
      <c r="I774" s="47" t="s">
        <v>51</v>
      </c>
      <c r="J774" s="47" t="str">
        <f t="shared" si="38"/>
        <v>VULNERABILIDADE MODERADA</v>
      </c>
    </row>
    <row r="775" spans="1:10">
      <c r="A775" s="145">
        <v>773</v>
      </c>
      <c r="B775" s="28">
        <v>3165602</v>
      </c>
      <c r="C775" s="17" t="s">
        <v>859</v>
      </c>
      <c r="D775" s="143">
        <f>Sensibilidade!Q777</f>
        <v>0.38323407197350273</v>
      </c>
      <c r="E775" s="143">
        <f>Exposição!O777</f>
        <v>0.27134146341463411</v>
      </c>
      <c r="F775" s="143">
        <f>'Capacidade de Adaptação'!M777</f>
        <v>0.51493388262895579</v>
      </c>
      <c r="G775" s="132">
        <f t="shared" si="36"/>
        <v>0.20194300166992357</v>
      </c>
      <c r="H775" s="131">
        <f t="shared" si="37"/>
        <v>0.18553775350501045</v>
      </c>
      <c r="I775" s="47" t="s">
        <v>990</v>
      </c>
      <c r="J775" s="47" t="str">
        <f t="shared" si="38"/>
        <v>VULNERABILIDADE RELATIVAMENTE BAIXA</v>
      </c>
    </row>
    <row r="776" spans="1:10">
      <c r="A776" s="145">
        <v>774</v>
      </c>
      <c r="B776" s="28">
        <v>3165701</v>
      </c>
      <c r="C776" s="17" t="s">
        <v>860</v>
      </c>
      <c r="D776" s="143">
        <f>Sensibilidade!Q778</f>
        <v>0.43582120502278449</v>
      </c>
      <c r="E776" s="143">
        <f>Exposição!O778</f>
        <v>0.582298899116371</v>
      </c>
      <c r="F776" s="143">
        <f>'Capacidade de Adaptação'!M778</f>
        <v>0.44134885478032254</v>
      </c>
      <c r="G776" s="132">
        <f t="shared" si="36"/>
        <v>0.57500592818498075</v>
      </c>
      <c r="H776" s="131">
        <f t="shared" si="37"/>
        <v>0.52829415867494234</v>
      </c>
      <c r="I776" s="47" t="s">
        <v>990</v>
      </c>
      <c r="J776" s="47" t="str">
        <f t="shared" si="38"/>
        <v>VULNERABILIDADE ALTA</v>
      </c>
    </row>
    <row r="777" spans="1:10">
      <c r="A777" s="145">
        <v>775</v>
      </c>
      <c r="B777" s="28">
        <v>3165800</v>
      </c>
      <c r="C777" s="17" t="s">
        <v>861</v>
      </c>
      <c r="D777" s="143">
        <f>Sensibilidade!Q779</f>
        <v>0.50554883600607503</v>
      </c>
      <c r="E777" s="143">
        <f>Exposição!O779</f>
        <v>8.4876543209876545E-2</v>
      </c>
      <c r="F777" s="143">
        <f>'Capacidade de Adaptação'!M779</f>
        <v>0.43138016821167396</v>
      </c>
      <c r="G777" s="132">
        <f t="shared" si="36"/>
        <v>9.9469657591948646E-2</v>
      </c>
      <c r="H777" s="131">
        <f t="shared" si="37"/>
        <v>9.1389038782775711E-2</v>
      </c>
      <c r="I777" s="47" t="s">
        <v>51</v>
      </c>
      <c r="J777" s="47" t="str">
        <f t="shared" si="38"/>
        <v>VULNERABILIDADE RELATIVAMENTE BAIXA</v>
      </c>
    </row>
    <row r="778" spans="1:10">
      <c r="A778" s="145">
        <v>776</v>
      </c>
      <c r="B778" s="28">
        <v>3165909</v>
      </c>
      <c r="C778" s="17" t="s">
        <v>862</v>
      </c>
      <c r="D778" s="143">
        <f>Sensibilidade!Q780</f>
        <v>0.42882087421149917</v>
      </c>
      <c r="E778" s="143">
        <f>Exposição!O780</f>
        <v>0.66435938212215406</v>
      </c>
      <c r="F778" s="143">
        <f>'Capacidade de Adaptação'!M780</f>
        <v>0.39229245764191523</v>
      </c>
      <c r="G778" s="132">
        <f t="shared" si="36"/>
        <v>0.72622138275287051</v>
      </c>
      <c r="H778" s="131">
        <f t="shared" si="37"/>
        <v>0.66722531996184431</v>
      </c>
      <c r="I778" s="47" t="s">
        <v>502</v>
      </c>
      <c r="J778" s="47" t="str">
        <f t="shared" si="38"/>
        <v>VULNERABILIDADE MUITO ALTA</v>
      </c>
    </row>
    <row r="779" spans="1:10">
      <c r="A779" s="145">
        <v>777</v>
      </c>
      <c r="B779" s="28">
        <v>3166006</v>
      </c>
      <c r="C779" s="17" t="s">
        <v>863</v>
      </c>
      <c r="D779" s="143">
        <f>Sensibilidade!Q781</f>
        <v>0.35847646319897941</v>
      </c>
      <c r="E779" s="143">
        <f>Exposição!O781</f>
        <v>0.53632238195335469</v>
      </c>
      <c r="F779" s="143">
        <f>'Capacidade de Adaptação'!M781</f>
        <v>0.43215421479450244</v>
      </c>
      <c r="G779" s="132">
        <f t="shared" si="36"/>
        <v>0.4448850526854482</v>
      </c>
      <c r="H779" s="131">
        <f t="shared" si="37"/>
        <v>0.40874391566256429</v>
      </c>
      <c r="I779" s="47" t="s">
        <v>990</v>
      </c>
      <c r="J779" s="47" t="str">
        <f t="shared" si="38"/>
        <v>VULNERABILIDADE ALTA</v>
      </c>
    </row>
    <row r="780" spans="1:10">
      <c r="A780" s="145">
        <v>778</v>
      </c>
      <c r="B780" s="28">
        <v>3166105</v>
      </c>
      <c r="C780" s="17" t="s">
        <v>864</v>
      </c>
      <c r="D780" s="143">
        <f>Sensibilidade!Q782</f>
        <v>0.41512446839718797</v>
      </c>
      <c r="E780" s="143">
        <f>Exposição!O782</f>
        <v>0.58462216410922707</v>
      </c>
      <c r="F780" s="143">
        <f>'Capacidade de Adaptação'!M782</f>
        <v>0.38392068414645014</v>
      </c>
      <c r="G780" s="132">
        <f t="shared" si="36"/>
        <v>0.6321382908259241</v>
      </c>
      <c r="H780" s="131">
        <f t="shared" si="37"/>
        <v>0.58078525828809113</v>
      </c>
      <c r="I780" s="47" t="s">
        <v>991</v>
      </c>
      <c r="J780" s="47" t="str">
        <f t="shared" si="38"/>
        <v>VULNERABILIDADE ALTA</v>
      </c>
    </row>
    <row r="781" spans="1:10">
      <c r="A781" s="145">
        <v>779</v>
      </c>
      <c r="B781" s="28">
        <v>3166204</v>
      </c>
      <c r="C781" s="17" t="s">
        <v>865</v>
      </c>
      <c r="D781" s="143">
        <f>Sensibilidade!Q783</f>
        <v>0.42484635318290898</v>
      </c>
      <c r="E781" s="143">
        <f>Exposição!O783</f>
        <v>0.52559259944985925</v>
      </c>
      <c r="F781" s="143">
        <f>'Capacidade de Adaptação'!M783</f>
        <v>0.3750591816645793</v>
      </c>
      <c r="G781" s="132">
        <f t="shared" si="36"/>
        <v>0.59536230561046477</v>
      </c>
      <c r="H781" s="131">
        <f t="shared" si="37"/>
        <v>0.54699684461004461</v>
      </c>
      <c r="I781" s="47" t="s">
        <v>990</v>
      </c>
      <c r="J781" s="47" t="str">
        <f t="shared" si="38"/>
        <v>VULNERABILIDADE ALTA</v>
      </c>
    </row>
    <row r="782" spans="1:10">
      <c r="A782" s="145">
        <v>780</v>
      </c>
      <c r="B782" s="28">
        <v>3166303</v>
      </c>
      <c r="C782" s="17" t="s">
        <v>866</v>
      </c>
      <c r="D782" s="143">
        <f>Sensibilidade!Q784</f>
        <v>0.44108828443155229</v>
      </c>
      <c r="E782" s="143">
        <f>Exposição!O784</f>
        <v>0.58010388437217708</v>
      </c>
      <c r="F782" s="143">
        <f>'Capacidade de Adaptação'!M784</f>
        <v>0.26932791571789755</v>
      </c>
      <c r="G782" s="132">
        <f t="shared" si="36"/>
        <v>0.95005757746188002</v>
      </c>
      <c r="H782" s="131">
        <f t="shared" si="37"/>
        <v>0.87287772869102009</v>
      </c>
      <c r="I782" s="47" t="s">
        <v>990</v>
      </c>
      <c r="J782" s="47" t="str">
        <f t="shared" si="38"/>
        <v>VULNERABILIDADE EXTREMA</v>
      </c>
    </row>
    <row r="783" spans="1:10">
      <c r="A783" s="145">
        <v>781</v>
      </c>
      <c r="B783" s="28">
        <v>3166402</v>
      </c>
      <c r="C783" s="17" t="s">
        <v>867</v>
      </c>
      <c r="D783" s="143">
        <f>Sensibilidade!Q785</f>
        <v>0.35817962538548587</v>
      </c>
      <c r="E783" s="143">
        <f>Exposição!O785</f>
        <v>0.23121800662451072</v>
      </c>
      <c r="F783" s="143">
        <f>'Capacidade de Adaptação'!M785</f>
        <v>0.53769023573241215</v>
      </c>
      <c r="G783" s="132">
        <f t="shared" si="36"/>
        <v>0.15402470324263276</v>
      </c>
      <c r="H783" s="131">
        <f t="shared" si="37"/>
        <v>0.14151219496392264</v>
      </c>
      <c r="I783" s="47" t="s">
        <v>51</v>
      </c>
      <c r="J783" s="47" t="str">
        <f t="shared" si="38"/>
        <v>VULNERABILIDADE RELATIVAMENTE BAIXA</v>
      </c>
    </row>
    <row r="784" spans="1:10">
      <c r="A784" s="145">
        <v>782</v>
      </c>
      <c r="B784" s="28">
        <v>3166501</v>
      </c>
      <c r="C784" s="17" t="s">
        <v>868</v>
      </c>
      <c r="D784" s="143">
        <f>Sensibilidade!Q786</f>
        <v>0.30062187585186134</v>
      </c>
      <c r="E784" s="143">
        <f>Exposição!O786</f>
        <v>0.41158536585365857</v>
      </c>
      <c r="F784" s="143">
        <f>'Capacidade de Adaptação'!M786</f>
        <v>0.3569340047201065</v>
      </c>
      <c r="G784" s="132">
        <f t="shared" si="36"/>
        <v>0.34665109829792445</v>
      </c>
      <c r="H784" s="131">
        <f t="shared" si="37"/>
        <v>0.31849019523522581</v>
      </c>
      <c r="I784" s="47" t="s">
        <v>502</v>
      </c>
      <c r="J784" s="47" t="str">
        <f t="shared" si="38"/>
        <v>VULNERABILIDADE MODERADA</v>
      </c>
    </row>
    <row r="785" spans="1:10">
      <c r="A785" s="145">
        <v>783</v>
      </c>
      <c r="B785" s="28">
        <v>3166600</v>
      </c>
      <c r="C785" s="17" t="s">
        <v>869</v>
      </c>
      <c r="D785" s="143">
        <f>Sensibilidade!Q787</f>
        <v>0.45672459682380323</v>
      </c>
      <c r="E785" s="143">
        <f>Exposição!O787</f>
        <v>0.54166666666666663</v>
      </c>
      <c r="F785" s="143">
        <f>'Capacidade de Adaptação'!M787</f>
        <v>0.37993338205348126</v>
      </c>
      <c r="G785" s="132">
        <f t="shared" si="36"/>
        <v>0.6511470211148821</v>
      </c>
      <c r="H785" s="131">
        <f t="shared" si="37"/>
        <v>0.59824977592738293</v>
      </c>
      <c r="I785" s="47" t="s">
        <v>989</v>
      </c>
      <c r="J785" s="47" t="str">
        <f t="shared" si="38"/>
        <v>VULNERABILIDADE ALTA</v>
      </c>
    </row>
    <row r="786" spans="1:10">
      <c r="A786" s="145">
        <v>784</v>
      </c>
      <c r="B786" s="28">
        <v>3166709</v>
      </c>
      <c r="C786" s="17" t="s">
        <v>871</v>
      </c>
      <c r="D786" s="143">
        <f>Sensibilidade!Q788</f>
        <v>0.49373073006770407</v>
      </c>
      <c r="E786" s="143">
        <f>Exposição!O788</f>
        <v>0.51018518518518519</v>
      </c>
      <c r="F786" s="143">
        <f>'Capacidade de Adaptação'!M788</f>
        <v>0.24800792930604987</v>
      </c>
      <c r="G786" s="132">
        <f t="shared" si="36"/>
        <v>1.0156695580501489</v>
      </c>
      <c r="H786" s="131">
        <f t="shared" si="37"/>
        <v>0.93315958733774551</v>
      </c>
      <c r="I786" s="47" t="s">
        <v>991</v>
      </c>
      <c r="J786" s="47" t="str">
        <f t="shared" si="38"/>
        <v>VULNERABILIDADE EXTREMA</v>
      </c>
    </row>
    <row r="787" spans="1:10">
      <c r="A787" s="145">
        <v>785</v>
      </c>
      <c r="B787" s="28">
        <v>3166808</v>
      </c>
      <c r="C787" s="17" t="s">
        <v>870</v>
      </c>
      <c r="D787" s="143">
        <f>Sensibilidade!Q789</f>
        <v>0.52844416286630413</v>
      </c>
      <c r="E787" s="143">
        <f>Exposição!O789</f>
        <v>0.16617735621800664</v>
      </c>
      <c r="F787" s="143">
        <f>'Capacidade de Adaptação'!M789</f>
        <v>0.46965695299544408</v>
      </c>
      <c r="G787" s="132">
        <f t="shared" si="36"/>
        <v>0.18697786402155533</v>
      </c>
      <c r="H787" s="131">
        <f t="shared" si="37"/>
        <v>0.1717883390800935</v>
      </c>
      <c r="I787" s="47" t="s">
        <v>50</v>
      </c>
      <c r="J787" s="47" t="str">
        <f t="shared" si="38"/>
        <v>VULNERABILIDADE RELATIVAMENTE BAIXA</v>
      </c>
    </row>
    <row r="788" spans="1:10">
      <c r="A788" s="145">
        <v>786</v>
      </c>
      <c r="B788" s="28">
        <v>3166907</v>
      </c>
      <c r="C788" s="17" t="s">
        <v>872</v>
      </c>
      <c r="D788" s="143">
        <f>Sensibilidade!Q790</f>
        <v>0.43050093190944799</v>
      </c>
      <c r="E788" s="143">
        <f>Exposição!O790</f>
        <v>0.20630081300813008</v>
      </c>
      <c r="F788" s="143">
        <f>'Capacidade de Adaptação'!M790</f>
        <v>0.20485799156294679</v>
      </c>
      <c r="G788" s="132">
        <f t="shared" si="36"/>
        <v>0.43353296386481105</v>
      </c>
      <c r="H788" s="131">
        <f t="shared" si="37"/>
        <v>0.39831403673656418</v>
      </c>
      <c r="I788" s="47" t="s">
        <v>51</v>
      </c>
      <c r="J788" s="47" t="str">
        <f t="shared" si="38"/>
        <v>VULNERABILIDADE MODERADA</v>
      </c>
    </row>
    <row r="789" spans="1:10">
      <c r="A789" s="145">
        <v>787</v>
      </c>
      <c r="B789" s="28">
        <v>3166956</v>
      </c>
      <c r="C789" s="17" t="s">
        <v>873</v>
      </c>
      <c r="D789" s="143">
        <f>Sensibilidade!Q791</f>
        <v>0.51241890947446378</v>
      </c>
      <c r="E789" s="143">
        <f>Exposição!O791</f>
        <v>0.55901485272514495</v>
      </c>
      <c r="F789" s="143">
        <f>'Capacidade de Adaptação'!M791</f>
        <v>0.3003728922792045</v>
      </c>
      <c r="G789" s="132">
        <f t="shared" si="36"/>
        <v>0.95364724506226139</v>
      </c>
      <c r="H789" s="131">
        <f t="shared" si="37"/>
        <v>0.87617578238387883</v>
      </c>
      <c r="I789" s="47" t="s">
        <v>53</v>
      </c>
      <c r="J789" s="47" t="str">
        <f t="shared" si="38"/>
        <v>VULNERABILIDADE EXTREMA</v>
      </c>
    </row>
    <row r="790" spans="1:10">
      <c r="A790" s="145">
        <v>788</v>
      </c>
      <c r="B790" s="28">
        <v>3167004</v>
      </c>
      <c r="C790" s="17" t="s">
        <v>874</v>
      </c>
      <c r="D790" s="143">
        <f>Sensibilidade!Q792</f>
        <v>0.35859978158683831</v>
      </c>
      <c r="E790" s="143">
        <f>Exposição!O792</f>
        <v>0.23121800662451072</v>
      </c>
      <c r="F790" s="143">
        <f>'Capacidade de Adaptação'!M792</f>
        <v>0.58242473834527519</v>
      </c>
      <c r="G790" s="132">
        <f t="shared" si="36"/>
        <v>0.14236127213631483</v>
      </c>
      <c r="H790" s="131">
        <f t="shared" si="37"/>
        <v>0.13079626627250029</v>
      </c>
      <c r="I790" s="47" t="s">
        <v>51</v>
      </c>
      <c r="J790" s="47" t="str">
        <f t="shared" si="38"/>
        <v>VULNERABILIDADE RELATIVAMENTE BAIXA</v>
      </c>
    </row>
    <row r="791" spans="1:10">
      <c r="A791" s="145">
        <v>789</v>
      </c>
      <c r="B791" s="28">
        <v>3167103</v>
      </c>
      <c r="C791" s="17" t="s">
        <v>875</v>
      </c>
      <c r="D791" s="143">
        <f>Sensibilidade!Q793</f>
        <v>0.26648499809602372</v>
      </c>
      <c r="E791" s="143">
        <f>Exposição!O793</f>
        <v>0.45724987643589382</v>
      </c>
      <c r="F791" s="143">
        <f>'Capacidade de Adaptação'!M793</f>
        <v>0.33768493871913324</v>
      </c>
      <c r="G791" s="132">
        <f t="shared" si="36"/>
        <v>0.36083999752436163</v>
      </c>
      <c r="H791" s="131">
        <f t="shared" si="37"/>
        <v>0.33152643053633868</v>
      </c>
      <c r="I791" s="47" t="s">
        <v>502</v>
      </c>
      <c r="J791" s="47" t="str">
        <f t="shared" si="38"/>
        <v>VULNERABILIDADE MODERADA</v>
      </c>
    </row>
    <row r="792" spans="1:10">
      <c r="A792" s="145">
        <v>790</v>
      </c>
      <c r="B792" s="28">
        <v>3167202</v>
      </c>
      <c r="C792" s="17" t="s">
        <v>876</v>
      </c>
      <c r="D792" s="143">
        <f>Sensibilidade!Q794</f>
        <v>0.44800239227789462</v>
      </c>
      <c r="E792" s="143">
        <f>Exposição!O794</f>
        <v>0.57570415334266423</v>
      </c>
      <c r="F792" s="143">
        <f>'Capacidade de Adaptação'!M794</f>
        <v>0.71479004068874652</v>
      </c>
      <c r="G792" s="132">
        <f t="shared" si="36"/>
        <v>0.36082880742618334</v>
      </c>
      <c r="H792" s="131">
        <f t="shared" si="37"/>
        <v>0.33151614948841757</v>
      </c>
      <c r="I792" s="47" t="s">
        <v>992</v>
      </c>
      <c r="J792" s="47" t="str">
        <f t="shared" si="38"/>
        <v>VULNERABILIDADE MODERADA</v>
      </c>
    </row>
    <row r="793" spans="1:10">
      <c r="A793" s="145">
        <v>791</v>
      </c>
      <c r="B793" s="28">
        <v>3167301</v>
      </c>
      <c r="C793" s="17" t="s">
        <v>878</v>
      </c>
      <c r="D793" s="143">
        <f>Sensibilidade!Q795</f>
        <v>0.36785206185510716</v>
      </c>
      <c r="E793" s="143">
        <f>Exposição!O795</f>
        <v>0.37703252032520324</v>
      </c>
      <c r="F793" s="143">
        <f>'Capacidade de Adaptação'!M795</f>
        <v>0.31071450126431205</v>
      </c>
      <c r="G793" s="132">
        <f t="shared" si="36"/>
        <v>0.44636535927260718</v>
      </c>
      <c r="H793" s="131">
        <f t="shared" si="37"/>
        <v>0.41010396655023529</v>
      </c>
      <c r="I793" s="47" t="s">
        <v>990</v>
      </c>
      <c r="J793" s="47" t="str">
        <f t="shared" si="38"/>
        <v>VULNERABILIDADE ALTA</v>
      </c>
    </row>
    <row r="794" spans="1:10">
      <c r="A794" s="145">
        <v>792</v>
      </c>
      <c r="B794" s="28">
        <v>3167400</v>
      </c>
      <c r="C794" s="17" t="s">
        <v>879</v>
      </c>
      <c r="D794" s="143">
        <f>Sensibilidade!Q796</f>
        <v>0.49207477592047449</v>
      </c>
      <c r="E794" s="143">
        <f>Exposição!O796</f>
        <v>0.19444479748760732</v>
      </c>
      <c r="F794" s="143">
        <f>'Capacidade de Adaptação'!M796</f>
        <v>0.35481759998671381</v>
      </c>
      <c r="G794" s="132">
        <f t="shared" si="36"/>
        <v>0.26966356842557759</v>
      </c>
      <c r="H794" s="131">
        <f t="shared" si="37"/>
        <v>0.24775690305725506</v>
      </c>
      <c r="I794" s="47" t="s">
        <v>51</v>
      </c>
      <c r="J794" s="47" t="str">
        <f t="shared" si="38"/>
        <v>VULNERABILIDADE MODERADA</v>
      </c>
    </row>
    <row r="795" spans="1:10">
      <c r="A795" s="145">
        <v>793</v>
      </c>
      <c r="B795" s="28">
        <v>3167509</v>
      </c>
      <c r="C795" s="17" t="s">
        <v>880</v>
      </c>
      <c r="D795" s="143">
        <f>Sensibilidade!Q797</f>
        <v>0.33131278260123503</v>
      </c>
      <c r="E795" s="143">
        <f>Exposição!O797</f>
        <v>0.28812857573020173</v>
      </c>
      <c r="F795" s="143">
        <f>'Capacidade de Adaptação'!M797</f>
        <v>0.68685737643795886</v>
      </c>
      <c r="G795" s="132">
        <f t="shared" si="36"/>
        <v>0.13898180822802358</v>
      </c>
      <c r="H795" s="131">
        <f t="shared" si="37"/>
        <v>0.12769133994967352</v>
      </c>
      <c r="I795" s="47" t="s">
        <v>990</v>
      </c>
      <c r="J795" s="47" t="str">
        <f t="shared" si="38"/>
        <v>VULNERABILIDADE RELATIVAMENTE BAIXA</v>
      </c>
    </row>
    <row r="796" spans="1:10">
      <c r="A796" s="145">
        <v>794</v>
      </c>
      <c r="B796" s="28">
        <v>3167608</v>
      </c>
      <c r="C796" s="17" t="s">
        <v>881</v>
      </c>
      <c r="D796" s="143">
        <f>Sensibilidade!Q798</f>
        <v>0.48951352470545056</v>
      </c>
      <c r="E796" s="143">
        <f>Exposição!O798</f>
        <v>0.40456946141002703</v>
      </c>
      <c r="F796" s="143">
        <f>'Capacidade de Adaptação'!M798</f>
        <v>0.2651937647792319</v>
      </c>
      <c r="G796" s="132">
        <f t="shared" si="36"/>
        <v>0.74678310482855426</v>
      </c>
      <c r="H796" s="131">
        <f t="shared" si="37"/>
        <v>0.68611666895918333</v>
      </c>
      <c r="I796" s="47" t="s">
        <v>990</v>
      </c>
      <c r="J796" s="47" t="str">
        <f t="shared" si="38"/>
        <v>VULNERABILIDADE MUITO ALTA</v>
      </c>
    </row>
    <row r="797" spans="1:10">
      <c r="A797" s="145">
        <v>795</v>
      </c>
      <c r="B797" s="28">
        <v>3167707</v>
      </c>
      <c r="C797" s="17" t="s">
        <v>882</v>
      </c>
      <c r="D797" s="143">
        <f>Sensibilidade!Q799</f>
        <v>0.45596307110465739</v>
      </c>
      <c r="E797" s="143">
        <f>Exposição!O799</f>
        <v>0.61660459710239679</v>
      </c>
      <c r="F797" s="143">
        <f>'Capacidade de Adaptação'!M799</f>
        <v>0.33137131301940154</v>
      </c>
      <c r="G797" s="132">
        <f t="shared" si="36"/>
        <v>0.84844075122337992</v>
      </c>
      <c r="H797" s="131">
        <f t="shared" si="37"/>
        <v>0.77951595084928615</v>
      </c>
      <c r="I797" s="47" t="s">
        <v>991</v>
      </c>
      <c r="J797" s="47" t="str">
        <f t="shared" si="38"/>
        <v>VULNERABILIDADE MUITO ALTA</v>
      </c>
    </row>
    <row r="798" spans="1:10">
      <c r="A798" s="145">
        <v>796</v>
      </c>
      <c r="B798" s="28">
        <v>3167806</v>
      </c>
      <c r="C798" s="17" t="s">
        <v>883</v>
      </c>
      <c r="D798" s="143">
        <f>Sensibilidade!Q800</f>
        <v>0.43688140879955212</v>
      </c>
      <c r="E798" s="143">
        <f>Exposição!O800</f>
        <v>0.46453422577537556</v>
      </c>
      <c r="F798" s="143">
        <f>'Capacidade de Adaptação'!M800</f>
        <v>0.39458184003876229</v>
      </c>
      <c r="G798" s="132">
        <f t="shared" si="36"/>
        <v>0.51433276040382037</v>
      </c>
      <c r="H798" s="131">
        <f t="shared" si="37"/>
        <v>0.47254989838832473</v>
      </c>
      <c r="I798" s="47" t="s">
        <v>51</v>
      </c>
      <c r="J798" s="47" t="str">
        <f t="shared" si="38"/>
        <v>VULNERABILIDADE ALTA</v>
      </c>
    </row>
    <row r="799" spans="1:10">
      <c r="A799" s="145">
        <v>797</v>
      </c>
      <c r="B799" s="28">
        <v>3167905</v>
      </c>
      <c r="C799" s="17" t="s">
        <v>884</v>
      </c>
      <c r="D799" s="143">
        <f>Sensibilidade!Q801</f>
        <v>0.40052104710826925</v>
      </c>
      <c r="E799" s="143">
        <f>Exposição!O801</f>
        <v>0.34278109587267824</v>
      </c>
      <c r="F799" s="143">
        <f>'Capacidade de Adaptação'!M801</f>
        <v>0.53495066423054427</v>
      </c>
      <c r="G799" s="132">
        <f t="shared" si="36"/>
        <v>0.25664243943938292</v>
      </c>
      <c r="H799" s="131">
        <f t="shared" si="37"/>
        <v>0.23579357181913496</v>
      </c>
      <c r="I799" s="47" t="s">
        <v>990</v>
      </c>
      <c r="J799" s="47" t="str">
        <f t="shared" si="38"/>
        <v>VULNERABILIDADE MODERADA</v>
      </c>
    </row>
    <row r="800" spans="1:10">
      <c r="A800" s="145">
        <v>798</v>
      </c>
      <c r="B800" s="28">
        <v>3168002</v>
      </c>
      <c r="C800" s="17" t="s">
        <v>885</v>
      </c>
      <c r="D800" s="143">
        <f>Sensibilidade!Q802</f>
        <v>0.39901844686320914</v>
      </c>
      <c r="E800" s="143">
        <f>Exposição!O802</f>
        <v>0.42639064001106286</v>
      </c>
      <c r="F800" s="143">
        <f>'Capacidade de Adaptação'!M802</f>
        <v>0.25946499677260582</v>
      </c>
      <c r="G800" s="132">
        <f t="shared" si="36"/>
        <v>0.65572517700078103</v>
      </c>
      <c r="H800" s="131">
        <f t="shared" si="37"/>
        <v>0.60245601606069443</v>
      </c>
      <c r="I800" s="47" t="s">
        <v>53</v>
      </c>
      <c r="J800" s="47" t="str">
        <f t="shared" si="38"/>
        <v>VULNERABILIDADE MUITO ALTA</v>
      </c>
    </row>
    <row r="801" spans="1:10">
      <c r="A801" s="145">
        <v>799</v>
      </c>
      <c r="B801" s="28">
        <v>3168051</v>
      </c>
      <c r="C801" s="17" t="s">
        <v>886</v>
      </c>
      <c r="D801" s="143">
        <f>Sensibilidade!Q803</f>
        <v>0.49783795548309767</v>
      </c>
      <c r="E801" s="143">
        <f>Exposição!O803</f>
        <v>0.58400017212704503</v>
      </c>
      <c r="F801" s="143">
        <f>'Capacidade de Adaptação'!M803</f>
        <v>0.2224833533130941</v>
      </c>
      <c r="G801" s="132">
        <f t="shared" si="36"/>
        <v>1.3067829451687525</v>
      </c>
      <c r="H801" s="131">
        <f t="shared" si="37"/>
        <v>1</v>
      </c>
      <c r="I801" s="47" t="s">
        <v>991</v>
      </c>
      <c r="J801" s="47" t="str">
        <f t="shared" si="38"/>
        <v>VULNERABILIDADE EXTREMA</v>
      </c>
    </row>
    <row r="802" spans="1:10">
      <c r="A802" s="145">
        <v>800</v>
      </c>
      <c r="B802" s="28">
        <v>3168101</v>
      </c>
      <c r="C802" s="17" t="s">
        <v>887</v>
      </c>
      <c r="D802" s="143">
        <f>Sensibilidade!Q804</f>
        <v>0.42591575277123189</v>
      </c>
      <c r="E802" s="143">
        <f>Exposição!O804</f>
        <v>0.45833333333333331</v>
      </c>
      <c r="F802" s="143">
        <f>'Capacidade de Adaptação'!M804</f>
        <v>0.34895191637974377</v>
      </c>
      <c r="G802" s="132">
        <f t="shared" si="36"/>
        <v>0.55942202212862358</v>
      </c>
      <c r="H802" s="131">
        <f t="shared" si="37"/>
        <v>0.51397624274510179</v>
      </c>
      <c r="I802" s="47" t="s">
        <v>50</v>
      </c>
      <c r="J802" s="47" t="str">
        <f t="shared" si="38"/>
        <v>VULNERABILIDADE ALTA</v>
      </c>
    </row>
    <row r="803" spans="1:10">
      <c r="A803" s="145">
        <v>801</v>
      </c>
      <c r="B803" s="28">
        <v>3168200</v>
      </c>
      <c r="C803" s="17" t="s">
        <v>888</v>
      </c>
      <c r="D803" s="143">
        <f>Sensibilidade!Q805</f>
        <v>0.53503214589330439</v>
      </c>
      <c r="E803" s="143">
        <f>Exposição!O805</f>
        <v>0.47314814814814815</v>
      </c>
      <c r="F803" s="143">
        <f>'Capacidade de Adaptação'!M805</f>
        <v>0.37060991340797644</v>
      </c>
      <c r="G803" s="132">
        <f t="shared" si="36"/>
        <v>0.68306178510253091</v>
      </c>
      <c r="H803" s="131">
        <f t="shared" si="37"/>
        <v>0.62757187951574844</v>
      </c>
      <c r="I803" s="47" t="s">
        <v>989</v>
      </c>
      <c r="J803" s="47" t="str">
        <f t="shared" si="38"/>
        <v>VULNERABILIDADE MUITO ALTA</v>
      </c>
    </row>
    <row r="804" spans="1:10">
      <c r="A804" s="145">
        <v>802</v>
      </c>
      <c r="B804" s="28">
        <v>3168309</v>
      </c>
      <c r="C804" s="17" t="s">
        <v>889</v>
      </c>
      <c r="D804" s="143">
        <f>Sensibilidade!Q806</f>
        <v>0.40743410233193716</v>
      </c>
      <c r="E804" s="143">
        <f>Exposição!O806</f>
        <v>0.70323375571038971</v>
      </c>
      <c r="F804" s="143">
        <f>'Capacidade de Adaptação'!M806</f>
        <v>0.32488592052434384</v>
      </c>
      <c r="G804" s="132">
        <f t="shared" si="36"/>
        <v>0.88191391465950042</v>
      </c>
      <c r="H804" s="131">
        <f t="shared" si="37"/>
        <v>0.810269854155106</v>
      </c>
      <c r="I804" s="47" t="s">
        <v>992</v>
      </c>
      <c r="J804" s="47" t="str">
        <f t="shared" si="38"/>
        <v>VULNERABILIDADE EXTREMA</v>
      </c>
    </row>
    <row r="805" spans="1:10">
      <c r="A805" s="145">
        <v>803</v>
      </c>
      <c r="B805" s="28">
        <v>3168408</v>
      </c>
      <c r="C805" s="17" t="s">
        <v>890</v>
      </c>
      <c r="D805" s="143">
        <f>Sensibilidade!Q807</f>
        <v>0.44923286061206852</v>
      </c>
      <c r="E805" s="143">
        <f>Exposição!O807</f>
        <v>0.5759903927540253</v>
      </c>
      <c r="F805" s="143">
        <f>'Capacidade de Adaptação'!M807</f>
        <v>0.42137076109329563</v>
      </c>
      <c r="G805" s="132">
        <f t="shared" si="36"/>
        <v>0.61407633303884845</v>
      </c>
      <c r="H805" s="131">
        <f t="shared" si="37"/>
        <v>0.56419060017166944</v>
      </c>
      <c r="I805" s="47" t="s">
        <v>991</v>
      </c>
      <c r="J805" s="47" t="str">
        <f t="shared" si="38"/>
        <v>VULNERABILIDADE ALTA</v>
      </c>
    </row>
    <row r="806" spans="1:10">
      <c r="A806" s="145">
        <v>804</v>
      </c>
      <c r="B806" s="28">
        <v>3168507</v>
      </c>
      <c r="C806" s="17" t="s">
        <v>891</v>
      </c>
      <c r="D806" s="143">
        <f>Sensibilidade!Q808</f>
        <v>0.48333608995843269</v>
      </c>
      <c r="E806" s="143">
        <f>Exposição!O808</f>
        <v>0.53876415386714982</v>
      </c>
      <c r="F806" s="143">
        <f>'Capacidade de Adaptação'!M808</f>
        <v>0.31377500277353193</v>
      </c>
      <c r="G806" s="132">
        <f t="shared" si="36"/>
        <v>0.82990728145370807</v>
      </c>
      <c r="H806" s="131">
        <f t="shared" si="37"/>
        <v>0.7624880849797947</v>
      </c>
      <c r="I806" s="47" t="s">
        <v>990</v>
      </c>
      <c r="J806" s="47" t="str">
        <f t="shared" si="38"/>
        <v>VULNERABILIDADE MUITO ALTA</v>
      </c>
    </row>
    <row r="807" spans="1:10">
      <c r="A807" s="145">
        <v>805</v>
      </c>
      <c r="B807" s="28">
        <v>3168606</v>
      </c>
      <c r="C807" s="17" t="s">
        <v>892</v>
      </c>
      <c r="D807" s="143">
        <f>Sensibilidade!Q809</f>
        <v>0.34003965177806283</v>
      </c>
      <c r="E807" s="143">
        <f>Exposição!O809</f>
        <v>0.40245858693969866</v>
      </c>
      <c r="F807" s="143">
        <f>'Capacidade de Adaptação'!M809</f>
        <v>0.37012047832646072</v>
      </c>
      <c r="G807" s="132">
        <f t="shared" si="36"/>
        <v>0.36974954311324992</v>
      </c>
      <c r="H807" s="131">
        <f t="shared" si="37"/>
        <v>0.33971219116999862</v>
      </c>
      <c r="I807" s="47" t="s">
        <v>991</v>
      </c>
      <c r="J807" s="47" t="str">
        <f t="shared" si="38"/>
        <v>VULNERABILIDADE MODERADA</v>
      </c>
    </row>
    <row r="808" spans="1:10">
      <c r="A808" s="145">
        <v>806</v>
      </c>
      <c r="B808" s="28">
        <v>3168705</v>
      </c>
      <c r="C808" s="17" t="s">
        <v>893</v>
      </c>
      <c r="D808" s="143">
        <f>Sensibilidade!Q810</f>
        <v>0.32181206732329926</v>
      </c>
      <c r="E808" s="143">
        <f>Exposição!O810</f>
        <v>0.60278259724060679</v>
      </c>
      <c r="F808" s="143">
        <f>'Capacidade de Adaptação'!M810</f>
        <v>0.53838178061066533</v>
      </c>
      <c r="G808" s="132">
        <f t="shared" si="36"/>
        <v>0.36030698056773086</v>
      </c>
      <c r="H808" s="131">
        <f t="shared" si="37"/>
        <v>0.33103671429019199</v>
      </c>
      <c r="I808" s="47" t="s">
        <v>991</v>
      </c>
      <c r="J808" s="47" t="str">
        <f t="shared" si="38"/>
        <v>VULNERABILIDADE MODERADA</v>
      </c>
    </row>
    <row r="809" spans="1:10">
      <c r="A809" s="145">
        <v>807</v>
      </c>
      <c r="B809" s="28">
        <v>3168804</v>
      </c>
      <c r="C809" s="17" t="s">
        <v>894</v>
      </c>
      <c r="D809" s="143">
        <f>Sensibilidade!Q811</f>
        <v>0.3828831718947428</v>
      </c>
      <c r="E809" s="143">
        <f>Exposição!O811</f>
        <v>0.37703252032520324</v>
      </c>
      <c r="F809" s="143">
        <f>'Capacidade de Adaptação'!M811</f>
        <v>0.5498760699608235</v>
      </c>
      <c r="G809" s="132">
        <f t="shared" si="36"/>
        <v>0.26253080498641801</v>
      </c>
      <c r="H809" s="131">
        <f t="shared" si="37"/>
        <v>0.24120358408189668</v>
      </c>
      <c r="I809" s="47" t="s">
        <v>51</v>
      </c>
      <c r="J809" s="47" t="str">
        <f t="shared" si="38"/>
        <v>VULNERABILIDADE MODERADA</v>
      </c>
    </row>
    <row r="810" spans="1:10">
      <c r="A810" s="145">
        <v>808</v>
      </c>
      <c r="B810" s="28">
        <v>3168903</v>
      </c>
      <c r="C810" s="17" t="s">
        <v>895</v>
      </c>
      <c r="D810" s="143">
        <f>Sensibilidade!Q812</f>
        <v>0.49307847807095823</v>
      </c>
      <c r="E810" s="143">
        <f>Exposição!O812</f>
        <v>0.59598345301537992</v>
      </c>
      <c r="F810" s="143">
        <f>'Capacidade de Adaptação'!M812</f>
        <v>0.51920768255533634</v>
      </c>
      <c r="G810" s="132">
        <f t="shared" si="36"/>
        <v>0.56599049636939469</v>
      </c>
      <c r="H810" s="131">
        <f t="shared" si="37"/>
        <v>0.52001111369636233</v>
      </c>
      <c r="I810" s="47" t="s">
        <v>50</v>
      </c>
      <c r="J810" s="47" t="str">
        <f t="shared" si="38"/>
        <v>VULNERABILIDADE ALTA</v>
      </c>
    </row>
    <row r="811" spans="1:10">
      <c r="A811" s="145">
        <v>809</v>
      </c>
      <c r="B811" s="28">
        <v>3169000</v>
      </c>
      <c r="C811" s="17" t="s">
        <v>896</v>
      </c>
      <c r="D811" s="143">
        <f>Sensibilidade!Q813</f>
        <v>0.46121003351592044</v>
      </c>
      <c r="E811" s="143">
        <f>Exposição!O813</f>
        <v>0.51622358461042095</v>
      </c>
      <c r="F811" s="143">
        <f>'Capacidade de Adaptação'!M813</f>
        <v>0.41983391184057245</v>
      </c>
      <c r="G811" s="132">
        <f t="shared" si="36"/>
        <v>0.56709925054908872</v>
      </c>
      <c r="H811" s="131">
        <f t="shared" si="37"/>
        <v>0.5210297959878436</v>
      </c>
      <c r="I811" s="47" t="s">
        <v>990</v>
      </c>
      <c r="J811" s="47" t="str">
        <f t="shared" si="38"/>
        <v>VULNERABILIDADE ALTA</v>
      </c>
    </row>
    <row r="812" spans="1:10">
      <c r="A812" s="145">
        <v>810</v>
      </c>
      <c r="B812" s="28">
        <v>3169059</v>
      </c>
      <c r="C812" s="17" t="s">
        <v>897</v>
      </c>
      <c r="D812" s="143">
        <f>Sensibilidade!Q814</f>
        <v>0.53062660120060678</v>
      </c>
      <c r="E812" s="143">
        <f>Exposição!O814</f>
        <v>0.20906194492624727</v>
      </c>
      <c r="F812" s="143">
        <f>'Capacidade de Adaptação'!M814</f>
        <v>0.33007951765086696</v>
      </c>
      <c r="G812" s="132">
        <f t="shared" si="36"/>
        <v>0.33608213580201729</v>
      </c>
      <c r="H812" s="131">
        <f t="shared" si="37"/>
        <v>0.3087798237831143</v>
      </c>
      <c r="I812" s="47" t="s">
        <v>51</v>
      </c>
      <c r="J812" s="47" t="str">
        <f t="shared" si="38"/>
        <v>VULNERABILIDADE MODERADA</v>
      </c>
    </row>
    <row r="813" spans="1:10">
      <c r="A813" s="145">
        <v>811</v>
      </c>
      <c r="B813" s="28">
        <v>3169109</v>
      </c>
      <c r="C813" s="17" t="s">
        <v>898</v>
      </c>
      <c r="D813" s="143">
        <f>Sensibilidade!Q815</f>
        <v>0.487200970035087</v>
      </c>
      <c r="E813" s="143">
        <f>Exposição!O815</f>
        <v>8.4876543209876545E-2</v>
      </c>
      <c r="F813" s="143">
        <f>'Capacidade de Adaptação'!M815</f>
        <v>0.1941473170693781</v>
      </c>
      <c r="G813" s="132">
        <f t="shared" si="36"/>
        <v>0.21299256054256888</v>
      </c>
      <c r="H813" s="131">
        <f t="shared" si="37"/>
        <v>0.19568967911520263</v>
      </c>
      <c r="I813" s="47" t="s">
        <v>51</v>
      </c>
      <c r="J813" s="47" t="str">
        <f t="shared" si="38"/>
        <v>VULNERABILIDADE RELATIVAMENTE BAIXA</v>
      </c>
    </row>
    <row r="814" spans="1:10">
      <c r="A814" s="145">
        <v>812</v>
      </c>
      <c r="B814" s="28">
        <v>3169208</v>
      </c>
      <c r="C814" s="17" t="s">
        <v>899</v>
      </c>
      <c r="D814" s="143">
        <f>Sensibilidade!Q816</f>
        <v>0.42745974989559948</v>
      </c>
      <c r="E814" s="143">
        <f>Exposição!O816</f>
        <v>0.45748466915993302</v>
      </c>
      <c r="F814" s="143">
        <f>'Capacidade de Adaptação'!M816</f>
        <v>0.37179611601761253</v>
      </c>
      <c r="G814" s="132">
        <f t="shared" si="36"/>
        <v>0.52597720588052688</v>
      </c>
      <c r="H814" s="131">
        <f t="shared" si="37"/>
        <v>0.48324838378615509</v>
      </c>
      <c r="I814" s="47" t="s">
        <v>990</v>
      </c>
      <c r="J814" s="47" t="str">
        <f t="shared" si="38"/>
        <v>VULNERABILIDADE ALTA</v>
      </c>
    </row>
    <row r="815" spans="1:10">
      <c r="A815" s="145">
        <v>813</v>
      </c>
      <c r="B815" s="28">
        <v>3169307</v>
      </c>
      <c r="C815" s="17" t="s">
        <v>900</v>
      </c>
      <c r="D815" s="143">
        <f>Sensibilidade!Q817</f>
        <v>0.4656773675840114</v>
      </c>
      <c r="E815" s="143">
        <f>Exposição!O817</f>
        <v>0.37963676950721337</v>
      </c>
      <c r="F815" s="143">
        <f>'Capacidade de Adaptação'!M817</f>
        <v>0.39585717931706405</v>
      </c>
      <c r="G815" s="132">
        <f t="shared" si="36"/>
        <v>0.44659604700668487</v>
      </c>
      <c r="H815" s="131">
        <f t="shared" si="37"/>
        <v>0.41031591389967559</v>
      </c>
      <c r="I815" s="47" t="s">
        <v>51</v>
      </c>
      <c r="J815" s="47" t="str">
        <f t="shared" si="38"/>
        <v>VULNERABILIDADE ALTA</v>
      </c>
    </row>
    <row r="816" spans="1:10">
      <c r="A816" s="145">
        <v>814</v>
      </c>
      <c r="B816" s="28">
        <v>3169356</v>
      </c>
      <c r="C816" s="17" t="s">
        <v>901</v>
      </c>
      <c r="D816" s="143">
        <f>Sensibilidade!Q818</f>
        <v>0.32417038418025873</v>
      </c>
      <c r="E816" s="143">
        <f>Exposição!O818</f>
        <v>0.49562633882362572</v>
      </c>
      <c r="F816" s="143">
        <f>'Capacidade de Adaptação'!M818</f>
        <v>0.62195288368652313</v>
      </c>
      <c r="G816" s="132">
        <f t="shared" si="36"/>
        <v>0.25832725417073465</v>
      </c>
      <c r="H816" s="131">
        <f t="shared" si="37"/>
        <v>0.23734151721829322</v>
      </c>
      <c r="I816" s="47" t="s">
        <v>992</v>
      </c>
      <c r="J816" s="47" t="str">
        <f t="shared" si="38"/>
        <v>VULNERABILIDADE MODERADA</v>
      </c>
    </row>
    <row r="817" spans="1:10">
      <c r="A817" s="145">
        <v>815</v>
      </c>
      <c r="B817" s="28">
        <v>3169406</v>
      </c>
      <c r="C817" s="17" t="s">
        <v>902</v>
      </c>
      <c r="D817" s="143">
        <f>Sensibilidade!Q819</f>
        <v>0.44713187347803313</v>
      </c>
      <c r="E817" s="143">
        <f>Exposição!O819</f>
        <v>0.27134146341463411</v>
      </c>
      <c r="F817" s="143">
        <f>'Capacidade de Adaptação'!M819</f>
        <v>0.41797064940443562</v>
      </c>
      <c r="G817" s="132">
        <f t="shared" si="36"/>
        <v>0.29027257550675517</v>
      </c>
      <c r="H817" s="131">
        <f t="shared" si="37"/>
        <v>0.26669169576703411</v>
      </c>
      <c r="I817" s="47" t="s">
        <v>51</v>
      </c>
      <c r="J817" s="47" t="str">
        <f t="shared" si="38"/>
        <v>VULNERABILIDADE MODERADA</v>
      </c>
    </row>
    <row r="818" spans="1:10">
      <c r="A818" s="145">
        <v>816</v>
      </c>
      <c r="B818" s="28">
        <v>3169505</v>
      </c>
      <c r="C818" s="17" t="s">
        <v>903</v>
      </c>
      <c r="D818" s="143">
        <f>Sensibilidade!Q820</f>
        <v>0.44907865186921181</v>
      </c>
      <c r="E818" s="143">
        <f>Exposição!O820</f>
        <v>0.45006290007611544</v>
      </c>
      <c r="F818" s="143">
        <f>'Capacidade de Adaptação'!M820</f>
        <v>0.36468491090033972</v>
      </c>
      <c r="G818" s="132">
        <f t="shared" si="36"/>
        <v>0.55421443109216795</v>
      </c>
      <c r="H818" s="131">
        <f t="shared" si="37"/>
        <v>0.50919170089870458</v>
      </c>
      <c r="I818" s="47" t="s">
        <v>991</v>
      </c>
      <c r="J818" s="47" t="str">
        <f t="shared" si="38"/>
        <v>VULNERABILIDADE ALTA</v>
      </c>
    </row>
    <row r="819" spans="1:10">
      <c r="A819" s="145">
        <v>817</v>
      </c>
      <c r="B819" s="28">
        <v>3169604</v>
      </c>
      <c r="C819" s="17" t="s">
        <v>904</v>
      </c>
      <c r="D819" s="143">
        <f>Sensibilidade!Q821</f>
        <v>0.51119000339942866</v>
      </c>
      <c r="E819" s="143">
        <f>Exposição!O821</f>
        <v>0.41158536585365857</v>
      </c>
      <c r="F819" s="143">
        <f>'Capacidade de Adaptação'!M821</f>
        <v>0.34953309708549846</v>
      </c>
      <c r="G819" s="132">
        <f t="shared" si="36"/>
        <v>0.60194106459229457</v>
      </c>
      <c r="H819" s="131">
        <f t="shared" si="37"/>
        <v>0.55304116480062349</v>
      </c>
      <c r="I819" s="47" t="s">
        <v>15</v>
      </c>
      <c r="J819" s="47" t="str">
        <f t="shared" si="38"/>
        <v>VULNERABILIDADE ALTA</v>
      </c>
    </row>
    <row r="820" spans="1:10">
      <c r="A820" s="145">
        <v>818</v>
      </c>
      <c r="B820" s="28">
        <v>3169703</v>
      </c>
      <c r="C820" s="17" t="s">
        <v>905</v>
      </c>
      <c r="D820" s="143">
        <f>Sensibilidade!Q822</f>
        <v>0.34801821746613776</v>
      </c>
      <c r="E820" s="143">
        <f>Exposição!O822</f>
        <v>0.54217623231330647</v>
      </c>
      <c r="F820" s="143">
        <f>'Capacidade de Adaptação'!M822</f>
        <v>0.37109879395765066</v>
      </c>
      <c r="G820" s="132">
        <f t="shared" si="36"/>
        <v>0.50845545443544682</v>
      </c>
      <c r="H820" s="131">
        <f t="shared" si="37"/>
        <v>0.46715004725698428</v>
      </c>
      <c r="I820" s="47" t="s">
        <v>502</v>
      </c>
      <c r="J820" s="47" t="str">
        <f t="shared" si="38"/>
        <v>VULNERABILIDADE ALTA</v>
      </c>
    </row>
    <row r="821" spans="1:10">
      <c r="A821" s="145">
        <v>819</v>
      </c>
      <c r="B821" s="28">
        <v>3169802</v>
      </c>
      <c r="C821" s="17" t="s">
        <v>906</v>
      </c>
      <c r="D821" s="143">
        <f>Sensibilidade!Q823</f>
        <v>0.51883466176687454</v>
      </c>
      <c r="E821" s="143">
        <f>Exposição!O823</f>
        <v>0.1820834285188779</v>
      </c>
      <c r="F821" s="143">
        <f>'Capacidade de Adaptação'!M823</f>
        <v>0.2707836728483301</v>
      </c>
      <c r="G821" s="132">
        <f t="shared" si="36"/>
        <v>0.34888068787610987</v>
      </c>
      <c r="H821" s="131">
        <f t="shared" si="37"/>
        <v>0.32053865959474281</v>
      </c>
      <c r="I821" s="47" t="s">
        <v>51</v>
      </c>
      <c r="J821" s="47" t="str">
        <f t="shared" si="38"/>
        <v>VULNERABILIDADE MODERADA</v>
      </c>
    </row>
    <row r="822" spans="1:10">
      <c r="A822" s="145">
        <v>820</v>
      </c>
      <c r="B822" s="28">
        <v>3169901</v>
      </c>
      <c r="C822" s="17" t="s">
        <v>907</v>
      </c>
      <c r="D822" s="143">
        <f>Sensibilidade!Q824</f>
        <v>0.40710675789957573</v>
      </c>
      <c r="E822" s="143">
        <f>Exposição!O824</f>
        <v>0.35053337146355285</v>
      </c>
      <c r="F822" s="143">
        <f>'Capacidade de Adaptação'!M824</f>
        <v>0.38164607507956738</v>
      </c>
      <c r="G822" s="132">
        <f t="shared" si="36"/>
        <v>0.37391843833945615</v>
      </c>
      <c r="H822" s="131">
        <f t="shared" si="37"/>
        <v>0.34354241776102623</v>
      </c>
      <c r="I822" s="47" t="s">
        <v>990</v>
      </c>
      <c r="J822" s="47" t="str">
        <f t="shared" si="38"/>
        <v>VULNERABILIDADE MODERADA</v>
      </c>
    </row>
    <row r="823" spans="1:10">
      <c r="A823" s="145">
        <v>821</v>
      </c>
      <c r="B823" s="28">
        <v>3170008</v>
      </c>
      <c r="C823" s="17" t="s">
        <v>908</v>
      </c>
      <c r="D823" s="143">
        <f>Sensibilidade!Q825</f>
        <v>0.46778684924344854</v>
      </c>
      <c r="E823" s="143">
        <f>Exposição!O825</f>
        <v>0.67370169513210065</v>
      </c>
      <c r="F823" s="143">
        <f>'Capacidade de Adaptação'!M825</f>
        <v>0.36186591068881502</v>
      </c>
      <c r="G823" s="132">
        <f t="shared" si="36"/>
        <v>0.87089936903956255</v>
      </c>
      <c r="H823" s="131">
        <f t="shared" si="37"/>
        <v>0.80015009742522425</v>
      </c>
      <c r="I823" s="47" t="s">
        <v>53</v>
      </c>
      <c r="J823" s="47" t="str">
        <f t="shared" si="38"/>
        <v>VULNERABILIDADE EXTREMA</v>
      </c>
    </row>
    <row r="824" spans="1:10">
      <c r="A824" s="145">
        <v>822</v>
      </c>
      <c r="B824" s="28">
        <v>3170057</v>
      </c>
      <c r="C824" s="17" t="s">
        <v>909</v>
      </c>
      <c r="D824" s="143">
        <f>Sensibilidade!Q826</f>
        <v>0.54536369679208752</v>
      </c>
      <c r="E824" s="143">
        <f>Exposição!O826</f>
        <v>0.47398958753838066</v>
      </c>
      <c r="F824" s="143">
        <f>'Capacidade de Adaptação'!M826</f>
        <v>0.18484781632247552</v>
      </c>
      <c r="G824" s="132">
        <f t="shared" si="36"/>
        <v>1.3984299021954831</v>
      </c>
      <c r="H824" s="131">
        <f t="shared" si="37"/>
        <v>1</v>
      </c>
      <c r="I824" s="47" t="s">
        <v>991</v>
      </c>
      <c r="J824" s="47" t="str">
        <f t="shared" si="38"/>
        <v>VULNERABILIDADE EXTREMA</v>
      </c>
    </row>
    <row r="825" spans="1:10">
      <c r="A825" s="145">
        <v>823</v>
      </c>
      <c r="B825" s="28">
        <v>3170107</v>
      </c>
      <c r="C825" s="17" t="s">
        <v>910</v>
      </c>
      <c r="D825" s="143">
        <f>Sensibilidade!Q827</f>
        <v>0.46065518631691177</v>
      </c>
      <c r="E825" s="143">
        <f>Exposição!O827</f>
        <v>0.51102254268711234</v>
      </c>
      <c r="F825" s="143">
        <f>'Capacidade de Adaptação'!M827</f>
        <v>0.74459586466165417</v>
      </c>
      <c r="G825" s="132">
        <f t="shared" si="36"/>
        <v>0.31615161429971456</v>
      </c>
      <c r="H825" s="131">
        <f t="shared" si="37"/>
        <v>0.29046839850399153</v>
      </c>
      <c r="I825" s="47" t="s">
        <v>15</v>
      </c>
      <c r="J825" s="47" t="str">
        <f t="shared" si="38"/>
        <v>VULNERABILIDADE MODERADA</v>
      </c>
    </row>
    <row r="826" spans="1:10">
      <c r="A826" s="145">
        <v>824</v>
      </c>
      <c r="B826" s="28">
        <v>3170206</v>
      </c>
      <c r="C826" s="17" t="s">
        <v>911</v>
      </c>
      <c r="D826" s="143">
        <f>Sensibilidade!Q828</f>
        <v>0.47221316710217814</v>
      </c>
      <c r="E826" s="143">
        <f>Exposição!O828</f>
        <v>0.41406955736224033</v>
      </c>
      <c r="F826" s="143">
        <f>'Capacidade de Adaptação'!M828</f>
        <v>0.68068609022556392</v>
      </c>
      <c r="G826" s="132">
        <f t="shared" si="36"/>
        <v>0.28725296416418122</v>
      </c>
      <c r="H826" s="131">
        <f t="shared" si="37"/>
        <v>0.26391738865895631</v>
      </c>
      <c r="I826" s="47" t="s">
        <v>15</v>
      </c>
      <c r="J826" s="47" t="str">
        <f t="shared" si="38"/>
        <v>VULNERABILIDADE MODERADA</v>
      </c>
    </row>
    <row r="827" spans="1:10">
      <c r="A827" s="145">
        <v>825</v>
      </c>
      <c r="B827" s="28">
        <v>3170305</v>
      </c>
      <c r="C827" s="17" t="s">
        <v>912</v>
      </c>
      <c r="D827" s="143">
        <f>Sensibilidade!Q829</f>
        <v>0.44681916970945523</v>
      </c>
      <c r="E827" s="143">
        <f>Exposição!O829</f>
        <v>0.46247365251430289</v>
      </c>
      <c r="F827" s="143">
        <f>'Capacidade de Adaptação'!M829</f>
        <v>0.34668426957280957</v>
      </c>
      <c r="G827" s="132">
        <f t="shared" si="36"/>
        <v>0.59605269568062014</v>
      </c>
      <c r="H827" s="131">
        <f t="shared" si="37"/>
        <v>0.54763114944655578</v>
      </c>
      <c r="I827" s="47" t="s">
        <v>991</v>
      </c>
      <c r="J827" s="47" t="str">
        <f t="shared" si="38"/>
        <v>VULNERABILIDADE ALTA</v>
      </c>
    </row>
    <row r="828" spans="1:10">
      <c r="A828" s="145">
        <v>826</v>
      </c>
      <c r="B828" s="28">
        <v>3170404</v>
      </c>
      <c r="C828" s="17" t="s">
        <v>913</v>
      </c>
      <c r="D828" s="143">
        <f>Sensibilidade!Q830</f>
        <v>0.49609781477894083</v>
      </c>
      <c r="E828" s="143">
        <f>Exposição!O830</f>
        <v>0.56858958357937783</v>
      </c>
      <c r="F828" s="143">
        <f>'Capacidade de Adaptação'!M830</f>
        <v>0.5993353244988382</v>
      </c>
      <c r="G828" s="132">
        <f t="shared" si="36"/>
        <v>0.47064813033616559</v>
      </c>
      <c r="H828" s="131">
        <f t="shared" si="37"/>
        <v>0.43241407759519823</v>
      </c>
      <c r="I828" s="47" t="s">
        <v>993</v>
      </c>
      <c r="J828" s="47" t="str">
        <f t="shared" si="38"/>
        <v>VULNERABILIDADE ALTA</v>
      </c>
    </row>
    <row r="829" spans="1:10">
      <c r="A829" s="145">
        <v>827</v>
      </c>
      <c r="B829" s="28">
        <v>3170438</v>
      </c>
      <c r="C829" s="17" t="s">
        <v>914</v>
      </c>
      <c r="D829" s="143">
        <f>Sensibilidade!Q831</f>
        <v>0.57958511562447623</v>
      </c>
      <c r="E829" s="143">
        <f>Exposição!O831</f>
        <v>0.38010388437217707</v>
      </c>
      <c r="F829" s="143">
        <f>'Capacidade de Adaptação'!M831</f>
        <v>0.39277051310363453</v>
      </c>
      <c r="G829" s="132">
        <f t="shared" si="36"/>
        <v>0.56089382075133742</v>
      </c>
      <c r="H829" s="131">
        <f t="shared" si="37"/>
        <v>0.51532847683002658</v>
      </c>
      <c r="I829" s="47" t="s">
        <v>15</v>
      </c>
      <c r="J829" s="47" t="str">
        <f t="shared" si="38"/>
        <v>VULNERABILIDADE ALTA</v>
      </c>
    </row>
    <row r="830" spans="1:10">
      <c r="A830" s="145">
        <v>828</v>
      </c>
      <c r="B830" s="28">
        <v>3170479</v>
      </c>
      <c r="C830" s="17" t="s">
        <v>915</v>
      </c>
      <c r="D830" s="143">
        <f>Sensibilidade!Q832</f>
        <v>0.57519855503125317</v>
      </c>
      <c r="E830" s="143">
        <f>Exposição!O832</f>
        <v>0.58498364525399271</v>
      </c>
      <c r="F830" s="143">
        <f>'Capacidade de Adaptação'!M832</f>
        <v>0.39512347072643039</v>
      </c>
      <c r="G830" s="132">
        <f t="shared" si="36"/>
        <v>0.85158633287056729</v>
      </c>
      <c r="H830" s="131">
        <f t="shared" si="37"/>
        <v>0.78240599480951045</v>
      </c>
      <c r="I830" s="47" t="s">
        <v>993</v>
      </c>
      <c r="J830" s="47" t="str">
        <f t="shared" si="38"/>
        <v>VULNERABILIDADE MUITO ALTA</v>
      </c>
    </row>
    <row r="831" spans="1:10">
      <c r="A831" s="145">
        <v>829</v>
      </c>
      <c r="B831" s="28">
        <v>3170503</v>
      </c>
      <c r="C831" s="17" t="s">
        <v>916</v>
      </c>
      <c r="D831" s="143">
        <f>Sensibilidade!Q833</f>
        <v>0.46010457010120059</v>
      </c>
      <c r="E831" s="143">
        <f>Exposição!O833</f>
        <v>0.54131054849470528</v>
      </c>
      <c r="F831" s="143">
        <f>'Capacidade de Adaptação'!M833</f>
        <v>0.31905874593524519</v>
      </c>
      <c r="G831" s="132">
        <f t="shared" si="36"/>
        <v>0.78060689568732122</v>
      </c>
      <c r="H831" s="131">
        <f t="shared" si="37"/>
        <v>0.71719271575983656</v>
      </c>
      <c r="I831" s="47" t="s">
        <v>990</v>
      </c>
      <c r="J831" s="47" t="str">
        <f t="shared" si="38"/>
        <v>VULNERABILIDADE MUITO ALTA</v>
      </c>
    </row>
    <row r="832" spans="1:10">
      <c r="A832" s="145">
        <v>830</v>
      </c>
      <c r="B832" s="28">
        <v>3170529</v>
      </c>
      <c r="C832" s="17" t="s">
        <v>917</v>
      </c>
      <c r="D832" s="143">
        <f>Sensibilidade!Q834</f>
        <v>0.55682329916894513</v>
      </c>
      <c r="E832" s="143">
        <f>Exposição!O834</f>
        <v>0.62778245017214818</v>
      </c>
      <c r="F832" s="143">
        <f>'Capacidade de Adaptação'!M834</f>
        <v>0.40224001481615135</v>
      </c>
      <c r="G832" s="132">
        <f t="shared" si="36"/>
        <v>0.86904306431321077</v>
      </c>
      <c r="H832" s="131">
        <f t="shared" si="37"/>
        <v>0.79844459336764373</v>
      </c>
      <c r="I832" s="47" t="s">
        <v>993</v>
      </c>
      <c r="J832" s="47" t="str">
        <f t="shared" si="38"/>
        <v>VULNERABILIDADE MUITO ALTA</v>
      </c>
    </row>
    <row r="833" spans="1:10">
      <c r="A833" s="145">
        <v>831</v>
      </c>
      <c r="B833" s="28">
        <v>3170578</v>
      </c>
      <c r="C833" s="17" t="s">
        <v>918</v>
      </c>
      <c r="D833" s="143">
        <f>Sensibilidade!Q835</f>
        <v>0.4458998741975011</v>
      </c>
      <c r="E833" s="143">
        <f>Exposição!O835</f>
        <v>0.60232610659439934</v>
      </c>
      <c r="F833" s="143">
        <f>'Capacidade de Adaptação'!M835</f>
        <v>0.27575887054464854</v>
      </c>
      <c r="G833" s="132">
        <f t="shared" si="36"/>
        <v>0.97395646648047751</v>
      </c>
      <c r="H833" s="131">
        <f t="shared" si="37"/>
        <v>0.89483514312533541</v>
      </c>
      <c r="I833" s="47" t="s">
        <v>991</v>
      </c>
      <c r="J833" s="47" t="str">
        <f t="shared" si="38"/>
        <v>VULNERABILIDADE EXTREMA</v>
      </c>
    </row>
    <row r="834" spans="1:10">
      <c r="A834" s="145">
        <v>832</v>
      </c>
      <c r="B834" s="28">
        <v>3170602</v>
      </c>
      <c r="C834" s="17" t="s">
        <v>919</v>
      </c>
      <c r="D834" s="143">
        <f>Sensibilidade!Q836</f>
        <v>0.49683545999571682</v>
      </c>
      <c r="E834" s="143">
        <f>Exposição!O836</f>
        <v>0.37703252032520324</v>
      </c>
      <c r="F834" s="143">
        <f>'Capacidade de Adaptação'!M836</f>
        <v>0.32604898015104206</v>
      </c>
      <c r="G834" s="132">
        <f t="shared" si="36"/>
        <v>0.5745244950078956</v>
      </c>
      <c r="H834" s="131">
        <f t="shared" si="37"/>
        <v>0.52785183569568339</v>
      </c>
      <c r="I834" s="47" t="s">
        <v>989</v>
      </c>
      <c r="J834" s="47" t="str">
        <f t="shared" si="38"/>
        <v>VULNERABILIDADE ALTA</v>
      </c>
    </row>
    <row r="835" spans="1:10">
      <c r="A835" s="145">
        <v>833</v>
      </c>
      <c r="B835" s="28">
        <v>3170651</v>
      </c>
      <c r="C835" s="17" t="s">
        <v>920</v>
      </c>
      <c r="D835" s="143">
        <f>Sensibilidade!Q837</f>
        <v>0.44968477450211336</v>
      </c>
      <c r="E835" s="143">
        <f>Exposição!O837</f>
        <v>0.49845679012345673</v>
      </c>
      <c r="F835" s="143">
        <f>'Capacidade de Adaptação'!M837</f>
        <v>0.30803604278225222</v>
      </c>
      <c r="G835" s="132">
        <f t="shared" si="36"/>
        <v>0.727669487119604</v>
      </c>
      <c r="H835" s="131">
        <f t="shared" si="37"/>
        <v>0.66855578464159426</v>
      </c>
      <c r="I835" s="47" t="s">
        <v>53</v>
      </c>
      <c r="J835" s="47" t="str">
        <f t="shared" si="38"/>
        <v>VULNERABILIDADE MUITO ALTA</v>
      </c>
    </row>
    <row r="836" spans="1:10">
      <c r="A836" s="145">
        <v>834</v>
      </c>
      <c r="B836" s="28">
        <v>3170701</v>
      </c>
      <c r="C836" s="17" t="s">
        <v>921</v>
      </c>
      <c r="D836" s="143">
        <f>Sensibilidade!Q838</f>
        <v>0.40990836643466394</v>
      </c>
      <c r="E836" s="143">
        <f>Exposição!O838</f>
        <v>0.27134146341463411</v>
      </c>
      <c r="F836" s="143">
        <f>'Capacidade de Adaptação'!M838</f>
        <v>0.7276785714285714</v>
      </c>
      <c r="G836" s="132">
        <f t="shared" ref="G836:G855" si="39">((D836*E836)/F836)</f>
        <v>0.15284926666993603</v>
      </c>
      <c r="H836" s="131">
        <f t="shared" ref="H836:H855" si="40">IF((1-(G836-$E$858)/($H$858-$E$858))&gt;1,1,IF((1-(G836-$E$858)/($H$858-$E$858))&lt;0,0,1-(G836-$E$858)/($H$858-$E$858)))</f>
        <v>0.14043224735849769</v>
      </c>
      <c r="I836" s="47" t="s">
        <v>51</v>
      </c>
      <c r="J836" s="47" t="str">
        <f t="shared" ref="J836:J855" si="41">IF(AND(H836&gt;0,H836&lt;0.2),"VULNERABILIDADE RELATIVAMENTE BAIXA",IF(AND(H836&gt;0.20001,H836&lt;0.4),"VULNERABILIDADE MODERADA",IF(AND(H836&gt;0.40001,H836&lt;0.6),"VULNERABILIDADE ALTA",IF(AND(H836&gt;0.60001,H836&lt;0.8),"VULNERABILIDADE MUITO ALTA","VULNERABILIDADE EXTREMA"))))</f>
        <v>VULNERABILIDADE RELATIVAMENTE BAIXA</v>
      </c>
    </row>
    <row r="837" spans="1:10">
      <c r="A837" s="145">
        <v>835</v>
      </c>
      <c r="B837" s="28">
        <v>3170750</v>
      </c>
      <c r="C837" s="17" t="s">
        <v>922</v>
      </c>
      <c r="D837" s="143">
        <f>Sensibilidade!Q839</f>
        <v>0.49537920296397758</v>
      </c>
      <c r="E837" s="143">
        <f>Exposição!O839</f>
        <v>0.46036585365853661</v>
      </c>
      <c r="F837" s="143">
        <f>'Capacidade de Adaptação'!M839</f>
        <v>0.32472399621820985</v>
      </c>
      <c r="G837" s="132">
        <f t="shared" si="39"/>
        <v>0.70230618098191577</v>
      </c>
      <c r="H837" s="131">
        <f t="shared" si="40"/>
        <v>0.6452529179746016</v>
      </c>
      <c r="I837" s="47" t="s">
        <v>993</v>
      </c>
      <c r="J837" s="47" t="str">
        <f t="shared" si="41"/>
        <v>VULNERABILIDADE MUITO ALTA</v>
      </c>
    </row>
    <row r="838" spans="1:10">
      <c r="A838" s="145">
        <v>836</v>
      </c>
      <c r="B838" s="28">
        <v>3170800</v>
      </c>
      <c r="C838" s="17" t="s">
        <v>923</v>
      </c>
      <c r="D838" s="143">
        <f>Sensibilidade!Q840</f>
        <v>0.37024501160122147</v>
      </c>
      <c r="E838" s="143">
        <f>Exposição!O840</f>
        <v>0.67936592606970858</v>
      </c>
      <c r="F838" s="143">
        <f>'Capacidade de Adaptação'!M840</f>
        <v>0.38482443893425705</v>
      </c>
      <c r="G838" s="132">
        <f t="shared" si="39"/>
        <v>0.65362752395807489</v>
      </c>
      <c r="H838" s="131">
        <f t="shared" si="40"/>
        <v>0.60052877010535899</v>
      </c>
      <c r="I838" s="47" t="s">
        <v>53</v>
      </c>
      <c r="J838" s="47" t="str">
        <f t="shared" si="41"/>
        <v>VULNERABILIDADE MUITO ALTA</v>
      </c>
    </row>
    <row r="839" spans="1:10">
      <c r="A839" s="145">
        <v>837</v>
      </c>
      <c r="B839" s="28">
        <v>3170909</v>
      </c>
      <c r="C839" s="17" t="s">
        <v>924</v>
      </c>
      <c r="D839" s="143">
        <f>Sensibilidade!Q841</f>
        <v>0.5656313048452023</v>
      </c>
      <c r="E839" s="143">
        <f>Exposição!O841</f>
        <v>0.47025590028358305</v>
      </c>
      <c r="F839" s="143">
        <f>'Capacidade de Adaptação'!M841</f>
        <v>0.23229844607635347</v>
      </c>
      <c r="G839" s="132">
        <f t="shared" si="39"/>
        <v>1.1450419190541228</v>
      </c>
      <c r="H839" s="131">
        <f t="shared" si="40"/>
        <v>1</v>
      </c>
      <c r="I839" s="47" t="s">
        <v>53</v>
      </c>
      <c r="J839" s="47" t="str">
        <f t="shared" si="41"/>
        <v>VULNERABILIDADE EXTREMA</v>
      </c>
    </row>
    <row r="840" spans="1:10">
      <c r="A840" s="145">
        <v>838</v>
      </c>
      <c r="B840" s="28">
        <v>3171006</v>
      </c>
      <c r="C840" s="17" t="s">
        <v>925</v>
      </c>
      <c r="D840" s="143">
        <f>Sensibilidade!Q842</f>
        <v>0.42850698846319468</v>
      </c>
      <c r="E840" s="143">
        <f>Exposição!O842</f>
        <v>0.60956790123456794</v>
      </c>
      <c r="F840" s="143">
        <f>'Capacidade de Adaptação'!M842</f>
        <v>0.43705855953266654</v>
      </c>
      <c r="G840" s="132">
        <f t="shared" si="39"/>
        <v>0.59764097950890704</v>
      </c>
      <c r="H840" s="131">
        <f t="shared" si="40"/>
        <v>0.54909040582579061</v>
      </c>
      <c r="I840" s="47" t="s">
        <v>993</v>
      </c>
      <c r="J840" s="47" t="str">
        <f t="shared" si="41"/>
        <v>VULNERABILIDADE ALTA</v>
      </c>
    </row>
    <row r="841" spans="1:10">
      <c r="A841" s="145">
        <v>839</v>
      </c>
      <c r="B841" s="28">
        <v>3171030</v>
      </c>
      <c r="C841" s="17" t="s">
        <v>926</v>
      </c>
      <c r="D841" s="143">
        <f>Sensibilidade!Q843</f>
        <v>0.58971181940559825</v>
      </c>
      <c r="E841" s="143">
        <f>Exposição!O843</f>
        <v>0.48478106787272335</v>
      </c>
      <c r="F841" s="143">
        <f>'Capacidade de Adaptação'!M843</f>
        <v>0.32835314226041634</v>
      </c>
      <c r="G841" s="132">
        <f t="shared" si="39"/>
        <v>0.87065140775135519</v>
      </c>
      <c r="H841" s="131">
        <f t="shared" si="40"/>
        <v>0.7999222797737594</v>
      </c>
      <c r="I841" s="47" t="s">
        <v>53</v>
      </c>
      <c r="J841" s="47" t="str">
        <f t="shared" si="41"/>
        <v>VULNERABILIDADE MUITO ALTA</v>
      </c>
    </row>
    <row r="842" spans="1:10">
      <c r="A842" s="145">
        <v>840</v>
      </c>
      <c r="B842" s="28">
        <v>3171071</v>
      </c>
      <c r="C842" s="17" t="s">
        <v>927</v>
      </c>
      <c r="D842" s="143">
        <f>Sensibilidade!Q844</f>
        <v>0.39338720249926401</v>
      </c>
      <c r="E842" s="143">
        <f>Exposição!O844</f>
        <v>0.54584391652427089</v>
      </c>
      <c r="F842" s="143">
        <f>'Capacidade de Adaptação'!M844</f>
        <v>0.35609689846348364</v>
      </c>
      <c r="G842" s="132">
        <f t="shared" si="39"/>
        <v>0.60300444134518127</v>
      </c>
      <c r="H842" s="131">
        <f t="shared" si="40"/>
        <v>0.55401815599233872</v>
      </c>
      <c r="I842" s="47" t="s">
        <v>502</v>
      </c>
      <c r="J842" s="47" t="str">
        <f t="shared" si="41"/>
        <v>VULNERABILIDADE ALTA</v>
      </c>
    </row>
    <row r="843" spans="1:10">
      <c r="A843" s="145">
        <v>841</v>
      </c>
      <c r="B843" s="28">
        <v>3171105</v>
      </c>
      <c r="C843" s="17" t="s">
        <v>928</v>
      </c>
      <c r="D843" s="143">
        <f>Sensibilidade!Q845</f>
        <v>0.58599121261291776</v>
      </c>
      <c r="E843" s="143">
        <f>Exposição!O845</f>
        <v>0.41406955736224033</v>
      </c>
      <c r="F843" s="143">
        <f>'Capacidade de Adaptação'!M845</f>
        <v>0.53891757690190456</v>
      </c>
      <c r="G843" s="132">
        <f t="shared" si="39"/>
        <v>0.4502379072875547</v>
      </c>
      <c r="H843" s="131">
        <f t="shared" si="40"/>
        <v>0.41366192029506499</v>
      </c>
      <c r="I843" s="47" t="s">
        <v>15</v>
      </c>
      <c r="J843" s="47" t="str">
        <f t="shared" si="41"/>
        <v>VULNERABILIDADE ALTA</v>
      </c>
    </row>
    <row r="844" spans="1:10">
      <c r="A844" s="145">
        <v>842</v>
      </c>
      <c r="B844" s="28">
        <v>3171154</v>
      </c>
      <c r="C844" s="17" t="s">
        <v>929</v>
      </c>
      <c r="D844" s="143">
        <f>Sensibilidade!Q846</f>
        <v>0.50315347249203579</v>
      </c>
      <c r="E844" s="143">
        <f>Exposição!O846</f>
        <v>0.3282520325203252</v>
      </c>
      <c r="F844" s="143">
        <f>'Capacidade de Adaptação'!M846</f>
        <v>0.20871014693644199</v>
      </c>
      <c r="G844" s="132">
        <f t="shared" si="39"/>
        <v>0.79134221521805748</v>
      </c>
      <c r="H844" s="131">
        <f t="shared" si="40"/>
        <v>0.72705592989660017</v>
      </c>
      <c r="I844" s="47" t="s">
        <v>990</v>
      </c>
      <c r="J844" s="47" t="str">
        <f t="shared" si="41"/>
        <v>VULNERABILIDADE MUITO ALTA</v>
      </c>
    </row>
    <row r="845" spans="1:10">
      <c r="A845" s="145">
        <v>843</v>
      </c>
      <c r="B845" s="28">
        <v>3171204</v>
      </c>
      <c r="C845" s="17" t="s">
        <v>930</v>
      </c>
      <c r="D845" s="143">
        <f>Sensibilidade!Q847</f>
        <v>0.39944415191608895</v>
      </c>
      <c r="E845" s="143">
        <f>Exposição!O847</f>
        <v>0.6524079254897136</v>
      </c>
      <c r="F845" s="143">
        <f>'Capacidade de Adaptação'!M847</f>
        <v>0.44660956323561785</v>
      </c>
      <c r="G845" s="132">
        <f t="shared" si="39"/>
        <v>0.58350862129454339</v>
      </c>
      <c r="H845" s="131">
        <f t="shared" si="40"/>
        <v>0.53610611831328292</v>
      </c>
      <c r="I845" s="47" t="s">
        <v>992</v>
      </c>
      <c r="J845" s="47" t="str">
        <f t="shared" si="41"/>
        <v>VULNERABILIDADE ALTA</v>
      </c>
    </row>
    <row r="846" spans="1:10">
      <c r="A846" s="145">
        <v>844</v>
      </c>
      <c r="B846" s="28">
        <v>3171303</v>
      </c>
      <c r="C846" s="17" t="s">
        <v>931</v>
      </c>
      <c r="D846" s="143">
        <f>Sensibilidade!Q848</f>
        <v>0.38205619883279646</v>
      </c>
      <c r="E846" s="143">
        <f>Exposição!O848</f>
        <v>0.47715243045386652</v>
      </c>
      <c r="F846" s="143">
        <f>'Capacidade de Adaptação'!M848</f>
        <v>0.56960154171806088</v>
      </c>
      <c r="G846" s="132">
        <f t="shared" si="39"/>
        <v>0.32004661239710647</v>
      </c>
      <c r="H846" s="131">
        <f t="shared" si="40"/>
        <v>0.29404697855341355</v>
      </c>
      <c r="I846" s="47" t="s">
        <v>990</v>
      </c>
      <c r="J846" s="47" t="str">
        <f t="shared" si="41"/>
        <v>VULNERABILIDADE MODERADA</v>
      </c>
    </row>
    <row r="847" spans="1:10">
      <c r="A847" s="145">
        <v>845</v>
      </c>
      <c r="B847" s="28">
        <v>3171402</v>
      </c>
      <c r="C847" s="17" t="s">
        <v>932</v>
      </c>
      <c r="D847" s="143">
        <f>Sensibilidade!Q849</f>
        <v>0.47705555849991876</v>
      </c>
      <c r="E847" s="143">
        <f>Exposição!O849</f>
        <v>0.28753099486013967</v>
      </c>
      <c r="F847" s="143">
        <f>'Capacidade de Adaptação'!M849</f>
        <v>0.31552730986576116</v>
      </c>
      <c r="G847" s="132">
        <f t="shared" si="39"/>
        <v>0.43472705864160682</v>
      </c>
      <c r="H847" s="131">
        <f t="shared" si="40"/>
        <v>0.39941112680914237</v>
      </c>
      <c r="I847" s="47" t="s">
        <v>990</v>
      </c>
      <c r="J847" s="47" t="str">
        <f t="shared" si="41"/>
        <v>VULNERABILIDADE MODERADA</v>
      </c>
    </row>
    <row r="848" spans="1:10">
      <c r="A848" s="145">
        <v>846</v>
      </c>
      <c r="B848" s="28">
        <v>3171501</v>
      </c>
      <c r="C848" s="17" t="s">
        <v>565</v>
      </c>
      <c r="D848" s="143">
        <f>Sensibilidade!Q850</f>
        <v>0.39967965562385999</v>
      </c>
      <c r="E848" s="143">
        <f>Exposição!O850</f>
        <v>0.34144313209028948</v>
      </c>
      <c r="F848" s="143">
        <f>'Capacidade de Adaptação'!M850</f>
        <v>0.30606595397336167</v>
      </c>
      <c r="G848" s="132">
        <f t="shared" si="39"/>
        <v>0.4458773400874782</v>
      </c>
      <c r="H848" s="131">
        <f t="shared" si="40"/>
        <v>0.40965559259061601</v>
      </c>
      <c r="I848" s="47" t="s">
        <v>991</v>
      </c>
      <c r="J848" s="47" t="str">
        <f t="shared" si="41"/>
        <v>VULNERABILIDADE ALTA</v>
      </c>
    </row>
    <row r="849" spans="1:10">
      <c r="A849" s="145">
        <v>847</v>
      </c>
      <c r="B849" s="28">
        <v>3171600</v>
      </c>
      <c r="C849" s="17" t="s">
        <v>933</v>
      </c>
      <c r="D849" s="143">
        <f>Sensibilidade!Q851</f>
        <v>0.38820397697773124</v>
      </c>
      <c r="E849" s="143">
        <f>Exposição!O851</f>
        <v>0.51430481261841321</v>
      </c>
      <c r="F849" s="143">
        <f>'Capacidade de Adaptação'!M851</f>
        <v>0.28999073450502272</v>
      </c>
      <c r="G849" s="132">
        <f t="shared" si="39"/>
        <v>0.68848811317382541</v>
      </c>
      <c r="H849" s="131">
        <f t="shared" si="40"/>
        <v>0.63255738885156965</v>
      </c>
      <c r="I849" s="47" t="s">
        <v>502</v>
      </c>
      <c r="J849" s="47" t="str">
        <f t="shared" si="41"/>
        <v>VULNERABILIDADE MUITO ALTA</v>
      </c>
    </row>
    <row r="850" spans="1:10">
      <c r="A850" s="145">
        <v>848</v>
      </c>
      <c r="B850" s="28">
        <v>3171709</v>
      </c>
      <c r="C850" s="17" t="s">
        <v>934</v>
      </c>
      <c r="D850" s="143">
        <f>Sensibilidade!Q852</f>
        <v>0.41732696305895695</v>
      </c>
      <c r="E850" s="143">
        <f>Exposição!O852</f>
        <v>0.18099217103282142</v>
      </c>
      <c r="F850" s="143">
        <f>'Capacidade de Adaptação'!M852</f>
        <v>0.32135666122249246</v>
      </c>
      <c r="G850" s="132">
        <f t="shared" si="39"/>
        <v>0.23504386928603044</v>
      </c>
      <c r="H850" s="131">
        <f t="shared" si="40"/>
        <v>0.21594960519471385</v>
      </c>
      <c r="I850" s="47" t="s">
        <v>51</v>
      </c>
      <c r="J850" s="47" t="str">
        <f t="shared" si="41"/>
        <v>VULNERABILIDADE MODERADA</v>
      </c>
    </row>
    <row r="851" spans="1:10">
      <c r="A851" s="145">
        <v>849</v>
      </c>
      <c r="B851" s="28">
        <v>3171808</v>
      </c>
      <c r="C851" s="17" t="s">
        <v>935</v>
      </c>
      <c r="D851" s="143">
        <f>Sensibilidade!Q853</f>
        <v>0.39560503644089984</v>
      </c>
      <c r="E851" s="143">
        <f>Exposição!O853</f>
        <v>0.36528906955736223</v>
      </c>
      <c r="F851" s="143">
        <f>'Capacidade de Adaptação'!M853</f>
        <v>0.30413953273656574</v>
      </c>
      <c r="G851" s="132">
        <f t="shared" si="39"/>
        <v>0.47514439959001314</v>
      </c>
      <c r="H851" s="131">
        <f t="shared" si="40"/>
        <v>0.43654508332262643</v>
      </c>
      <c r="I851" s="47" t="s">
        <v>991</v>
      </c>
      <c r="J851" s="47" t="str">
        <f t="shared" si="41"/>
        <v>VULNERABILIDADE ALTA</v>
      </c>
    </row>
    <row r="852" spans="1:10">
      <c r="A852" s="145">
        <v>850</v>
      </c>
      <c r="B852" s="28">
        <v>3171907</v>
      </c>
      <c r="C852" s="17" t="s">
        <v>936</v>
      </c>
      <c r="D852" s="143">
        <f>Sensibilidade!Q854</f>
        <v>0.43674512020519246</v>
      </c>
      <c r="E852" s="143">
        <f>Exposição!O854</f>
        <v>0.40668265236063555</v>
      </c>
      <c r="F852" s="143">
        <f>'Capacidade de Adaptação'!M854</f>
        <v>0.19485894570435552</v>
      </c>
      <c r="G852" s="132">
        <f t="shared" si="39"/>
        <v>0.91151403518366758</v>
      </c>
      <c r="H852" s="131">
        <f t="shared" si="40"/>
        <v>0.83746534902304959</v>
      </c>
      <c r="I852" s="47" t="s">
        <v>991</v>
      </c>
      <c r="J852" s="47" t="str">
        <f t="shared" si="41"/>
        <v>VULNERABILIDADE EXTREMA</v>
      </c>
    </row>
    <row r="853" spans="1:10">
      <c r="A853" s="145">
        <v>851</v>
      </c>
      <c r="B853" s="28">
        <v>3172004</v>
      </c>
      <c r="C853" s="17" t="s">
        <v>937</v>
      </c>
      <c r="D853" s="143">
        <f>Sensibilidade!Q855</f>
        <v>0.45313929391069802</v>
      </c>
      <c r="E853" s="143">
        <f>Exposição!O855</f>
        <v>0.38441184939434098</v>
      </c>
      <c r="F853" s="143">
        <f>'Capacidade de Adaptação'!M855</f>
        <v>0.41214162352705508</v>
      </c>
      <c r="G853" s="132">
        <f t="shared" si="39"/>
        <v>0.42265110840963727</v>
      </c>
      <c r="H853" s="131">
        <f t="shared" si="40"/>
        <v>0.38831619081754953</v>
      </c>
      <c r="I853" s="47" t="s">
        <v>990</v>
      </c>
      <c r="J853" s="47" t="str">
        <f t="shared" si="41"/>
        <v>VULNERABILIDADE MODERADA</v>
      </c>
    </row>
    <row r="854" spans="1:10">
      <c r="A854" s="145">
        <v>852</v>
      </c>
      <c r="B854" s="28">
        <v>3172103</v>
      </c>
      <c r="C854" s="17" t="s">
        <v>938</v>
      </c>
      <c r="D854" s="143">
        <f>Sensibilidade!Q856</f>
        <v>0.35457822910885689</v>
      </c>
      <c r="E854" s="143">
        <f>Exposição!O856</f>
        <v>0.27134146341463411</v>
      </c>
      <c r="F854" s="143">
        <f>'Capacidade de Adaptação'!M856</f>
        <v>0.64513795867320756</v>
      </c>
      <c r="G854" s="132">
        <f t="shared" si="39"/>
        <v>0.14913364542870186</v>
      </c>
      <c r="H854" s="131">
        <f t="shared" si="40"/>
        <v>0.13701847212353857</v>
      </c>
      <c r="I854" s="47" t="s">
        <v>990</v>
      </c>
      <c r="J854" s="47" t="str">
        <f t="shared" si="41"/>
        <v>VULNERABILIDADE RELATIVAMENTE BAIXA</v>
      </c>
    </row>
    <row r="855" spans="1:10">
      <c r="A855" s="145">
        <v>853</v>
      </c>
      <c r="B855" s="28">
        <v>3172202</v>
      </c>
      <c r="C855" s="17" t="s">
        <v>939</v>
      </c>
      <c r="D855" s="143">
        <f>Sensibilidade!Q857</f>
        <v>0.46161456926291033</v>
      </c>
      <c r="E855" s="143">
        <f>Exposição!O857</f>
        <v>0.10549643060631893</v>
      </c>
      <c r="F855" s="143">
        <f>'Capacidade de Adaptação'!M857</f>
        <v>0.19669308590412526</v>
      </c>
      <c r="G855" s="132">
        <f t="shared" si="39"/>
        <v>0.24758719478755739</v>
      </c>
      <c r="H855" s="131">
        <f t="shared" si="40"/>
        <v>0.22747394828058787</v>
      </c>
      <c r="I855" s="47" t="s">
        <v>51</v>
      </c>
      <c r="J855" s="47" t="str">
        <f t="shared" si="41"/>
        <v>VULNERABILIDADE MODERADA</v>
      </c>
    </row>
    <row r="856" spans="1:10"/>
    <row r="857" spans="1:10">
      <c r="E857" s="206" t="s">
        <v>71</v>
      </c>
      <c r="F857" s="206"/>
      <c r="G857" s="206"/>
      <c r="H857" s="207" t="s">
        <v>72</v>
      </c>
      <c r="I857" s="207"/>
    </row>
    <row r="858" spans="1:10">
      <c r="E858" s="208">
        <v>1.0884199999999999</v>
      </c>
      <c r="F858" s="208"/>
      <c r="G858" s="208"/>
      <c r="H858" s="209">
        <v>0</v>
      </c>
      <c r="I858" s="209"/>
    </row>
    <row r="859" spans="1:10">
      <c r="E859"/>
      <c r="F859"/>
      <c r="G859" s="204">
        <f>G862+1.5*(G862-G861)</f>
        <v>1.2488640642836457</v>
      </c>
      <c r="H859" s="204"/>
      <c r="I859"/>
    </row>
    <row r="860" spans="1:10">
      <c r="E860"/>
      <c r="F860"/>
      <c r="G860" s="204">
        <f>G861-1.5*(G862-G861)</f>
        <v>-0.18368915679930164</v>
      </c>
      <c r="H860" s="204"/>
      <c r="I860"/>
    </row>
    <row r="861" spans="1:10">
      <c r="E861"/>
      <c r="F861"/>
      <c r="G861" s="205">
        <f>_xlfn.QUARTILE.EXC(G3:G855,1)</f>
        <v>0.3535183011068036</v>
      </c>
      <c r="H861" s="205"/>
      <c r="I861"/>
    </row>
    <row r="862" spans="1:10">
      <c r="E862"/>
      <c r="F862"/>
      <c r="G862" s="205">
        <f>_xlfn.QUARTILE.EXC(G3:G855,3)</f>
        <v>0.71165660637754047</v>
      </c>
      <c r="H862" s="205"/>
      <c r="I862"/>
    </row>
    <row r="863" spans="1:10" ht="1.5" customHeight="1"/>
  </sheetData>
  <sheetProtection formatCells="0" formatColumns="0" formatRows="0" insertColumns="0" insertRows="0" insertHyperlinks="0" deleteColumns="0" deleteRows="0" sort="0" autoFilter="0" pivotTables="0"/>
  <autoFilter ref="H1:J855"/>
  <mergeCells count="16">
    <mergeCell ref="J1:J2"/>
    <mergeCell ref="A1:C2"/>
    <mergeCell ref="I1:I2"/>
    <mergeCell ref="D1:D2"/>
    <mergeCell ref="E1:E2"/>
    <mergeCell ref="F1:F2"/>
    <mergeCell ref="G1:G2"/>
    <mergeCell ref="H1:H2"/>
    <mergeCell ref="G860:H860"/>
    <mergeCell ref="G861:H861"/>
    <mergeCell ref="G862:H862"/>
    <mergeCell ref="E857:G857"/>
    <mergeCell ref="H857:I857"/>
    <mergeCell ref="E858:G858"/>
    <mergeCell ref="H858:I858"/>
    <mergeCell ref="G859:H859"/>
  </mergeCells>
  <conditionalFormatting sqref="G3:G855">
    <cfRule type="cellIs" dxfId="9" priority="11" operator="between">
      <formula>$N$9</formula>
      <formula>$O$9</formula>
    </cfRule>
    <cfRule type="cellIs" dxfId="8" priority="12" operator="between">
      <formula>$N$8</formula>
      <formula>$O$8</formula>
    </cfRule>
    <cfRule type="cellIs" dxfId="7" priority="13" operator="between">
      <formula>$N$7</formula>
      <formula>$O$7</formula>
    </cfRule>
    <cfRule type="cellIs" dxfId="6" priority="14" operator="between">
      <formula>$N$6</formula>
      <formula>$O$6</formula>
    </cfRule>
    <cfRule type="cellIs" dxfId="5" priority="15" operator="between">
      <formula>0</formula>
      <formula>$O$5</formula>
    </cfRule>
  </conditionalFormatting>
  <conditionalFormatting sqref="H3:H855">
    <cfRule type="cellIs" dxfId="4" priority="1" operator="between">
      <formula>0.800001</formula>
      <formula>1</formula>
    </cfRule>
    <cfRule type="cellIs" dxfId="3" priority="2" operator="between">
      <formula>0.6000001</formula>
      <formula>0.8</formula>
    </cfRule>
    <cfRule type="cellIs" dxfId="2" priority="3" operator="between">
      <formula>0.4000001</formula>
      <formula>0.6</formula>
    </cfRule>
    <cfRule type="cellIs" dxfId="1" priority="4" operator="between">
      <formula>0.2000001</formula>
      <formula>0.4</formula>
    </cfRule>
    <cfRule type="cellIs" dxfId="0" priority="5" operator="between">
      <formula>0</formula>
      <formula>0.2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O43"/>
  <sheetViews>
    <sheetView showGridLines="0" tabSelected="1" zoomScale="110" zoomScaleNormal="110" zoomScalePageLayoutView="85" workbookViewId="0">
      <selection activeCell="O40" sqref="O40"/>
    </sheetView>
  </sheetViews>
  <sheetFormatPr baseColWidth="10" defaultColWidth="0" defaultRowHeight="14.5" zeroHeight="1"/>
  <cols>
    <col min="1" max="1" width="1" style="17" customWidth="1"/>
    <col min="2" max="17" width="12.81640625" style="17" customWidth="1"/>
    <col min="18" max="18" width="1" style="17" customWidth="1"/>
    <col min="19" max="28" width="0" style="17" hidden="1" customWidth="1"/>
    <col min="29" max="29" width="11.453125" style="17" hidden="1" customWidth="1"/>
    <col min="30" max="30" width="10.453125" style="17" hidden="1" customWidth="1"/>
    <col min="31" max="93" width="0" style="17" hidden="1" customWidth="1"/>
    <col min="94" max="16384" width="10.81640625" style="17" hidden="1"/>
  </cols>
  <sheetData>
    <row r="1" spans="2:17" ht="65.150000000000006" customHeight="1" thickBot="1">
      <c r="D1" s="217" t="s">
        <v>59</v>
      </c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</row>
    <row r="2" spans="2:17">
      <c r="B2" s="48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50"/>
    </row>
    <row r="3" spans="2:17">
      <c r="B3" s="51"/>
      <c r="Q3" s="52"/>
    </row>
    <row r="4" spans="2:17">
      <c r="B4" s="51"/>
      <c r="Q4" s="52"/>
    </row>
    <row r="5" spans="2:17">
      <c r="B5" s="51"/>
      <c r="Q5" s="52"/>
    </row>
    <row r="6" spans="2:17">
      <c r="B6" s="51"/>
      <c r="Q6" s="52"/>
    </row>
    <row r="7" spans="2:17">
      <c r="B7" s="51"/>
      <c r="Q7" s="52"/>
    </row>
    <row r="8" spans="2:17">
      <c r="B8" s="51"/>
      <c r="Q8" s="52"/>
    </row>
    <row r="9" spans="2:17">
      <c r="B9" s="51"/>
      <c r="Q9" s="52"/>
    </row>
    <row r="10" spans="2:17">
      <c r="B10" s="51"/>
      <c r="Q10" s="52"/>
    </row>
    <row r="11" spans="2:17">
      <c r="B11" s="51"/>
      <c r="Q11" s="52"/>
    </row>
    <row r="12" spans="2:17">
      <c r="B12" s="51"/>
      <c r="Q12" s="52"/>
    </row>
    <row r="13" spans="2:17">
      <c r="B13" s="51"/>
      <c r="Q13" s="52"/>
    </row>
    <row r="14" spans="2:17">
      <c r="B14" s="51"/>
      <c r="Q14" s="52"/>
    </row>
    <row r="15" spans="2:17">
      <c r="B15" s="51"/>
      <c r="Q15" s="52"/>
    </row>
    <row r="16" spans="2:17">
      <c r="B16" s="51"/>
      <c r="Q16" s="52"/>
    </row>
    <row r="17" spans="2:17">
      <c r="B17" s="51"/>
      <c r="Q17" s="52"/>
    </row>
    <row r="18" spans="2:17">
      <c r="B18" s="51"/>
      <c r="Q18" s="52"/>
    </row>
    <row r="19" spans="2:17">
      <c r="B19" s="51"/>
      <c r="E19" s="52"/>
      <c r="F19" s="51"/>
      <c r="I19" s="52"/>
      <c r="J19" s="51"/>
      <c r="M19" s="52"/>
      <c r="N19" s="51"/>
      <c r="Q19" s="52"/>
    </row>
    <row r="20" spans="2:17">
      <c r="B20" s="51"/>
      <c r="E20" s="52"/>
      <c r="F20" s="51"/>
      <c r="I20" s="52"/>
      <c r="J20" s="51"/>
      <c r="M20" s="52"/>
      <c r="N20" s="51"/>
      <c r="Q20" s="52"/>
    </row>
    <row r="21" spans="2:17">
      <c r="B21" s="51"/>
      <c r="E21" s="52"/>
      <c r="F21" s="51"/>
      <c r="I21" s="52"/>
      <c r="J21" s="51"/>
      <c r="M21" s="52"/>
      <c r="N21" s="51"/>
      <c r="Q21" s="52"/>
    </row>
    <row r="22" spans="2:17">
      <c r="B22" s="51"/>
      <c r="E22" s="52"/>
      <c r="F22" s="51"/>
      <c r="I22" s="52"/>
      <c r="J22" s="51"/>
      <c r="M22" s="52"/>
      <c r="N22" s="51"/>
      <c r="Q22" s="52"/>
    </row>
    <row r="23" spans="2:17" ht="18.5">
      <c r="B23" s="214" t="s">
        <v>28</v>
      </c>
      <c r="C23" s="215"/>
      <c r="D23" s="215"/>
      <c r="E23" s="216"/>
      <c r="F23" s="214" t="s">
        <v>29</v>
      </c>
      <c r="G23" s="215"/>
      <c r="H23" s="215"/>
      <c r="I23" s="216"/>
      <c r="J23" s="214" t="s">
        <v>30</v>
      </c>
      <c r="K23" s="215"/>
      <c r="L23" s="215"/>
      <c r="M23" s="216"/>
      <c r="N23" s="214" t="s">
        <v>83</v>
      </c>
      <c r="O23" s="215"/>
      <c r="P23" s="215"/>
      <c r="Q23" s="216"/>
    </row>
    <row r="24" spans="2:17" ht="14.5" customHeight="1">
      <c r="B24" s="218" t="s">
        <v>995</v>
      </c>
      <c r="C24" s="236"/>
      <c r="D24" s="236"/>
      <c r="E24" s="220"/>
      <c r="F24" s="218" t="s">
        <v>996</v>
      </c>
      <c r="G24" s="219"/>
      <c r="H24" s="219"/>
      <c r="I24" s="220"/>
      <c r="J24" s="218" t="s">
        <v>997</v>
      </c>
      <c r="K24" s="219"/>
      <c r="L24" s="219"/>
      <c r="M24" s="220"/>
      <c r="N24" s="218" t="s">
        <v>998</v>
      </c>
      <c r="O24" s="219"/>
      <c r="P24" s="219"/>
      <c r="Q24" s="220"/>
    </row>
    <row r="25" spans="2:17" ht="14.5" customHeight="1">
      <c r="B25" s="218"/>
      <c r="C25" s="236"/>
      <c r="D25" s="236"/>
      <c r="E25" s="220"/>
      <c r="F25" s="218"/>
      <c r="G25" s="219"/>
      <c r="H25" s="219"/>
      <c r="I25" s="220"/>
      <c r="J25" s="218"/>
      <c r="K25" s="219"/>
      <c r="L25" s="219"/>
      <c r="M25" s="220"/>
      <c r="N25" s="218"/>
      <c r="O25" s="219"/>
      <c r="P25" s="219"/>
      <c r="Q25" s="220"/>
    </row>
    <row r="26" spans="2:17" ht="14.5" customHeight="1">
      <c r="B26" s="218"/>
      <c r="C26" s="236"/>
      <c r="D26" s="236"/>
      <c r="E26" s="220"/>
      <c r="F26" s="218"/>
      <c r="G26" s="219"/>
      <c r="H26" s="219"/>
      <c r="I26" s="220"/>
      <c r="J26" s="218"/>
      <c r="K26" s="219"/>
      <c r="L26" s="219"/>
      <c r="M26" s="220"/>
      <c r="N26" s="218"/>
      <c r="O26" s="219"/>
      <c r="P26" s="219"/>
      <c r="Q26" s="220"/>
    </row>
    <row r="27" spans="2:17" ht="14.5" customHeight="1">
      <c r="B27" s="218"/>
      <c r="C27" s="236"/>
      <c r="D27" s="236"/>
      <c r="E27" s="220"/>
      <c r="F27" s="218"/>
      <c r="G27" s="219"/>
      <c r="H27" s="219"/>
      <c r="I27" s="220"/>
      <c r="J27" s="218"/>
      <c r="K27" s="219"/>
      <c r="L27" s="219"/>
      <c r="M27" s="220"/>
      <c r="N27" s="218"/>
      <c r="O27" s="219"/>
      <c r="P27" s="219"/>
      <c r="Q27" s="220"/>
    </row>
    <row r="28" spans="2:17" ht="14.5" customHeight="1">
      <c r="B28" s="218"/>
      <c r="C28" s="236"/>
      <c r="D28" s="236"/>
      <c r="E28" s="220"/>
      <c r="F28" s="218"/>
      <c r="G28" s="219"/>
      <c r="H28" s="219"/>
      <c r="I28" s="220"/>
      <c r="J28" s="218"/>
      <c r="K28" s="219"/>
      <c r="L28" s="219"/>
      <c r="M28" s="220"/>
      <c r="N28" s="218"/>
      <c r="O28" s="219"/>
      <c r="P28" s="219"/>
      <c r="Q28" s="220"/>
    </row>
    <row r="29" spans="2:17" ht="14.5" customHeight="1">
      <c r="B29" s="218"/>
      <c r="C29" s="236"/>
      <c r="D29" s="236"/>
      <c r="E29" s="220"/>
      <c r="F29" s="218"/>
      <c r="G29" s="219"/>
      <c r="H29" s="219"/>
      <c r="I29" s="220"/>
      <c r="J29" s="218"/>
      <c r="K29" s="219"/>
      <c r="L29" s="219"/>
      <c r="M29" s="220"/>
      <c r="N29" s="218"/>
      <c r="O29" s="219"/>
      <c r="P29" s="219"/>
      <c r="Q29" s="220"/>
    </row>
    <row r="30" spans="2:17" ht="14.5" customHeight="1">
      <c r="B30" s="218"/>
      <c r="C30" s="236"/>
      <c r="D30" s="236"/>
      <c r="E30" s="220"/>
      <c r="F30" s="218"/>
      <c r="G30" s="219"/>
      <c r="H30" s="219"/>
      <c r="I30" s="220"/>
      <c r="J30" s="218"/>
      <c r="K30" s="219"/>
      <c r="L30" s="219"/>
      <c r="M30" s="220"/>
      <c r="N30" s="218"/>
      <c r="O30" s="219"/>
      <c r="P30" s="219"/>
      <c r="Q30" s="220"/>
    </row>
    <row r="31" spans="2:17" ht="14.5" customHeight="1">
      <c r="B31" s="218"/>
      <c r="C31" s="236"/>
      <c r="D31" s="236"/>
      <c r="E31" s="220"/>
      <c r="F31" s="218"/>
      <c r="G31" s="219"/>
      <c r="H31" s="219"/>
      <c r="I31" s="220"/>
      <c r="J31" s="218"/>
      <c r="K31" s="219"/>
      <c r="L31" s="219"/>
      <c r="M31" s="220"/>
      <c r="N31" s="218"/>
      <c r="O31" s="219"/>
      <c r="P31" s="219"/>
      <c r="Q31" s="220"/>
    </row>
    <row r="32" spans="2:17" ht="14.5" customHeight="1">
      <c r="B32" s="218"/>
      <c r="C32" s="236"/>
      <c r="D32" s="236"/>
      <c r="E32" s="220"/>
      <c r="F32" s="218"/>
      <c r="G32" s="219"/>
      <c r="H32" s="219"/>
      <c r="I32" s="220"/>
      <c r="J32" s="218"/>
      <c r="K32" s="219"/>
      <c r="L32" s="219"/>
      <c r="M32" s="220"/>
      <c r="N32" s="218"/>
      <c r="O32" s="219"/>
      <c r="P32" s="219"/>
      <c r="Q32" s="220"/>
    </row>
    <row r="33" spans="2:17" ht="14.5" customHeight="1">
      <c r="B33" s="218"/>
      <c r="C33" s="236"/>
      <c r="D33" s="236"/>
      <c r="E33" s="220"/>
      <c r="F33" s="218"/>
      <c r="G33" s="219"/>
      <c r="H33" s="219"/>
      <c r="I33" s="220"/>
      <c r="J33" s="218"/>
      <c r="K33" s="219"/>
      <c r="L33" s="219"/>
      <c r="M33" s="220"/>
      <c r="N33" s="218"/>
      <c r="O33" s="219"/>
      <c r="P33" s="219"/>
      <c r="Q33" s="220"/>
    </row>
    <row r="34" spans="2:17" ht="14.5" customHeight="1">
      <c r="B34" s="218"/>
      <c r="C34" s="236"/>
      <c r="D34" s="236"/>
      <c r="E34" s="220"/>
      <c r="F34" s="218"/>
      <c r="G34" s="219"/>
      <c r="H34" s="219"/>
      <c r="I34" s="220"/>
      <c r="J34" s="218"/>
      <c r="K34" s="219"/>
      <c r="L34" s="219"/>
      <c r="M34" s="220"/>
      <c r="N34" s="218"/>
      <c r="O34" s="219"/>
      <c r="P34" s="219"/>
      <c r="Q34" s="220"/>
    </row>
    <row r="35" spans="2:17" ht="14.5" customHeight="1">
      <c r="B35" s="218"/>
      <c r="C35" s="236"/>
      <c r="D35" s="236"/>
      <c r="E35" s="220"/>
      <c r="F35" s="218"/>
      <c r="G35" s="219"/>
      <c r="H35" s="219"/>
      <c r="I35" s="220"/>
      <c r="J35" s="218"/>
      <c r="K35" s="219"/>
      <c r="L35" s="219"/>
      <c r="M35" s="220"/>
      <c r="N35" s="218"/>
      <c r="O35" s="219"/>
      <c r="P35" s="219"/>
      <c r="Q35" s="220"/>
    </row>
    <row r="36" spans="2:17" ht="14.5" customHeight="1">
      <c r="B36" s="218"/>
      <c r="C36" s="236"/>
      <c r="D36" s="236"/>
      <c r="E36" s="220"/>
      <c r="F36" s="218"/>
      <c r="G36" s="219"/>
      <c r="H36" s="219"/>
      <c r="I36" s="220"/>
      <c r="J36" s="218"/>
      <c r="K36" s="219"/>
      <c r="L36" s="219"/>
      <c r="M36" s="220"/>
      <c r="N36" s="218"/>
      <c r="O36" s="219"/>
      <c r="P36" s="219"/>
      <c r="Q36" s="220"/>
    </row>
    <row r="37" spans="2:17" ht="14.5" customHeight="1">
      <c r="B37" s="218"/>
      <c r="C37" s="236"/>
      <c r="D37" s="236"/>
      <c r="E37" s="220"/>
      <c r="F37" s="218"/>
      <c r="G37" s="219"/>
      <c r="H37" s="219"/>
      <c r="I37" s="220"/>
      <c r="J37" s="218"/>
      <c r="K37" s="219"/>
      <c r="L37" s="219"/>
      <c r="M37" s="220"/>
      <c r="N37" s="218"/>
      <c r="O37" s="219"/>
      <c r="P37" s="219"/>
      <c r="Q37" s="220"/>
    </row>
    <row r="38" spans="2:17" ht="15" customHeight="1" thickBot="1">
      <c r="B38" s="221"/>
      <c r="C38" s="222"/>
      <c r="D38" s="222"/>
      <c r="E38" s="223"/>
      <c r="F38" s="221"/>
      <c r="G38" s="222"/>
      <c r="H38" s="222"/>
      <c r="I38" s="223"/>
      <c r="J38" s="221"/>
      <c r="K38" s="222"/>
      <c r="L38" s="222"/>
      <c r="M38" s="223"/>
      <c r="N38" s="221"/>
      <c r="O38" s="222"/>
      <c r="P38" s="222"/>
      <c r="Q38" s="223"/>
    </row>
    <row r="39" spans="2:17" ht="4.5" customHeight="1"/>
    <row r="40" spans="2:17"/>
    <row r="41" spans="2:17" ht="15" hidden="1" customHeight="1"/>
    <row r="42" spans="2:17" ht="15" hidden="1" customHeight="1"/>
    <row r="43" spans="2:17" ht="15" hidden="1" customHeight="1"/>
  </sheetData>
  <sheetProtection formatCells="0" formatColumns="0" formatRows="0" insertColumns="0" insertRows="0" insertHyperlinks="0" deleteColumns="0" deleteRows="0" sort="0" autoFilter="0" pivotTables="0"/>
  <mergeCells count="9">
    <mergeCell ref="J23:M23"/>
    <mergeCell ref="N23:Q23"/>
    <mergeCell ref="D1:Q1"/>
    <mergeCell ref="B24:E38"/>
    <mergeCell ref="F24:I38"/>
    <mergeCell ref="J24:M38"/>
    <mergeCell ref="N24:Q38"/>
    <mergeCell ref="B23:E23"/>
    <mergeCell ref="F23:I23"/>
  </mergeCells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S36"/>
  <sheetViews>
    <sheetView showGridLines="0" topLeftCell="C10" zoomScale="90" zoomScaleNormal="90" zoomScalePageLayoutView="90" workbookViewId="0">
      <selection activeCell="C21" sqref="C21:P25"/>
    </sheetView>
  </sheetViews>
  <sheetFormatPr baseColWidth="10" defaultColWidth="0" defaultRowHeight="14.5" zeroHeight="1"/>
  <cols>
    <col min="1" max="1" width="1" style="17" customWidth="1"/>
    <col min="2" max="3" width="10.81640625" style="17" customWidth="1"/>
    <col min="4" max="17" width="12" style="17" customWidth="1"/>
    <col min="18" max="18" width="3.26953125" style="17" customWidth="1"/>
    <col min="19" max="19" width="0.81640625" style="17" customWidth="1"/>
    <col min="20" max="16384" width="10.81640625" style="17" hidden="1"/>
  </cols>
  <sheetData>
    <row r="1" spans="2:18" ht="5.25" customHeight="1" thickBot="1"/>
    <row r="2" spans="2:18">
      <c r="B2" s="48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50"/>
    </row>
    <row r="3" spans="2:18">
      <c r="B3" s="51"/>
      <c r="D3" s="227" t="s">
        <v>90</v>
      </c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52"/>
    </row>
    <row r="4" spans="2:18">
      <c r="B4" s="51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52"/>
    </row>
    <row r="5" spans="2:18">
      <c r="B5" s="51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52"/>
    </row>
    <row r="6" spans="2:18" ht="3" customHeight="1">
      <c r="B6" s="51"/>
      <c r="R6" s="52"/>
    </row>
    <row r="7" spans="2:18">
      <c r="B7" s="51"/>
      <c r="R7" s="52"/>
    </row>
    <row r="8" spans="2:18" ht="18.5">
      <c r="B8" s="5"/>
      <c r="C8" s="215" t="s">
        <v>60</v>
      </c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R8" s="52"/>
    </row>
    <row r="9" spans="2:18" ht="11.25" customHeight="1">
      <c r="B9" s="51"/>
      <c r="C9" s="226" t="s">
        <v>94</v>
      </c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4"/>
      <c r="R9" s="52"/>
    </row>
    <row r="10" spans="2:18" ht="11.25" customHeight="1">
      <c r="B10" s="51"/>
      <c r="C10" s="224"/>
      <c r="D10" s="224"/>
      <c r="E10" s="224"/>
      <c r="F10" s="224"/>
      <c r="G10" s="224"/>
      <c r="H10" s="224"/>
      <c r="I10" s="224"/>
      <c r="J10" s="224"/>
      <c r="K10" s="224"/>
      <c r="L10" s="224"/>
      <c r="M10" s="224"/>
      <c r="N10" s="224"/>
      <c r="O10" s="224"/>
      <c r="P10" s="224"/>
      <c r="R10" s="52"/>
    </row>
    <row r="11" spans="2:18" ht="11.25" customHeight="1">
      <c r="B11" s="51"/>
      <c r="C11" s="224"/>
      <c r="D11" s="224"/>
      <c r="E11" s="224"/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R11" s="52"/>
    </row>
    <row r="12" spans="2:18" ht="11.25" customHeight="1">
      <c r="B12" s="51"/>
      <c r="C12" s="224"/>
      <c r="D12" s="224"/>
      <c r="E12" s="224"/>
      <c r="F12" s="224"/>
      <c r="G12" s="224"/>
      <c r="H12" s="224"/>
      <c r="I12" s="224"/>
      <c r="J12" s="224"/>
      <c r="K12" s="224"/>
      <c r="L12" s="224"/>
      <c r="M12" s="224"/>
      <c r="N12" s="224"/>
      <c r="O12" s="224"/>
      <c r="P12" s="224"/>
      <c r="R12" s="52"/>
    </row>
    <row r="13" spans="2:18" ht="11.25" customHeight="1">
      <c r="B13" s="51"/>
      <c r="C13" s="224"/>
      <c r="D13" s="224"/>
      <c r="E13" s="224"/>
      <c r="F13" s="224"/>
      <c r="G13" s="224"/>
      <c r="H13" s="224"/>
      <c r="I13" s="224"/>
      <c r="J13" s="224"/>
      <c r="K13" s="224"/>
      <c r="L13" s="224"/>
      <c r="M13" s="224"/>
      <c r="N13" s="224"/>
      <c r="O13" s="224"/>
      <c r="P13" s="224"/>
      <c r="R13" s="52"/>
    </row>
    <row r="14" spans="2:18" ht="18.5">
      <c r="B14" s="51"/>
      <c r="C14" s="215" t="s">
        <v>44</v>
      </c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60"/>
      <c r="R14" s="52"/>
    </row>
    <row r="15" spans="2:18">
      <c r="B15" s="51"/>
      <c r="C15" s="226" t="s">
        <v>95</v>
      </c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R15" s="52"/>
    </row>
    <row r="16" spans="2:18">
      <c r="B16" s="5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R16" s="52"/>
    </row>
    <row r="17" spans="2:18">
      <c r="B17" s="51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R17" s="52"/>
    </row>
    <row r="18" spans="2:18">
      <c r="B18" s="51"/>
      <c r="C18" s="224"/>
      <c r="D18" s="224"/>
      <c r="E18" s="224"/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R18" s="52"/>
    </row>
    <row r="19" spans="2:18" ht="13.5" customHeight="1">
      <c r="B19" s="51"/>
      <c r="C19" s="224"/>
      <c r="D19" s="224"/>
      <c r="E19" s="224"/>
      <c r="F19" s="224"/>
      <c r="G19" s="224"/>
      <c r="H19" s="224"/>
      <c r="I19" s="224"/>
      <c r="J19" s="224"/>
      <c r="K19" s="224"/>
      <c r="L19" s="224"/>
      <c r="M19" s="224"/>
      <c r="N19" s="224"/>
      <c r="O19" s="224"/>
      <c r="P19" s="224"/>
      <c r="R19" s="52"/>
    </row>
    <row r="20" spans="2:18" ht="18.5">
      <c r="B20" s="51"/>
      <c r="C20" s="228" t="s">
        <v>45</v>
      </c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R20" s="52"/>
    </row>
    <row r="21" spans="2:18" s="62" customFormat="1" ht="17.149999999999999" customHeight="1">
      <c r="B21" s="61"/>
      <c r="C21" s="226" t="s">
        <v>96</v>
      </c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R21" s="63"/>
    </row>
    <row r="22" spans="2:18" s="62" customFormat="1" ht="17.149999999999999" customHeight="1">
      <c r="B22" s="61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R22" s="63"/>
    </row>
    <row r="23" spans="2:18" s="62" customFormat="1" ht="17.149999999999999" customHeight="1">
      <c r="B23" s="61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R23" s="63"/>
    </row>
    <row r="24" spans="2:18" s="62" customFormat="1" ht="17.149999999999999" customHeight="1">
      <c r="B24" s="61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R24" s="63"/>
    </row>
    <row r="25" spans="2:18" s="62" customFormat="1" ht="48.75" customHeight="1">
      <c r="B25" s="61"/>
      <c r="C25" s="224"/>
      <c r="D25" s="224"/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R25" s="63"/>
    </row>
    <row r="26" spans="2:18" s="62" customFormat="1" ht="29.25" customHeight="1">
      <c r="B26" s="61"/>
      <c r="C26" s="226" t="s">
        <v>97</v>
      </c>
      <c r="D26" s="224"/>
      <c r="E26" s="224"/>
      <c r="F26" s="224"/>
      <c r="G26" s="224"/>
      <c r="H26" s="224"/>
      <c r="I26" s="224"/>
      <c r="J26" s="224"/>
      <c r="K26" s="224"/>
      <c r="L26" s="224"/>
      <c r="M26" s="224"/>
      <c r="N26" s="224"/>
      <c r="O26" s="84"/>
      <c r="P26" s="84"/>
      <c r="R26" s="63"/>
    </row>
    <row r="27" spans="2:18" ht="18.5">
      <c r="B27" s="51"/>
      <c r="C27" s="215" t="s">
        <v>46</v>
      </c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R27" s="52"/>
    </row>
    <row r="28" spans="2:18" ht="17.149999999999999" customHeight="1">
      <c r="B28" s="51"/>
      <c r="C28" s="225" t="s">
        <v>62</v>
      </c>
      <c r="D28" s="225"/>
      <c r="E28" s="225"/>
      <c r="F28" s="225"/>
      <c r="G28" s="225"/>
      <c r="H28" s="225"/>
      <c r="I28" s="225"/>
      <c r="J28" s="225"/>
      <c r="K28" s="225"/>
      <c r="L28" s="225"/>
      <c r="M28" s="225"/>
      <c r="N28" s="225"/>
      <c r="O28" s="225"/>
      <c r="P28" s="225"/>
      <c r="R28" s="52"/>
    </row>
    <row r="29" spans="2:18" ht="38.15" customHeight="1">
      <c r="B29" s="51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R29" s="52"/>
    </row>
    <row r="30" spans="2:18" ht="17.149999999999999" customHeight="1">
      <c r="B30" s="51"/>
      <c r="C30" s="224" t="s">
        <v>61</v>
      </c>
      <c r="D30" s="224"/>
      <c r="E30" s="224"/>
      <c r="F30" s="224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R30" s="52"/>
    </row>
    <row r="31" spans="2:18" ht="17.149999999999999" customHeight="1">
      <c r="B31" s="51"/>
      <c r="C31" s="224"/>
      <c r="D31" s="224"/>
      <c r="E31" s="224"/>
      <c r="F31" s="224"/>
      <c r="G31" s="224"/>
      <c r="H31" s="224"/>
      <c r="I31" s="224"/>
      <c r="J31" s="224"/>
      <c r="K31" s="224"/>
      <c r="L31" s="224"/>
      <c r="M31" s="224"/>
      <c r="N31" s="224"/>
      <c r="O31" s="224"/>
      <c r="P31" s="224"/>
      <c r="R31" s="52"/>
    </row>
    <row r="32" spans="2:18" ht="17.149999999999999" customHeight="1">
      <c r="B32" s="51"/>
      <c r="C32" s="224"/>
      <c r="D32" s="224"/>
      <c r="E32" s="224"/>
      <c r="F32" s="224"/>
      <c r="G32" s="224"/>
      <c r="H32" s="224"/>
      <c r="I32" s="224"/>
      <c r="J32" s="224"/>
      <c r="K32" s="224"/>
      <c r="L32" s="224"/>
      <c r="M32" s="224"/>
      <c r="N32" s="224"/>
      <c r="O32" s="224"/>
      <c r="P32" s="224"/>
      <c r="R32" s="52"/>
    </row>
    <row r="33" spans="2:18" ht="15" thickBot="1">
      <c r="B33" s="53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5"/>
    </row>
    <row r="34" spans="2:18" ht="2.25" customHeight="1"/>
    <row r="36" spans="2:18" ht="15" hidden="1">
      <c r="D36" s="60"/>
    </row>
  </sheetData>
  <sheetProtection formatCells="0" formatColumns="0" formatRows="0" insertColumns="0" insertRows="0" insertHyperlinks="0" deleteColumns="0" deleteRows="0" sort="0" autoFilter="0" pivotTables="0"/>
  <mergeCells count="11">
    <mergeCell ref="D3:Q5"/>
    <mergeCell ref="C9:P13"/>
    <mergeCell ref="C14:P14"/>
    <mergeCell ref="C15:P19"/>
    <mergeCell ref="C20:P20"/>
    <mergeCell ref="C30:P32"/>
    <mergeCell ref="C28:P28"/>
    <mergeCell ref="C21:P25"/>
    <mergeCell ref="C27:P27"/>
    <mergeCell ref="C8:P8"/>
    <mergeCell ref="C26:N26"/>
  </mergeCells>
  <pageMargins left="0.75" right="0.75" top="1" bottom="1" header="0.5" footer="0.5"/>
  <pageSetup paperSize="9" orientation="portrait" horizontalDpi="4294967294" verticalDpi="4294967294" r:id="rId1"/>
  <drawing r:id="rId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67fd2de-dc89-44e6-a959-fb59b08b5528" xsi:nil="true"/>
    <lcf76f155ced4ddcb4097134ff3c332f xmlns="9f77d917-fa7d-46d9-b8ad-87c44eb9404d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A3167105252DF4D88C0D66E8DB26156" ma:contentTypeVersion="13" ma:contentTypeDescription="Crie um novo documento." ma:contentTypeScope="" ma:versionID="7b81a2ab9c7bce134cc0efbac4b1198f">
  <xsd:schema xmlns:xsd="http://www.w3.org/2001/XMLSchema" xmlns:xs="http://www.w3.org/2001/XMLSchema" xmlns:p="http://schemas.microsoft.com/office/2006/metadata/properties" xmlns:ns2="9f77d917-fa7d-46d9-b8ad-87c44eb9404d" xmlns:ns3="c67fd2de-dc89-44e6-a959-fb59b08b5528" targetNamespace="http://schemas.microsoft.com/office/2006/metadata/properties" ma:root="true" ma:fieldsID="8f8bd50d0fcae078f1d0fb5d3fff4081" ns2:_="" ns3:_="">
    <xsd:import namespace="9f77d917-fa7d-46d9-b8ad-87c44eb9404d"/>
    <xsd:import namespace="c67fd2de-dc89-44e6-a959-fb59b08b552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77d917-fa7d-46d9-b8ad-87c44eb940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Marcações de imagem" ma:readOnly="false" ma:fieldId="{5cf76f15-5ced-4ddc-b409-7134ff3c332f}" ma:taxonomyMulti="true" ma:sspId="ac9bf8b5-4d3d-40de-81d2-004b03e3f05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7fd2de-dc89-44e6-a959-fb59b08b5528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df8ea55c-fb96-49aa-b9e8-0ffb86b34ede}" ma:internalName="TaxCatchAll" ma:showField="CatchAllData" ma:web="c67fd2de-dc89-44e6-a959-fb59b08b55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E76DB74-4EB1-408B-A876-CEFED6893598}">
  <ds:schemaRefs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9f77d917-fa7d-46d9-b8ad-87c44eb9404d"/>
    <ds:schemaRef ds:uri="http://schemas.openxmlformats.org/package/2006/metadata/core-properties"/>
    <ds:schemaRef ds:uri="http://purl.org/dc/terms/"/>
    <ds:schemaRef ds:uri="http://purl.org/dc/dcmitype/"/>
    <ds:schemaRef ds:uri="c67fd2de-dc89-44e6-a959-fb59b08b5528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7BE3E8B8-22CD-4ED1-ADB0-C4E38442C4D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77d917-fa7d-46d9-b8ad-87c44eb9404d"/>
    <ds:schemaRef ds:uri="c67fd2de-dc89-44e6-a959-fb59b08b552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C6C10AF-D638-42B1-A5FD-ECD01E33B7C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</vt:i4>
      </vt:variant>
    </vt:vector>
  </HeadingPairs>
  <TitlesOfParts>
    <vt:vector size="10" baseType="lpstr">
      <vt:lpstr>Escala</vt:lpstr>
      <vt:lpstr>Pesquisa</vt:lpstr>
      <vt:lpstr>Sensibilidade</vt:lpstr>
      <vt:lpstr>Plan2</vt:lpstr>
      <vt:lpstr>Exposição</vt:lpstr>
      <vt:lpstr>Capacidade de Adaptação</vt:lpstr>
      <vt:lpstr>Vulnerabilidade</vt:lpstr>
      <vt:lpstr>Global</vt:lpstr>
      <vt:lpstr>Metodologia</vt:lpstr>
      <vt:lpstr>Metadados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Cunha Fidelis</dc:creator>
  <cp:lastModifiedBy>barbara.crepet</cp:lastModifiedBy>
  <dcterms:created xsi:type="dcterms:W3CDTF">2015-02-02T14:26:29Z</dcterms:created>
  <dcterms:modified xsi:type="dcterms:W3CDTF">2024-07-09T17:17:49Z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0x0101008A3167105252DF4D88C0D66E8DB26156</vt:lpwstr>
  </property>
</Properties>
</file>